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Ex1.xml" ContentType="application/vnd.ms-office.chartex+xml"/>
  <Override PartName="/xl/charts/style15.xml" ContentType="application/vnd.ms-office.chartstyle+xml"/>
  <Override PartName="/xl/charts/colors15.xml" ContentType="application/vnd.ms-office.chartcolorstyle+xml"/>
  <Override PartName="/xl/charts/chartEx2.xml" ContentType="application/vnd.ms-office.chartex+xml"/>
  <Override PartName="/xl/charts/style16.xml" ContentType="application/vnd.ms-office.chartstyle+xml"/>
  <Override PartName="/xl/charts/colors16.xml" ContentType="application/vnd.ms-office.chartcolorstyle+xml"/>
  <Override PartName="/xl/charts/chartEx3.xml" ContentType="application/vnd.ms-office.chartex+xml"/>
  <Override PartName="/xl/charts/style17.xml" ContentType="application/vnd.ms-office.chartstyle+xml"/>
  <Override PartName="/xl/charts/colors17.xml" ContentType="application/vnd.ms-office.chartcolorstyle+xml"/>
  <Override PartName="/xl/charts/chartEx4.xml" ContentType="application/vnd.ms-office.chartex+xml"/>
  <Override PartName="/xl/charts/style18.xml" ContentType="application/vnd.ms-office.chartstyle+xml"/>
  <Override PartName="/xl/charts/colors18.xml" ContentType="application/vnd.ms-office.chartcolorstyle+xml"/>
  <Override PartName="/xl/charts/chartEx5.xml" ContentType="application/vnd.ms-office.chartex+xml"/>
  <Override PartName="/xl/charts/style19.xml" ContentType="application/vnd.ms-office.chartstyle+xml"/>
  <Override PartName="/xl/charts/colors19.xml" ContentType="application/vnd.ms-office.chartcolorstyle+xml"/>
  <Override PartName="/xl/charts/chartEx6.xml" ContentType="application/vnd.ms-office.chartex+xml"/>
  <Override PartName="/xl/charts/style20.xml" ContentType="application/vnd.ms-office.chartstyle+xml"/>
  <Override PartName="/xl/charts/colors20.xml" ContentType="application/vnd.ms-office.chartcolorstyle+xml"/>
  <Override PartName="/xl/charts/chartEx7.xml" ContentType="application/vnd.ms-office.chartex+xml"/>
  <Override PartName="/xl/charts/style21.xml" ContentType="application/vnd.ms-office.chartstyle+xml"/>
  <Override PartName="/xl/charts/colors21.xml" ContentType="application/vnd.ms-office.chartcolorstyle+xml"/>
  <Override PartName="/xl/charts/chartEx8.xml" ContentType="application/vnd.ms-office.chartex+xml"/>
  <Override PartName="/xl/charts/style22.xml" ContentType="application/vnd.ms-office.chartstyle+xml"/>
  <Override PartName="/xl/charts/colors22.xml" ContentType="application/vnd.ms-office.chartcolorstyle+xml"/>
  <Override PartName="/xl/charts/chartEx9.xml" ContentType="application/vnd.ms-office.chartex+xml"/>
  <Override PartName="/xl/charts/style23.xml" ContentType="application/vnd.ms-office.chartstyle+xml"/>
  <Override PartName="/xl/charts/colors23.xml" ContentType="application/vnd.ms-office.chartcolorstyle+xml"/>
  <Override PartName="/xl/charts/chartEx10.xml" ContentType="application/vnd.ms-office.chartex+xml"/>
  <Override PartName="/xl/charts/style24.xml" ContentType="application/vnd.ms-office.chartstyle+xml"/>
  <Override PartName="/xl/charts/colors24.xml" ContentType="application/vnd.ms-office.chartcolorstyle+xml"/>
  <Override PartName="/xl/charts/chartEx11.xml" ContentType="application/vnd.ms-office.chartex+xml"/>
  <Override PartName="/xl/charts/style25.xml" ContentType="application/vnd.ms-office.chartstyle+xml"/>
  <Override PartName="/xl/charts/colors25.xml" ContentType="application/vnd.ms-office.chartcolorstyle+xml"/>
  <Override PartName="/xl/charts/chartEx12.xml" ContentType="application/vnd.ms-office.chartex+xml"/>
  <Override PartName="/xl/charts/style26.xml" ContentType="application/vnd.ms-office.chartstyle+xml"/>
  <Override PartName="/xl/charts/colors26.xml" ContentType="application/vnd.ms-office.chartcolorstyle+xml"/>
  <Override PartName="/xl/charts/chartEx13.xml" ContentType="application/vnd.ms-office.chartex+xml"/>
  <Override PartName="/xl/charts/style27.xml" ContentType="application/vnd.ms-office.chartstyle+xml"/>
  <Override PartName="/xl/charts/colors27.xml" ContentType="application/vnd.ms-office.chartcolorstyle+xml"/>
  <Override PartName="/xl/charts/chartEx14.xml" ContentType="application/vnd.ms-office.chartex+xml"/>
  <Override PartName="/xl/charts/style28.xml" ContentType="application/vnd.ms-office.chartstyle+xml"/>
  <Override PartName="/xl/charts/colors28.xml" ContentType="application/vnd.ms-office.chartcolorstyle+xml"/>
  <Override PartName="/xl/charts/chartEx15.xml" ContentType="application/vnd.ms-office.chartex+xml"/>
  <Override PartName="/xl/charts/style29.xml" ContentType="application/vnd.ms-office.chartstyle+xml"/>
  <Override PartName="/xl/charts/colors29.xml" ContentType="application/vnd.ms-office.chartcolorstyle+xml"/>
  <Override PartName="/xl/charts/chartEx16.xml" ContentType="application/vnd.ms-office.chartex+xml"/>
  <Override PartName="/xl/charts/style30.xml" ContentType="application/vnd.ms-office.chartstyle+xml"/>
  <Override PartName="/xl/charts/colors30.xml" ContentType="application/vnd.ms-office.chartcolorstyle+xml"/>
  <Override PartName="/xl/charts/chartEx17.xml" ContentType="application/vnd.ms-office.chartex+xml"/>
  <Override PartName="/xl/charts/style31.xml" ContentType="application/vnd.ms-office.chartstyle+xml"/>
  <Override PartName="/xl/charts/colors3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showInkAnnotation="0"/>
  <mc:AlternateContent xmlns:mc="http://schemas.openxmlformats.org/markup-compatibility/2006">
    <mc:Choice Requires="x15">
      <x15ac:absPath xmlns:x15ac="http://schemas.microsoft.com/office/spreadsheetml/2010/11/ac" url="/Users/sfelena/Desktop/Dropbox/SFE workspace/Virus/TuMV/Comunicación/Prueba raíces/"/>
    </mc:Choice>
  </mc:AlternateContent>
  <xr:revisionPtr revIDLastSave="0" documentId="13_ncr:1_{3BC6C4BA-3D61-E241-BE34-D4E9CA3BFFF2}" xr6:coauthVersionLast="47" xr6:coauthVersionMax="47" xr10:uidLastSave="{00000000-0000-0000-0000-000000000000}"/>
  <bookViews>
    <workbookView xWindow="0" yWindow="13840" windowWidth="28800" windowHeight="16600" tabRatio="500" xr2:uid="{00000000-000D-0000-FFFF-FFFF00000000}"/>
  </bookViews>
  <sheets>
    <sheet name="Comunicación por raíces" sheetId="1" r:id="rId1"/>
    <sheet name="AUDPS Comunicación por raíces" sheetId="3" r:id="rId2"/>
    <sheet name="Infecciones +   -" sheetId="4" r:id="rId3"/>
    <sheet name="Comparación nivel síntomas" sheetId="7" r:id="rId4"/>
    <sheet name="Aparición síntomas nivel 3" sheetId="9" r:id="rId5"/>
    <sheet name="Volátiles" sheetId="2" r:id="rId6"/>
  </sheets>
  <externalReferences>
    <externalReference r:id="rId7"/>
  </externalReferences>
  <definedNames>
    <definedName name="_xlchart.v1.0" hidden="1">'Aparición síntomas nivel 3'!$J$289</definedName>
    <definedName name="_xlchart.v1.1" hidden="1">'Aparición síntomas nivel 3'!$J$290:$J$310</definedName>
    <definedName name="_xlchart.v1.10" hidden="1">'Aparición síntomas nivel 3'!$O$289</definedName>
    <definedName name="_xlchart.v1.100" hidden="1">'Aparición síntomas nivel 3'!$I$289</definedName>
    <definedName name="_xlchart.v1.101" hidden="1">'Aparición síntomas nivel 3'!$I$290:$I$311</definedName>
    <definedName name="_xlchart.v1.102" hidden="1">'Aparición síntomas nivel 3'!$N$289</definedName>
    <definedName name="_xlchart.v1.103" hidden="1">'Aparición síntomas nivel 3'!$N$290:$N$311</definedName>
    <definedName name="_xlchart.v1.104" hidden="1">'Aparición síntomas nivel 3'!$A$216</definedName>
    <definedName name="_xlchart.v1.105" hidden="1">'Aparición síntomas nivel 3'!$A$217:$A$258</definedName>
    <definedName name="_xlchart.v1.106" hidden="1">'Aparición síntomas nivel 3'!$B$216</definedName>
    <definedName name="_xlchart.v1.107" hidden="1">'Aparición síntomas nivel 3'!$B$217:$B$258</definedName>
    <definedName name="_xlchart.v1.108" hidden="1">'Aparición síntomas nivel 3'!$C$216</definedName>
    <definedName name="_xlchart.v1.109" hidden="1">'Aparición síntomas nivel 3'!$C$217:$C$258</definedName>
    <definedName name="_xlchart.v1.11" hidden="1">'Aparición síntomas nivel 3'!$O$290:$O$310</definedName>
    <definedName name="_xlchart.v1.110" hidden="1">'Aparición síntomas nivel 3'!$D$216</definedName>
    <definedName name="_xlchart.v1.111" hidden="1">'Aparición síntomas nivel 3'!$D$217:$D$258</definedName>
    <definedName name="_xlchart.v1.112" hidden="1">'Aparición síntomas nivel 3'!$E$216</definedName>
    <definedName name="_xlchart.v1.113" hidden="1">'Aparición síntomas nivel 3'!$E$217:$E$258</definedName>
    <definedName name="_xlchart.v1.114" hidden="1">'Aparición síntomas nivel 3'!$F$216</definedName>
    <definedName name="_xlchart.v1.115" hidden="1">'Aparición síntomas nivel 3'!$F$217:$F$258</definedName>
    <definedName name="_xlchart.v1.116" hidden="1">'Aparición síntomas nivel 3'!$A$262</definedName>
    <definedName name="_xlchart.v1.117" hidden="1">'Aparición síntomas nivel 3'!$A$263:$A$283</definedName>
    <definedName name="_xlchart.v1.118" hidden="1">'Aparición síntomas nivel 3'!$B$262</definedName>
    <definedName name="_xlchart.v1.119" hidden="1">'Aparición síntomas nivel 3'!$B$263:$B$283</definedName>
    <definedName name="_xlchart.v1.12" hidden="1">'Aparición síntomas nivel 3'!$P$289</definedName>
    <definedName name="_xlchart.v1.120" hidden="1">'Aparición síntomas nivel 3'!$C$262</definedName>
    <definedName name="_xlchart.v1.121" hidden="1">'Aparición síntomas nivel 3'!$C$263:$C$283</definedName>
    <definedName name="_xlchart.v1.122" hidden="1">'Aparición síntomas nivel 3'!$D$262</definedName>
    <definedName name="_xlchart.v1.123" hidden="1">'Aparición síntomas nivel 3'!$D$263:$D$283</definedName>
    <definedName name="_xlchart.v1.124" hidden="1">'Aparición síntomas nivel 3'!$B$289</definedName>
    <definedName name="_xlchart.v1.125" hidden="1">'Aparición síntomas nivel 3'!$B$290:$B$310</definedName>
    <definedName name="_xlchart.v1.126" hidden="1">'Aparición síntomas nivel 3'!$K$289</definedName>
    <definedName name="_xlchart.v1.127" hidden="1">'Aparición síntomas nivel 3'!$K$290:$K$310</definedName>
    <definedName name="_xlchart.v1.128" hidden="1">'Aparición síntomas nivel 3'!$F$289</definedName>
    <definedName name="_xlchart.v1.129" hidden="1">'Aparición síntomas nivel 3'!$F$290:$F$310</definedName>
    <definedName name="_xlchart.v1.13" hidden="1">'Aparición síntomas nivel 3'!$P$290:$P$310</definedName>
    <definedName name="_xlchart.v1.130" hidden="1">'Aparición síntomas nivel 3'!$I$289</definedName>
    <definedName name="_xlchart.v1.131" hidden="1">'Aparición síntomas nivel 3'!$I$290:$I$310</definedName>
    <definedName name="_xlchart.v1.132" hidden="1">'Aparición síntomas nivel 3'!$O$289</definedName>
    <definedName name="_xlchart.v1.133" hidden="1">'Aparición síntomas nivel 3'!$O$290:$O$310</definedName>
    <definedName name="_xlchart.v1.14" hidden="1">'Aparición síntomas nivel 3'!$Q$289</definedName>
    <definedName name="_xlchart.v1.15" hidden="1">'Aparición síntomas nivel 3'!$Q$290:$Q$310</definedName>
    <definedName name="_xlchart.v1.16" hidden="1">'Aparición síntomas nivel 3'!$A$290:$A$310</definedName>
    <definedName name="_xlchart.v1.17" hidden="1">'Aparición síntomas nivel 3'!$B$290:$B$310</definedName>
    <definedName name="_xlchart.v1.18" hidden="1">'Aparición síntomas nivel 3'!$E$290:$E$310</definedName>
    <definedName name="_xlchart.v1.19" hidden="1">'Aparición síntomas nivel 3'!$F$290:$F$310</definedName>
    <definedName name="_xlchart.v1.2" hidden="1">'Aparición síntomas nivel 3'!$K$289</definedName>
    <definedName name="_xlchart.v1.20" hidden="1">'Aparición síntomas nivel 3'!$A$289</definedName>
    <definedName name="_xlchart.v1.21" hidden="1">'Aparición síntomas nivel 3'!$A$290:$A$310</definedName>
    <definedName name="_xlchart.v1.22" hidden="1">'Aparición síntomas nivel 3'!$I$289</definedName>
    <definedName name="_xlchart.v1.23" hidden="1">'Aparición síntomas nivel 3'!$I$290:$I$310</definedName>
    <definedName name="_xlchart.v1.24" hidden="1">'Aparición síntomas nivel 3'!$J$289</definedName>
    <definedName name="_xlchart.v1.25" hidden="1">'Aparición síntomas nivel 3'!$J$290:$J$310</definedName>
    <definedName name="_xlchart.v1.26" hidden="1">'Aparición síntomas nivel 3'!$L$289</definedName>
    <definedName name="_xlchart.v1.27" hidden="1">'Aparición síntomas nivel 3'!$L$290:$L$310</definedName>
    <definedName name="_xlchart.v1.28" hidden="1">'Aparición síntomas nivel 3'!$M$289</definedName>
    <definedName name="_xlchart.v1.29" hidden="1">'Aparición síntomas nivel 3'!$M$290:$M$310</definedName>
    <definedName name="_xlchart.v1.3" hidden="1">'Aparición síntomas nivel 3'!$K$290:$K$310</definedName>
    <definedName name="_xlchart.v1.30" hidden="1">'Aparición síntomas nivel 3'!$P$289</definedName>
    <definedName name="_xlchart.v1.31" hidden="1">'Aparición síntomas nivel 3'!$P$290:$P$310</definedName>
    <definedName name="_xlchart.v1.32" hidden="1">'Aparición síntomas nivel 3'!$Q$289</definedName>
    <definedName name="_xlchart.v1.33" hidden="1">'Aparición síntomas nivel 3'!$Q$290:$Q$310</definedName>
    <definedName name="_xlchart.v1.34" hidden="1">'Aparición síntomas nivel 3'!$C$289</definedName>
    <definedName name="_xlchart.v1.35" hidden="1">'Aparición síntomas nivel 3'!$C$290:$C$310</definedName>
    <definedName name="_xlchart.v1.36" hidden="1">'Aparición síntomas nivel 3'!$D$289</definedName>
    <definedName name="_xlchart.v1.37" hidden="1">'Aparición síntomas nivel 3'!$D$290:$D$310</definedName>
    <definedName name="_xlchart.v1.38" hidden="1">'Aparición síntomas nivel 3'!$G$289</definedName>
    <definedName name="_xlchart.v1.39" hidden="1">'Aparición síntomas nivel 3'!$G$290:$G$310</definedName>
    <definedName name="_xlchart.v1.4" hidden="1">'Aparición síntomas nivel 3'!$L$289</definedName>
    <definedName name="_xlchart.v1.40" hidden="1">'Aparición síntomas nivel 3'!$H$289</definedName>
    <definedName name="_xlchart.v1.41" hidden="1">'Aparición síntomas nivel 3'!$H$290:$H$310</definedName>
    <definedName name="_xlchart.v1.42" hidden="1">'Aparición síntomas nivel 3'!$G$289</definedName>
    <definedName name="_xlchart.v1.43" hidden="1">'Aparición síntomas nivel 3'!$G$290:$G$310</definedName>
    <definedName name="_xlchart.v1.44" hidden="1">'Aparición síntomas nivel 3'!$I$289</definedName>
    <definedName name="_xlchart.v1.45" hidden="1">'Aparición síntomas nivel 3'!$I$290:$I$310</definedName>
    <definedName name="_xlchart.v1.46" hidden="1">'Aparición síntomas nivel 3'!$P$289</definedName>
    <definedName name="_xlchart.v1.47" hidden="1">'Aparición síntomas nivel 3'!$P$290:$P$310</definedName>
    <definedName name="_xlchart.v1.48" hidden="1">'Aparición síntomas nivel 3'!$A$170</definedName>
    <definedName name="_xlchart.v1.49" hidden="1">'Aparición síntomas nivel 3'!$A$171:$A$212</definedName>
    <definedName name="_xlchart.v1.5" hidden="1">'Aparición síntomas nivel 3'!$L$290:$L$310</definedName>
    <definedName name="_xlchart.v1.50" hidden="1">'Aparición síntomas nivel 3'!$B$170</definedName>
    <definedName name="_xlchart.v1.51" hidden="1">'Aparición síntomas nivel 3'!$B$171:$B$212</definedName>
    <definedName name="_xlchart.v1.52" hidden="1">'Aparición síntomas nivel 3'!$C$170</definedName>
    <definedName name="_xlchart.v1.53" hidden="1">'Aparición síntomas nivel 3'!$C$171:$C$212</definedName>
    <definedName name="_xlchart.v1.54" hidden="1">'Aparición síntomas nivel 3'!$D$170</definedName>
    <definedName name="_xlchart.v1.55" hidden="1">'Aparición síntomas nivel 3'!$D$171:$D$212</definedName>
    <definedName name="_xlchart.v1.56" hidden="1">'Aparición síntomas nivel 3'!$E$170</definedName>
    <definedName name="_xlchart.v1.57" hidden="1">'Aparición síntomas nivel 3'!$E$171:$E$212</definedName>
    <definedName name="_xlchart.v1.58" hidden="1">'Aparición síntomas nivel 3'!$F$170</definedName>
    <definedName name="_xlchart.v1.59" hidden="1">'Aparición síntomas nivel 3'!$F$171:$F$212</definedName>
    <definedName name="_xlchart.v1.6" hidden="1">'Aparición síntomas nivel 3'!$M$289</definedName>
    <definedName name="_xlchart.v1.60" hidden="1">'Aparición síntomas nivel 3'!$G$170</definedName>
    <definedName name="_xlchart.v1.61" hidden="1">'Aparición síntomas nivel 3'!$G$171:$G$212</definedName>
    <definedName name="_xlchart.v1.62" hidden="1">'Aparición síntomas nivel 3'!$H$170</definedName>
    <definedName name="_xlchart.v1.63" hidden="1">'Aparición síntomas nivel 3'!$H$171:$H$212</definedName>
    <definedName name="_xlchart.v1.64" hidden="1">'Aparición síntomas nivel 3'!$D$289</definedName>
    <definedName name="_xlchart.v1.65" hidden="1">'Aparición síntomas nivel 3'!$D$290:$D$310</definedName>
    <definedName name="_xlchart.v1.66" hidden="1">'Aparición síntomas nivel 3'!$I$289</definedName>
    <definedName name="_xlchart.v1.67" hidden="1">'Aparición síntomas nivel 3'!$I$290:$I$310</definedName>
    <definedName name="_xlchart.v1.68" hidden="1">'Aparición síntomas nivel 3'!$M$289</definedName>
    <definedName name="_xlchart.v1.69" hidden="1">'Aparición síntomas nivel 3'!$M$290:$M$310</definedName>
    <definedName name="_xlchart.v1.7" hidden="1">'Aparición síntomas nivel 3'!$M$290:$M$310</definedName>
    <definedName name="_xlchart.v1.70" hidden="1">'Aparición síntomas nivel 3'!$H$289</definedName>
    <definedName name="_xlchart.v1.71" hidden="1">'Aparición síntomas nivel 3'!$H$290:$H$310</definedName>
    <definedName name="_xlchart.v1.72" hidden="1">'Aparición síntomas nivel 3'!$I$289</definedName>
    <definedName name="_xlchart.v1.73" hidden="1">'Aparición síntomas nivel 3'!$I$290:$I$310</definedName>
    <definedName name="_xlchart.v1.74" hidden="1">'Aparición síntomas nivel 3'!$Q$289</definedName>
    <definedName name="_xlchart.v1.75" hidden="1">'Aparición síntomas nivel 3'!$Q$290:$Q$310</definedName>
    <definedName name="_xlchart.v1.76" hidden="1">'Aparición síntomas nivel 3'!$A$290:$A$310</definedName>
    <definedName name="_xlchart.v1.77" hidden="1">'Aparición síntomas nivel 3'!$B$290:$B$310</definedName>
    <definedName name="_xlchart.v1.78" hidden="1">'Aparición síntomas nivel 3'!$C$290:$C$310</definedName>
    <definedName name="_xlchart.v1.79" hidden="1">'Aparición síntomas nivel 3'!$D$290:$D$310</definedName>
    <definedName name="_xlchart.v1.8" hidden="1">'Aparición síntomas nivel 3'!$N$289</definedName>
    <definedName name="_xlchart.v1.80" hidden="1">'Aparición síntomas nivel 3'!$E$290:$E$310</definedName>
    <definedName name="_xlchart.v1.81" hidden="1">'Aparición síntomas nivel 3'!$F$290:$F$310</definedName>
    <definedName name="_xlchart.v1.82" hidden="1">'Aparición síntomas nivel 3'!$G$290:$G$310</definedName>
    <definedName name="_xlchart.v1.83" hidden="1">'Aparición síntomas nivel 3'!$H$290:$H$310</definedName>
    <definedName name="_xlchart.v1.84" hidden="1">'Aparición síntomas nivel 3'!$J$289</definedName>
    <definedName name="_xlchart.v1.85" hidden="1">'Aparición síntomas nivel 3'!$J$290:$J$310</definedName>
    <definedName name="_xlchart.v1.86" hidden="1">'Aparición síntomas nivel 3'!$K$289</definedName>
    <definedName name="_xlchart.v1.87" hidden="1">'Aparición síntomas nivel 3'!$K$290:$K$310</definedName>
    <definedName name="_xlchart.v1.88" hidden="1">'Aparición síntomas nivel 3'!$N$289</definedName>
    <definedName name="_xlchart.v1.89" hidden="1">'Aparición síntomas nivel 3'!$N$290:$N$310</definedName>
    <definedName name="_xlchart.v1.9" hidden="1">'Aparición síntomas nivel 3'!$N$290:$N$310</definedName>
    <definedName name="_xlchart.v1.90" hidden="1">'Aparición síntomas nivel 3'!$O$289</definedName>
    <definedName name="_xlchart.v1.91" hidden="1">'Aparición síntomas nivel 3'!$O$290:$O$310</definedName>
    <definedName name="_xlchart.v1.92" hidden="1">'Aparición síntomas nivel 3'!$C$289</definedName>
    <definedName name="_xlchart.v1.93" hidden="1">'Aparición síntomas nivel 3'!$C$290:$C$311</definedName>
    <definedName name="_xlchart.v1.94" hidden="1">'Aparición síntomas nivel 3'!$I$289</definedName>
    <definedName name="_xlchart.v1.95" hidden="1">'Aparición síntomas nivel 3'!$I$290:$I$311</definedName>
    <definedName name="_xlchart.v1.96" hidden="1">'Aparición síntomas nivel 3'!$L$289</definedName>
    <definedName name="_xlchart.v1.97" hidden="1">'Aparición síntomas nivel 3'!$L$290:$L$311</definedName>
    <definedName name="_xlchart.v1.98" hidden="1">'Aparición síntomas nivel 3'!$E$289</definedName>
    <definedName name="_xlchart.v1.99" hidden="1">'Aparición síntomas nivel 3'!$E$290:$E$311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358" i="1" l="1"/>
  <c r="U357" i="1"/>
  <c r="U356" i="1"/>
  <c r="U355" i="1"/>
  <c r="U354" i="1"/>
  <c r="U353" i="1"/>
  <c r="U352" i="1"/>
  <c r="U351" i="1"/>
  <c r="U350" i="1"/>
  <c r="U349" i="1"/>
  <c r="U348" i="1"/>
  <c r="U347" i="1"/>
  <c r="U346" i="1"/>
  <c r="U345" i="1"/>
  <c r="U344" i="1"/>
  <c r="U343" i="1"/>
  <c r="U332" i="1"/>
  <c r="U331" i="1"/>
  <c r="U330" i="1"/>
  <c r="U329" i="1"/>
  <c r="U328" i="1"/>
  <c r="U327" i="1"/>
  <c r="U326" i="1"/>
  <c r="U325" i="1"/>
  <c r="U324" i="1"/>
  <c r="U323" i="1"/>
  <c r="U322" i="1"/>
  <c r="U321" i="1"/>
  <c r="U320" i="1"/>
  <c r="U319" i="1"/>
  <c r="U318" i="1"/>
  <c r="U317" i="1"/>
  <c r="U278" i="1"/>
  <c r="U277" i="1"/>
  <c r="U276" i="1"/>
  <c r="U275" i="1"/>
  <c r="U274" i="1"/>
  <c r="U273" i="1"/>
  <c r="U272" i="1"/>
  <c r="U271" i="1"/>
  <c r="U270" i="1"/>
  <c r="U269" i="1"/>
  <c r="U268" i="1"/>
  <c r="U267" i="1"/>
  <c r="U266" i="1"/>
  <c r="U265" i="1"/>
  <c r="U264" i="1"/>
  <c r="U263" i="1"/>
  <c r="U230" i="1"/>
  <c r="U229" i="1"/>
  <c r="U228" i="1"/>
  <c r="U227" i="1"/>
  <c r="U226" i="1"/>
  <c r="U225" i="1"/>
  <c r="U224" i="1"/>
  <c r="U223" i="1"/>
  <c r="U222" i="1"/>
  <c r="U221" i="1"/>
  <c r="U220" i="1"/>
  <c r="U219" i="1"/>
  <c r="U218" i="1"/>
  <c r="U217" i="1"/>
  <c r="U216" i="1"/>
  <c r="U215" i="1"/>
  <c r="U200" i="1"/>
  <c r="U199" i="1"/>
  <c r="U198" i="1"/>
  <c r="U197" i="1"/>
  <c r="U196" i="1"/>
  <c r="U195" i="1"/>
  <c r="U194" i="1"/>
  <c r="U193" i="1"/>
  <c r="U192" i="1"/>
  <c r="U191" i="1"/>
  <c r="U190" i="1"/>
  <c r="U189" i="1"/>
  <c r="U188" i="1"/>
  <c r="U187" i="1"/>
  <c r="U186" i="1"/>
  <c r="U185" i="1"/>
  <c r="U174" i="1"/>
  <c r="U173" i="1"/>
  <c r="U172" i="1"/>
  <c r="U171" i="1"/>
  <c r="U170" i="1"/>
  <c r="U169" i="1"/>
  <c r="U168" i="1"/>
  <c r="U167" i="1"/>
  <c r="U166" i="1"/>
  <c r="U165" i="1"/>
  <c r="U164" i="1"/>
  <c r="U163" i="1"/>
  <c r="U162" i="1"/>
  <c r="U161" i="1"/>
  <c r="U160" i="1"/>
  <c r="U159" i="1"/>
  <c r="U106" i="1"/>
  <c r="U113" i="1"/>
  <c r="U117" i="1"/>
  <c r="U120" i="1"/>
  <c r="U119" i="1"/>
  <c r="U118" i="1"/>
  <c r="U116" i="1"/>
  <c r="U115" i="1"/>
  <c r="U114" i="1"/>
  <c r="U112" i="1"/>
  <c r="U111" i="1"/>
  <c r="U110" i="1"/>
  <c r="U109" i="1"/>
  <c r="U108" i="1"/>
  <c r="U107" i="1"/>
  <c r="U105" i="1"/>
  <c r="U74" i="1"/>
  <c r="U73" i="1"/>
  <c r="U72" i="1"/>
  <c r="U71" i="1"/>
  <c r="U70" i="1"/>
  <c r="U69" i="1"/>
  <c r="U68" i="1"/>
  <c r="U67" i="1"/>
  <c r="U66" i="1"/>
  <c r="U65" i="1"/>
  <c r="U64" i="1"/>
  <c r="U63" i="1"/>
  <c r="U62" i="1"/>
  <c r="U61" i="1"/>
  <c r="U60" i="1"/>
  <c r="U59" i="1"/>
  <c r="AD354" i="1" l="1"/>
  <c r="AD353" i="1"/>
  <c r="AA355" i="1"/>
  <c r="AA354" i="1"/>
  <c r="AD328" i="1"/>
  <c r="AD327" i="1"/>
  <c r="AA328" i="1"/>
  <c r="AA327" i="1"/>
  <c r="AD282" i="1"/>
  <c r="AD281" i="1"/>
  <c r="AA283" i="1"/>
  <c r="AA282" i="1"/>
  <c r="AD238" i="1"/>
  <c r="AD237" i="1"/>
  <c r="AA238" i="1"/>
  <c r="AA237" i="1"/>
  <c r="AD197" i="1"/>
  <c r="AD196" i="1"/>
  <c r="AA197" i="1"/>
  <c r="AA196" i="1"/>
  <c r="AD170" i="1"/>
  <c r="AD169" i="1"/>
  <c r="AA171" i="1"/>
  <c r="AA170" i="1"/>
  <c r="AD127" i="1"/>
  <c r="AD126" i="1"/>
  <c r="AA128" i="1"/>
  <c r="AA127" i="1"/>
  <c r="AD81" i="1"/>
  <c r="AD80" i="1"/>
  <c r="AA81" i="1"/>
  <c r="AA80" i="1"/>
  <c r="X364" i="1" l="1"/>
  <c r="X363" i="1"/>
  <c r="X300" i="1"/>
  <c r="X299" i="1"/>
  <c r="X337" i="1"/>
  <c r="X336" i="1"/>
  <c r="X180" i="1"/>
  <c r="X179" i="1"/>
  <c r="C393" i="1"/>
  <c r="D393" i="1"/>
  <c r="E393" i="1"/>
  <c r="F393" i="1"/>
  <c r="G393" i="1"/>
  <c r="H393" i="1"/>
  <c r="I393" i="1"/>
  <c r="J393" i="1"/>
  <c r="K393" i="1"/>
  <c r="L393" i="1"/>
  <c r="M393" i="1"/>
  <c r="N393" i="1"/>
  <c r="O393" i="1"/>
  <c r="P393" i="1"/>
  <c r="Q393" i="1"/>
  <c r="B393" i="1"/>
  <c r="C392" i="1"/>
  <c r="D392" i="1"/>
  <c r="E392" i="1"/>
  <c r="F392" i="1"/>
  <c r="G392" i="1"/>
  <c r="H392" i="1"/>
  <c r="I392" i="1"/>
  <c r="J392" i="1"/>
  <c r="K392" i="1"/>
  <c r="L392" i="1"/>
  <c r="M392" i="1"/>
  <c r="N392" i="1"/>
  <c r="O392" i="1"/>
  <c r="P392" i="1"/>
  <c r="Q392" i="1"/>
  <c r="B392" i="1"/>
  <c r="C391" i="1"/>
  <c r="D391" i="1"/>
  <c r="E391" i="1"/>
  <c r="F391" i="1"/>
  <c r="G391" i="1"/>
  <c r="H391" i="1"/>
  <c r="I391" i="1"/>
  <c r="J391" i="1"/>
  <c r="K391" i="1"/>
  <c r="L391" i="1"/>
  <c r="M391" i="1"/>
  <c r="N391" i="1"/>
  <c r="O391" i="1"/>
  <c r="P391" i="1"/>
  <c r="Q391" i="1"/>
  <c r="C390" i="1"/>
  <c r="D390" i="1"/>
  <c r="E390" i="1"/>
  <c r="F390" i="1"/>
  <c r="G390" i="1"/>
  <c r="H390" i="1"/>
  <c r="I390" i="1"/>
  <c r="J390" i="1"/>
  <c r="K390" i="1"/>
  <c r="L390" i="1"/>
  <c r="M390" i="1"/>
  <c r="N390" i="1"/>
  <c r="O390" i="1"/>
  <c r="P390" i="1"/>
  <c r="Q390" i="1"/>
  <c r="B390" i="1"/>
  <c r="C389" i="1"/>
  <c r="D389" i="1"/>
  <c r="E389" i="1"/>
  <c r="F389" i="1"/>
  <c r="G389" i="1"/>
  <c r="H389" i="1"/>
  <c r="I389" i="1"/>
  <c r="J389" i="1"/>
  <c r="K389" i="1"/>
  <c r="L389" i="1"/>
  <c r="M389" i="1"/>
  <c r="N389" i="1"/>
  <c r="O389" i="1"/>
  <c r="P389" i="1"/>
  <c r="Q389" i="1"/>
  <c r="B389" i="1"/>
  <c r="C388" i="1"/>
  <c r="D388" i="1"/>
  <c r="E388" i="1"/>
  <c r="F388" i="1"/>
  <c r="G388" i="1"/>
  <c r="H388" i="1"/>
  <c r="I388" i="1"/>
  <c r="J388" i="1"/>
  <c r="K388" i="1"/>
  <c r="L388" i="1"/>
  <c r="M388" i="1"/>
  <c r="N388" i="1"/>
  <c r="O388" i="1"/>
  <c r="P388" i="1"/>
  <c r="Q388" i="1"/>
  <c r="B388" i="1"/>
  <c r="B391" i="1"/>
  <c r="C387" i="1"/>
  <c r="D387" i="1"/>
  <c r="E387" i="1"/>
  <c r="F387" i="1"/>
  <c r="G387" i="1"/>
  <c r="H387" i="1"/>
  <c r="I387" i="1"/>
  <c r="J387" i="1"/>
  <c r="K387" i="1"/>
  <c r="L387" i="1"/>
  <c r="M387" i="1"/>
  <c r="N387" i="1"/>
  <c r="O387" i="1"/>
  <c r="P387" i="1"/>
  <c r="Q387" i="1"/>
  <c r="B387" i="1"/>
  <c r="E386" i="1"/>
  <c r="F386" i="1"/>
  <c r="G386" i="1"/>
  <c r="H386" i="1"/>
  <c r="I386" i="1"/>
  <c r="J386" i="1"/>
  <c r="K386" i="1"/>
  <c r="L386" i="1"/>
  <c r="M386" i="1"/>
  <c r="N386" i="1"/>
  <c r="O386" i="1"/>
  <c r="P386" i="1"/>
  <c r="Q386" i="1"/>
  <c r="D386" i="1"/>
  <c r="C386" i="1"/>
  <c r="B386" i="1"/>
  <c r="X259" i="1"/>
  <c r="X258" i="1"/>
  <c r="X208" i="1"/>
  <c r="X207" i="1"/>
  <c r="X148" i="1"/>
  <c r="X147" i="1"/>
  <c r="X101" i="1"/>
  <c r="X100" i="1"/>
  <c r="AA35" i="3"/>
  <c r="AA36" i="3"/>
  <c r="AA37" i="3"/>
  <c r="AA38" i="3"/>
  <c r="AA39" i="3"/>
  <c r="AA40" i="3"/>
  <c r="AA41" i="3"/>
  <c r="AA42" i="3"/>
  <c r="AA43" i="3"/>
  <c r="AA44" i="3"/>
  <c r="AA45" i="3"/>
  <c r="AA46" i="3"/>
  <c r="AA47" i="3"/>
  <c r="AA48" i="3"/>
  <c r="AA49" i="3"/>
  <c r="AA50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AA5" i="3"/>
  <c r="AA6" i="3"/>
  <c r="AA7" i="3"/>
  <c r="AA8" i="3"/>
  <c r="AA9" i="3"/>
  <c r="AA10" i="3"/>
  <c r="AA11" i="3"/>
  <c r="AA12" i="3"/>
  <c r="AA13" i="3"/>
  <c r="AA14" i="3"/>
  <c r="AA15" i="3"/>
  <c r="AA16" i="3"/>
  <c r="AA17" i="3"/>
  <c r="AA18" i="3"/>
  <c r="AA19" i="3"/>
  <c r="AA20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AE36" i="3"/>
  <c r="W36" i="3"/>
  <c r="O36" i="3"/>
  <c r="K36" i="3"/>
  <c r="G36" i="3"/>
  <c r="C36" i="3"/>
  <c r="AE6" i="3"/>
  <c r="W6" i="3"/>
  <c r="O6" i="3"/>
  <c r="G6" i="3"/>
  <c r="C6" i="3"/>
  <c r="AE35" i="3"/>
  <c r="AE37" i="3"/>
  <c r="AE38" i="3"/>
  <c r="AE39" i="3"/>
  <c r="AE40" i="3"/>
  <c r="AE41" i="3"/>
  <c r="AE42" i="3"/>
  <c r="AE43" i="3"/>
  <c r="AE44" i="3"/>
  <c r="W35" i="3"/>
  <c r="W37" i="3"/>
  <c r="W38" i="3"/>
  <c r="W39" i="3"/>
  <c r="W40" i="3"/>
  <c r="W41" i="3"/>
  <c r="W42" i="3"/>
  <c r="W43" i="3"/>
  <c r="W44" i="3"/>
  <c r="O35" i="3"/>
  <c r="O37" i="3"/>
  <c r="O38" i="3"/>
  <c r="O39" i="3"/>
  <c r="O40" i="3"/>
  <c r="O41" i="3"/>
  <c r="O42" i="3"/>
  <c r="O43" i="3"/>
  <c r="O44" i="3"/>
  <c r="K35" i="3"/>
  <c r="K37" i="3"/>
  <c r="K38" i="3"/>
  <c r="K39" i="3"/>
  <c r="K40" i="3"/>
  <c r="K41" i="3"/>
  <c r="K42" i="3"/>
  <c r="K43" i="3"/>
  <c r="K44" i="3"/>
  <c r="G35" i="3"/>
  <c r="G37" i="3"/>
  <c r="G38" i="3"/>
  <c r="G39" i="3"/>
  <c r="G40" i="3"/>
  <c r="G41" i="3"/>
  <c r="G42" i="3"/>
  <c r="G43" i="3"/>
  <c r="G44" i="3"/>
  <c r="C35" i="3"/>
  <c r="C37" i="3"/>
  <c r="C38" i="3"/>
  <c r="C39" i="3"/>
  <c r="C40" i="3"/>
  <c r="C41" i="3"/>
  <c r="C42" i="3"/>
  <c r="C43" i="3"/>
  <c r="C44" i="3"/>
  <c r="AE50" i="3"/>
  <c r="W50" i="3"/>
  <c r="O50" i="3"/>
  <c r="K50" i="3"/>
  <c r="G50" i="3"/>
  <c r="C50" i="3"/>
  <c r="AE49" i="3"/>
  <c r="W49" i="3"/>
  <c r="O49" i="3"/>
  <c r="K49" i="3"/>
  <c r="G49" i="3"/>
  <c r="C49" i="3"/>
  <c r="AE48" i="3"/>
  <c r="W48" i="3"/>
  <c r="O48" i="3"/>
  <c r="K48" i="3"/>
  <c r="G48" i="3"/>
  <c r="C48" i="3"/>
  <c r="AE47" i="3"/>
  <c r="W47" i="3"/>
  <c r="O47" i="3"/>
  <c r="K47" i="3"/>
  <c r="G47" i="3"/>
  <c r="C47" i="3"/>
  <c r="AE46" i="3"/>
  <c r="W46" i="3"/>
  <c r="O46" i="3"/>
  <c r="K46" i="3"/>
  <c r="G46" i="3"/>
  <c r="C46" i="3"/>
  <c r="AE45" i="3"/>
  <c r="W45" i="3"/>
  <c r="O45" i="3"/>
  <c r="K45" i="3"/>
  <c r="G45" i="3"/>
  <c r="C45" i="3"/>
  <c r="AE5" i="3"/>
  <c r="AE7" i="3"/>
  <c r="AE8" i="3"/>
  <c r="AE9" i="3"/>
  <c r="AE10" i="3"/>
  <c r="AE11" i="3"/>
  <c r="AE12" i="3"/>
  <c r="AE13" i="3"/>
  <c r="AE14" i="3"/>
  <c r="AE20" i="3"/>
  <c r="AE19" i="3"/>
  <c r="AE18" i="3"/>
  <c r="AE17" i="3"/>
  <c r="AE16" i="3"/>
  <c r="AE15" i="3"/>
  <c r="W5" i="3"/>
  <c r="W7" i="3"/>
  <c r="W8" i="3"/>
  <c r="W9" i="3"/>
  <c r="W10" i="3"/>
  <c r="W11" i="3"/>
  <c r="W12" i="3"/>
  <c r="W13" i="3"/>
  <c r="W14" i="3"/>
  <c r="W20" i="3"/>
  <c r="W19" i="3"/>
  <c r="W18" i="3"/>
  <c r="W17" i="3"/>
  <c r="W16" i="3"/>
  <c r="W15" i="3"/>
  <c r="O5" i="3"/>
  <c r="O7" i="3"/>
  <c r="O8" i="3"/>
  <c r="O9" i="3"/>
  <c r="O10" i="3"/>
  <c r="O11" i="3"/>
  <c r="O12" i="3"/>
  <c r="O13" i="3"/>
  <c r="O14" i="3"/>
  <c r="O20" i="3"/>
  <c r="O19" i="3"/>
  <c r="O18" i="3"/>
  <c r="O17" i="3"/>
  <c r="O16" i="3"/>
  <c r="O15" i="3"/>
  <c r="K5" i="3"/>
  <c r="K7" i="3"/>
  <c r="K8" i="3"/>
  <c r="K9" i="3"/>
  <c r="K10" i="3"/>
  <c r="K11" i="3"/>
  <c r="K12" i="3"/>
  <c r="K13" i="3"/>
  <c r="K14" i="3"/>
  <c r="K20" i="3"/>
  <c r="K19" i="3"/>
  <c r="K18" i="3"/>
  <c r="K17" i="3"/>
  <c r="K16" i="3"/>
  <c r="K15" i="3"/>
  <c r="G5" i="3"/>
  <c r="G7" i="3"/>
  <c r="G8" i="3"/>
  <c r="G9" i="3"/>
  <c r="G10" i="3"/>
  <c r="G11" i="3"/>
  <c r="G12" i="3"/>
  <c r="G13" i="3"/>
  <c r="G14" i="3"/>
  <c r="C5" i="3"/>
  <c r="C7" i="3"/>
  <c r="C8" i="3"/>
  <c r="C9" i="3"/>
  <c r="C10" i="3"/>
  <c r="C11" i="3"/>
  <c r="C12" i="3"/>
  <c r="C13" i="3"/>
  <c r="C14" i="3"/>
  <c r="G20" i="3"/>
  <c r="C20" i="3"/>
  <c r="G19" i="3"/>
  <c r="C19" i="3"/>
  <c r="G18" i="3"/>
  <c r="C18" i="3"/>
  <c r="G17" i="3"/>
  <c r="C17" i="3"/>
  <c r="G16" i="3"/>
  <c r="C16" i="3"/>
  <c r="G15" i="3"/>
  <c r="C15" i="3"/>
  <c r="O22" i="3" l="1"/>
  <c r="C22" i="3"/>
  <c r="O52" i="3"/>
  <c r="G52" i="3"/>
  <c r="G22" i="3"/>
  <c r="S22" i="3"/>
  <c r="S52" i="3"/>
  <c r="AA52" i="3"/>
  <c r="C52" i="3"/>
  <c r="AE52" i="3"/>
  <c r="AE54" i="3" s="1"/>
  <c r="AE22" i="3"/>
  <c r="W52" i="3"/>
  <c r="W54" i="3" s="1"/>
  <c r="W22" i="3"/>
  <c r="W24" i="3" s="1"/>
  <c r="AA22" i="3"/>
  <c r="K52" i="3"/>
  <c r="K53" i="3" s="1"/>
  <c r="K55" i="3" s="1"/>
  <c r="K22" i="3"/>
  <c r="K23" i="3" s="1"/>
  <c r="K25" i="3" s="1"/>
  <c r="AE23" i="3"/>
  <c r="AE25" i="3" s="1"/>
  <c r="AE24" i="3"/>
  <c r="G24" i="3"/>
  <c r="G23" i="3"/>
  <c r="G25" i="3" s="1"/>
  <c r="S24" i="3"/>
  <c r="S23" i="3"/>
  <c r="S25" i="3" s="1"/>
  <c r="AA53" i="3"/>
  <c r="AA55" i="3" s="1"/>
  <c r="AA54" i="3"/>
  <c r="O24" i="3"/>
  <c r="O23" i="3"/>
  <c r="O25" i="3" s="1"/>
  <c r="G54" i="3"/>
  <c r="G53" i="3"/>
  <c r="G55" i="3" s="1"/>
  <c r="C24" i="3"/>
  <c r="C23" i="3"/>
  <c r="C25" i="3" s="1"/>
  <c r="O54" i="3"/>
  <c r="O53" i="3"/>
  <c r="O55" i="3" s="1"/>
  <c r="AA24" i="3"/>
  <c r="AA23" i="3"/>
  <c r="AA25" i="3" s="1"/>
  <c r="S54" i="3"/>
  <c r="S53" i="3"/>
  <c r="S55" i="3" s="1"/>
  <c r="C54" i="3"/>
  <c r="C53" i="3"/>
  <c r="C55" i="3" s="1"/>
  <c r="AE53" i="3" l="1"/>
  <c r="AE55" i="3" s="1"/>
  <c r="W53" i="3"/>
  <c r="W55" i="3" s="1"/>
  <c r="W23" i="3"/>
  <c r="W25" i="3" s="1"/>
  <c r="K54" i="3"/>
  <c r="K24" i="3"/>
</calcChain>
</file>

<file path=xl/sharedStrings.xml><?xml version="1.0" encoding="utf-8"?>
<sst xmlns="http://schemas.openxmlformats.org/spreadsheetml/2006/main" count="712" uniqueCount="144">
  <si>
    <t>6 dpi</t>
  </si>
  <si>
    <t>7 dpi</t>
  </si>
  <si>
    <t>8 dpi</t>
  </si>
  <si>
    <t>9 dpi</t>
  </si>
  <si>
    <t>10 dpi</t>
  </si>
  <si>
    <t>11 dpi</t>
  </si>
  <si>
    <t>12 dpi</t>
  </si>
  <si>
    <t>13 dpi</t>
  </si>
  <si>
    <t>14 dpi</t>
  </si>
  <si>
    <t>Experimento "Comunicación por raíces y volátiles"</t>
  </si>
  <si>
    <t>Las plantas siempres se inoculan a las 2 semanas y 6 días de la siembra</t>
  </si>
  <si>
    <t>15 dpi</t>
  </si>
  <si>
    <t>16 dpi</t>
  </si>
  <si>
    <t>18 dpi</t>
  </si>
  <si>
    <t>19 dpi</t>
  </si>
  <si>
    <t>20 dpi</t>
  </si>
  <si>
    <t>21 dpi</t>
  </si>
  <si>
    <t>17 dpi</t>
  </si>
  <si>
    <t>Plantas inoculadas con 3 semanas el 15/7/2019</t>
  </si>
  <si>
    <t>Planta No.</t>
  </si>
  <si>
    <t>Síntomas a los 14 dpi</t>
  </si>
  <si>
    <t>Nivel síntomas: 0 a 5</t>
  </si>
  <si>
    <t>0: sin síntomas</t>
  </si>
  <si>
    <t>1: se aprecia algún síntoma en el crecimiento del tallo o alguna hoja no inoculada comienza a amarillear</t>
  </si>
  <si>
    <t>2: amarilleamiento en varias hojas</t>
  </si>
  <si>
    <t>3: la mayoría de las hojas están amarillas</t>
  </si>
  <si>
    <t>4: planta totalmente afectada</t>
  </si>
  <si>
    <t>5: planta casi muerta</t>
  </si>
  <si>
    <t>Comienzo de síntomas</t>
  </si>
  <si>
    <t>Aparición síntomas nivel 3</t>
  </si>
  <si>
    <t>dpi</t>
  </si>
  <si>
    <t>AUDPC</t>
  </si>
  <si>
    <t>AUDPS</t>
  </si>
  <si>
    <t>sAUDPC</t>
  </si>
  <si>
    <t>sAUDPS</t>
  </si>
  <si>
    <t xml:space="preserve"> </t>
  </si>
  <si>
    <t>sí</t>
  </si>
  <si>
    <t>no</t>
  </si>
  <si>
    <t>Trat. 1 (I)</t>
  </si>
  <si>
    <t>Trat 2 (I)</t>
  </si>
  <si>
    <t>Trat 3 (I)</t>
  </si>
  <si>
    <t>Trat 4 (I)</t>
  </si>
  <si>
    <t>Aparición síntomas (tanto por uno)</t>
  </si>
  <si>
    <t>Tratamiento No. 1 - (TANDA I) 2 plantas por alveolo, todas se inoculan el mismo día</t>
  </si>
  <si>
    <t>Tratamiento No. 2 - (TANDA I), 2 plantas por alveolo, se incouclan con un desfase de 5 días</t>
  </si>
  <si>
    <t>Tratamiento No. 3 - (TANDA I), 1 planta por alveolo, todas se inoculan el mismo día</t>
  </si>
  <si>
    <t>Tratamiento No. 4 -  (TANDA I), 1 planta por alveolo, se inoculan con un desfase de 5 días</t>
  </si>
  <si>
    <t>Trat 5 (II)</t>
  </si>
  <si>
    <t>Tratamiento 1 - TANDA I</t>
  </si>
  <si>
    <t>Tratamiento 2 - TANDA I</t>
  </si>
  <si>
    <t>Tratamiento 3 - TANDA I</t>
  </si>
  <si>
    <t>Tratamiento 4 - TANDA I</t>
  </si>
  <si>
    <t>Tratamiento 5 - TANDA II</t>
  </si>
  <si>
    <t>Tratamiento 6 - TANDA II</t>
  </si>
  <si>
    <t>Nº infectadas</t>
  </si>
  <si>
    <t>2 plantas/alveolo</t>
  </si>
  <si>
    <t>20 alveolos</t>
  </si>
  <si>
    <t>+</t>
  </si>
  <si>
    <t>-</t>
  </si>
  <si>
    <r>
      <rPr>
        <b/>
        <sz val="18"/>
        <color theme="1"/>
        <rFont val="Calibri (Cuerpo)_x0000_"/>
      </rPr>
      <t xml:space="preserve">Tratamiento 3 (t = 0)  </t>
    </r>
    <r>
      <rPr>
        <b/>
        <sz val="14"/>
        <color theme="1"/>
        <rFont val="Calibri (Cuerpo)_x0000_"/>
      </rPr>
      <t xml:space="preserve"> </t>
    </r>
    <r>
      <rPr>
        <b/>
        <sz val="12"/>
        <color theme="1"/>
        <rFont val="Calibri"/>
        <family val="2"/>
        <scheme val="minor"/>
      </rPr>
      <t>(TANDA I)</t>
    </r>
  </si>
  <si>
    <r>
      <rPr>
        <b/>
        <sz val="18"/>
        <color theme="1"/>
        <rFont val="Calibri (Cuerpo)_x0000_"/>
      </rPr>
      <t xml:space="preserve">Tratamiento 1  (t = 0) </t>
    </r>
    <r>
      <rPr>
        <b/>
        <sz val="14"/>
        <color theme="1"/>
        <rFont val="Calibri (Cuerpo)_x0000_"/>
      </rPr>
      <t xml:space="preserve"> </t>
    </r>
    <r>
      <rPr>
        <b/>
        <sz val="12"/>
        <color theme="1"/>
        <rFont val="Calibri"/>
        <family val="2"/>
        <scheme val="minor"/>
      </rPr>
      <t>(TANDA I)</t>
    </r>
  </si>
  <si>
    <r>
      <rPr>
        <b/>
        <sz val="18"/>
        <color theme="1"/>
        <rFont val="Calibri (Cuerpo)_x0000_"/>
      </rPr>
      <t>Tratamiento 2   ( t = 5)</t>
    </r>
    <r>
      <rPr>
        <b/>
        <sz val="14"/>
        <color theme="1"/>
        <rFont val="Calibri (Cuerpo)_x0000_"/>
      </rPr>
      <t xml:space="preserve"> </t>
    </r>
    <r>
      <rPr>
        <b/>
        <sz val="12"/>
        <color theme="1"/>
        <rFont val="Calibri"/>
        <family val="2"/>
        <scheme val="minor"/>
      </rPr>
      <t>(TANDA I)</t>
    </r>
  </si>
  <si>
    <r>
      <rPr>
        <b/>
        <sz val="18"/>
        <color theme="1"/>
        <rFont val="Calibri (Cuerpo)_x0000_"/>
      </rPr>
      <t xml:space="preserve">Tratamiento 4  (t = 5) </t>
    </r>
    <r>
      <rPr>
        <b/>
        <sz val="14"/>
        <color theme="1"/>
        <rFont val="Calibri (Cuerpo)_x0000_"/>
      </rPr>
      <t xml:space="preserve"> </t>
    </r>
    <r>
      <rPr>
        <b/>
        <sz val="12"/>
        <color theme="1"/>
        <rFont val="Calibri"/>
        <family val="2"/>
        <scheme val="minor"/>
      </rPr>
      <t>(TANDA I)</t>
    </r>
  </si>
  <si>
    <t>2º virus</t>
  </si>
  <si>
    <t>1º virus</t>
  </si>
  <si>
    <t>1 planta/alveolo</t>
  </si>
  <si>
    <t>1  planta/alveolo</t>
  </si>
  <si>
    <t>24 alveolos</t>
  </si>
  <si>
    <t>10 alveolos</t>
  </si>
  <si>
    <t>12 alveolos</t>
  </si>
  <si>
    <r>
      <rPr>
        <b/>
        <sz val="18"/>
        <color theme="1"/>
        <rFont val="Calibri (Cuerpo)_x0000_"/>
      </rPr>
      <t xml:space="preserve">Tratamiento 1  (t = 0) </t>
    </r>
    <r>
      <rPr>
        <b/>
        <sz val="14"/>
        <color theme="1"/>
        <rFont val="Calibri (Cuerpo)_x0000_"/>
      </rPr>
      <t xml:space="preserve"> </t>
    </r>
    <r>
      <rPr>
        <b/>
        <sz val="12"/>
        <color theme="1"/>
        <rFont val="Calibri"/>
        <family val="2"/>
        <scheme val="minor"/>
      </rPr>
      <t>(TANDA II)</t>
    </r>
  </si>
  <si>
    <r>
      <rPr>
        <b/>
        <sz val="18"/>
        <color theme="1"/>
        <rFont val="Calibri (Cuerpo)_x0000_"/>
      </rPr>
      <t xml:space="preserve">Tratamiento 3 (t = 0)  </t>
    </r>
    <r>
      <rPr>
        <b/>
        <sz val="14"/>
        <color theme="1"/>
        <rFont val="Calibri (Cuerpo)_x0000_"/>
      </rPr>
      <t xml:space="preserve"> </t>
    </r>
    <r>
      <rPr>
        <b/>
        <sz val="12"/>
        <color theme="1"/>
        <rFont val="Calibri"/>
        <family val="2"/>
        <scheme val="minor"/>
      </rPr>
      <t>(TANDA II)</t>
    </r>
  </si>
  <si>
    <r>
      <rPr>
        <b/>
        <sz val="18"/>
        <color theme="1"/>
        <rFont val="Calibri (Cuerpo)_x0000_"/>
      </rPr>
      <t>Tratamiento 5   ( t = 12)</t>
    </r>
    <r>
      <rPr>
        <b/>
        <sz val="14"/>
        <color theme="1"/>
        <rFont val="Calibri (Cuerpo)_x0000_"/>
      </rPr>
      <t xml:space="preserve"> </t>
    </r>
    <r>
      <rPr>
        <b/>
        <sz val="12"/>
        <color theme="1"/>
        <rFont val="Calibri"/>
        <family val="2"/>
        <scheme val="minor"/>
      </rPr>
      <t>(TANDA II)</t>
    </r>
  </si>
  <si>
    <r>
      <rPr>
        <b/>
        <sz val="18"/>
        <color theme="1"/>
        <rFont val="Calibri (Cuerpo)_x0000_"/>
      </rPr>
      <t xml:space="preserve">Tratamiento 6  (t = 12) </t>
    </r>
    <r>
      <rPr>
        <b/>
        <sz val="14"/>
        <color theme="1"/>
        <rFont val="Calibri (Cuerpo)_x0000_"/>
      </rPr>
      <t xml:space="preserve"> </t>
    </r>
    <r>
      <rPr>
        <b/>
        <sz val="12"/>
        <color theme="1"/>
        <rFont val="Calibri"/>
        <family val="2"/>
        <scheme val="minor"/>
      </rPr>
      <t>(TANDA II)</t>
    </r>
  </si>
  <si>
    <t>21 alveolos</t>
  </si>
  <si>
    <t>20</t>
  </si>
  <si>
    <t>22</t>
  </si>
  <si>
    <t>2</t>
  </si>
  <si>
    <t>1</t>
  </si>
  <si>
    <t>9</t>
  </si>
  <si>
    <t>21</t>
  </si>
  <si>
    <t>6</t>
  </si>
  <si>
    <t>8</t>
  </si>
  <si>
    <t>41</t>
  </si>
  <si>
    <t>41 alveolos</t>
  </si>
  <si>
    <r>
      <rPr>
        <b/>
        <sz val="18"/>
        <color theme="1"/>
        <rFont val="Calibri (Cuerpo)_x0000_"/>
      </rPr>
      <t xml:space="preserve">Tratamiento 3 (t = 0)  </t>
    </r>
    <r>
      <rPr>
        <b/>
        <sz val="14"/>
        <color theme="1"/>
        <rFont val="Calibri (Cuerpo)_x0000_"/>
      </rPr>
      <t xml:space="preserve"> </t>
    </r>
    <r>
      <rPr>
        <b/>
        <sz val="12"/>
        <color theme="1"/>
        <rFont val="Calibri"/>
        <family val="2"/>
        <scheme val="minor"/>
      </rPr>
      <t>(TANDA I y II)</t>
    </r>
  </si>
  <si>
    <r>
      <rPr>
        <b/>
        <sz val="18"/>
        <color theme="1"/>
        <rFont val="Calibri (Cuerpo)_x0000_"/>
      </rPr>
      <t xml:space="preserve">Tratamiento 1  (t = 0) </t>
    </r>
    <r>
      <rPr>
        <b/>
        <sz val="14"/>
        <color theme="1"/>
        <rFont val="Calibri (Cuerpo)_x0000_"/>
      </rPr>
      <t xml:space="preserve"> </t>
    </r>
    <r>
      <rPr>
        <b/>
        <sz val="12"/>
        <color theme="1"/>
        <rFont val="Calibri"/>
        <family val="2"/>
        <scheme val="minor"/>
      </rPr>
      <t>(TANDA I y II)</t>
    </r>
  </si>
  <si>
    <t>17</t>
  </si>
  <si>
    <t>Sin desglosar:</t>
  </si>
  <si>
    <t>1º tanda se inocula en dos veces 26/6y 1/7 (con 5 días de desfase)</t>
  </si>
  <si>
    <t>2º tanda se inocula en dos veces 4 y 16/7  (con 12 días de desfase)</t>
  </si>
  <si>
    <t>Evolución de los síntomas</t>
  </si>
  <si>
    <t>Comparación sintomas a los 21 dpi dentro del mismo alveolo o pareja de alveolos</t>
  </si>
  <si>
    <t>Igual: Mismo nivel de síntomas las dos plantas</t>
  </si>
  <si>
    <t>Desigual: 1 nivel de diferencia entre los niveles de síntomas</t>
  </si>
  <si>
    <t>Muy desigual: 2 ó mas niveles de diferencia entre síntomas de las dos plantas</t>
  </si>
  <si>
    <t>Igual</t>
  </si>
  <si>
    <t>Desigual</t>
  </si>
  <si>
    <t>Muy Desigual</t>
  </si>
  <si>
    <t>Tratamiento Nº 1</t>
  </si>
  <si>
    <t>Tratamiento Nº 2</t>
  </si>
  <si>
    <t>Tratamiento Nº 3</t>
  </si>
  <si>
    <t>Tratamiento Nº 4</t>
  </si>
  <si>
    <t>Tratamiento Nº 5</t>
  </si>
  <si>
    <t>Tratamiento Nº 6</t>
  </si>
  <si>
    <t>Tratamiento 1 - TANDA II</t>
  </si>
  <si>
    <t>Tratamiento 3 - TANDA II</t>
  </si>
  <si>
    <t>Tratamiento No. 1 - (TANDA II) 2 plantas por alveolo, todas se inoculan el mismo día</t>
  </si>
  <si>
    <t>Tratamiento No. 5 - (TANDA II), 2 plantas por alveolo, se incouclan con un desfase de 12 días</t>
  </si>
  <si>
    <t>Tratamiento No. 3 - (TANDA II), 1 planta por alveolo, todas se inoculan el mismo día</t>
  </si>
  <si>
    <t>Tratamiento No. 6 -  (TANDA II), 1 planta por alveolo, se inoculan con un desfase de 12 días</t>
  </si>
  <si>
    <t>Trat 1 (II)</t>
  </si>
  <si>
    <t>Trat 3 (II)</t>
  </si>
  <si>
    <t>Trat. 6 (II)</t>
  </si>
  <si>
    <t>Tanto por uno</t>
  </si>
  <si>
    <t>TANDA I</t>
  </si>
  <si>
    <t>TANDA II</t>
  </si>
  <si>
    <t>Tratamiento 1</t>
  </si>
  <si>
    <t xml:space="preserve">Tratamiento 2 </t>
  </si>
  <si>
    <t xml:space="preserve">Tratamiento 3 </t>
  </si>
  <si>
    <t xml:space="preserve">Tratamiento 4 </t>
  </si>
  <si>
    <t xml:space="preserve">Tratamiento 1 </t>
  </si>
  <si>
    <t xml:space="preserve">Tratamiento 5 </t>
  </si>
  <si>
    <t>Tratamiento 3</t>
  </si>
  <si>
    <t>Tratamiento 6</t>
  </si>
  <si>
    <t>Día de aparición de síntomas nivel 3</t>
  </si>
  <si>
    <t>Trat 1</t>
  </si>
  <si>
    <t>Trat 2</t>
  </si>
  <si>
    <t>Trat 3</t>
  </si>
  <si>
    <t>Trat 4</t>
  </si>
  <si>
    <t>Trat 5</t>
  </si>
  <si>
    <t>Trat 6</t>
  </si>
  <si>
    <t>Planta Nº</t>
  </si>
  <si>
    <t>Día de aparición de síntomas nivel 3 desglosando plantas impares y pares</t>
  </si>
  <si>
    <t>Plantas impares</t>
  </si>
  <si>
    <t>Plantas pares</t>
  </si>
  <si>
    <t>Plantas impares:</t>
  </si>
  <si>
    <t>Plantas pares:</t>
  </si>
  <si>
    <t>Día de aparición de síntomas nivel 3 (tratamientos con 2 plantas/alveolo)</t>
  </si>
  <si>
    <t>Día de aparición de síntomas nivel 3 (tratamientos con 1 planta/alveolo)</t>
  </si>
  <si>
    <t>Tratamientos con 2/plantas alveolo</t>
  </si>
  <si>
    <t>Tratamientos con 1/plantas alveolo</t>
  </si>
  <si>
    <t>Aparición síntomas (Nº plantas)</t>
  </si>
  <si>
    <t>Día aparición síntomas nivel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</si>
</sst>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3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Times New Roman"/>
      <charset val="161"/>
    </font>
    <font>
      <sz val="11"/>
      <color theme="1"/>
      <name val="Times New Roman"/>
      <charset val="161"/>
    </font>
    <font>
      <b/>
      <sz val="11"/>
      <color theme="1"/>
      <name val="Times New Roman"/>
      <charset val="161"/>
    </font>
    <font>
      <b/>
      <sz val="12"/>
      <color theme="1"/>
      <name val="Calibri"/>
      <family val="2"/>
      <scheme val="minor"/>
    </font>
    <font>
      <sz val="12"/>
      <color theme="1"/>
      <name val="Times New Roman"/>
      <charset val="16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Calibri (Cuerpo)_x0000_"/>
    </font>
    <font>
      <b/>
      <sz val="18"/>
      <color theme="1"/>
      <name val="Calibri (Cuerpo)_x0000_"/>
    </font>
    <font>
      <sz val="18"/>
      <color theme="1"/>
      <name val="Calibri"/>
      <family val="2"/>
      <scheme val="minor"/>
    </font>
    <font>
      <b/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rgb="FFFFFF00"/>
        <bgColor indexed="64"/>
      </patternFill>
    </fill>
  </fills>
  <borders count="3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94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0" borderId="10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0" borderId="0" xfId="0" applyFont="1" applyAlignment="1">
      <alignment horizontal="left"/>
    </xf>
    <xf numFmtId="0" fontId="4" fillId="0" borderId="14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0" fillId="0" borderId="0" xfId="0" applyAlignment="1">
      <alignment horizontal="center"/>
    </xf>
    <xf numFmtId="0" fontId="5" fillId="0" borderId="14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6" fillId="0" borderId="0" xfId="0" applyFont="1" applyAlignment="1">
      <alignment horizontal="left"/>
    </xf>
    <xf numFmtId="0" fontId="6" fillId="0" borderId="0" xfId="0" applyFont="1"/>
    <xf numFmtId="0" fontId="5" fillId="0" borderId="0" xfId="0" applyFont="1"/>
    <xf numFmtId="164" fontId="0" fillId="0" borderId="0" xfId="0" applyNumberFormat="1"/>
    <xf numFmtId="0" fontId="0" fillId="3" borderId="0" xfId="0" applyFill="1"/>
    <xf numFmtId="164" fontId="0" fillId="3" borderId="0" xfId="0" applyNumberFormat="1" applyFill="1"/>
    <xf numFmtId="0" fontId="0" fillId="0" borderId="0" xfId="0" applyAlignment="1">
      <alignment horizontal="left"/>
    </xf>
    <xf numFmtId="0" fontId="4" fillId="0" borderId="3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4" fillId="0" borderId="25" xfId="0" applyFont="1" applyBorder="1" applyAlignment="1">
      <alignment horizontal="center"/>
    </xf>
    <xf numFmtId="0" fontId="4" fillId="2" borderId="24" xfId="0" applyFont="1" applyFill="1" applyBorder="1" applyAlignment="1">
      <alignment horizontal="center"/>
    </xf>
    <xf numFmtId="0" fontId="4" fillId="2" borderId="14" xfId="0" applyFont="1" applyFill="1" applyBorder="1" applyAlignment="1">
      <alignment horizontal="center"/>
    </xf>
    <xf numFmtId="0" fontId="7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7" fillId="0" borderId="0" xfId="0" applyFont="1"/>
    <xf numFmtId="0" fontId="8" fillId="0" borderId="14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16" xfId="0" applyFont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7" fillId="2" borderId="14" xfId="0" applyFont="1" applyFill="1" applyBorder="1" applyAlignment="1">
      <alignment horizontal="center"/>
    </xf>
    <xf numFmtId="0" fontId="7" fillId="2" borderId="13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49" fontId="0" fillId="0" borderId="0" xfId="0" applyNumberFormat="1"/>
    <xf numFmtId="49" fontId="0" fillId="0" borderId="0" xfId="0" applyNumberFormat="1" applyAlignment="1">
      <alignment horizontal="center"/>
    </xf>
    <xf numFmtId="49" fontId="0" fillId="0" borderId="26" xfId="0" applyNumberFormat="1" applyBorder="1" applyAlignment="1">
      <alignment horizontal="center"/>
    </xf>
    <xf numFmtId="49" fontId="0" fillId="0" borderId="27" xfId="0" applyNumberFormat="1" applyBorder="1" applyAlignment="1">
      <alignment horizontal="center"/>
    </xf>
    <xf numFmtId="49" fontId="0" fillId="0" borderId="29" xfId="0" applyNumberFormat="1" applyBorder="1" applyAlignment="1">
      <alignment horizontal="center"/>
    </xf>
    <xf numFmtId="49" fontId="0" fillId="0" borderId="28" xfId="0" applyNumberFormat="1" applyBorder="1" applyAlignment="1">
      <alignment horizontal="center"/>
    </xf>
    <xf numFmtId="49" fontId="11" fillId="0" borderId="0" xfId="0" applyNumberFormat="1" applyFont="1"/>
    <xf numFmtId="49" fontId="5" fillId="0" borderId="30" xfId="0" applyNumberFormat="1" applyFont="1" applyBorder="1" applyAlignment="1">
      <alignment horizontal="left"/>
    </xf>
    <xf numFmtId="49" fontId="0" fillId="0" borderId="31" xfId="0" applyNumberFormat="1" applyBorder="1" applyAlignment="1">
      <alignment horizontal="center"/>
    </xf>
    <xf numFmtId="49" fontId="0" fillId="0" borderId="31" xfId="0" applyNumberFormat="1" applyBorder="1"/>
    <xf numFmtId="49" fontId="5" fillId="0" borderId="31" xfId="0" applyNumberFormat="1" applyFont="1" applyBorder="1" applyAlignment="1">
      <alignment horizontal="left"/>
    </xf>
    <xf numFmtId="49" fontId="0" fillId="0" borderId="32" xfId="0" applyNumberFormat="1" applyBorder="1" applyAlignment="1">
      <alignment horizontal="center"/>
    </xf>
    <xf numFmtId="49" fontId="0" fillId="0" borderId="33" xfId="0" applyNumberFormat="1" applyBorder="1" applyAlignment="1">
      <alignment horizontal="left"/>
    </xf>
    <xf numFmtId="49" fontId="0" fillId="0" borderId="0" xfId="0" applyNumberFormat="1" applyAlignment="1">
      <alignment horizontal="left"/>
    </xf>
    <xf numFmtId="49" fontId="0" fillId="0" borderId="34" xfId="0" applyNumberFormat="1" applyBorder="1" applyAlignment="1">
      <alignment horizontal="center"/>
    </xf>
    <xf numFmtId="49" fontId="0" fillId="0" borderId="33" xfId="0" applyNumberFormat="1" applyBorder="1"/>
    <xf numFmtId="49" fontId="0" fillId="0" borderId="19" xfId="0" applyNumberFormat="1" applyBorder="1" applyAlignment="1">
      <alignment horizontal="center"/>
    </xf>
    <xf numFmtId="49" fontId="0" fillId="0" borderId="34" xfId="0" applyNumberFormat="1" applyBorder="1"/>
    <xf numFmtId="49" fontId="5" fillId="0" borderId="33" xfId="0" applyNumberFormat="1" applyFont="1" applyBorder="1" applyAlignment="1">
      <alignment horizontal="left"/>
    </xf>
    <xf numFmtId="49" fontId="5" fillId="0" borderId="0" xfId="0" applyNumberFormat="1" applyFont="1" applyAlignment="1">
      <alignment horizontal="left"/>
    </xf>
    <xf numFmtId="49" fontId="0" fillId="0" borderId="35" xfId="0" applyNumberFormat="1" applyBorder="1"/>
    <xf numFmtId="49" fontId="0" fillId="0" borderId="26" xfId="0" applyNumberFormat="1" applyBorder="1"/>
    <xf numFmtId="49" fontId="0" fillId="0" borderId="36" xfId="0" applyNumberFormat="1" applyBorder="1"/>
    <xf numFmtId="0" fontId="12" fillId="0" borderId="0" xfId="0" applyFont="1"/>
    <xf numFmtId="0" fontId="12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8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7" fillId="0" borderId="0" xfId="0" applyFont="1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33" xfId="0" applyNumberFormat="1" applyBorder="1" applyAlignment="1">
      <alignment horizontal="center"/>
    </xf>
    <xf numFmtId="49" fontId="0" fillId="0" borderId="34" xfId="0" applyNumberFormat="1" applyBorder="1" applyAlignment="1">
      <alignment horizontal="center"/>
    </xf>
    <xf numFmtId="0" fontId="5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Ex10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Ex11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Ex12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Ex13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Ex14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Ex15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Ex16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Ex17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Ex9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Evolución número</a:t>
            </a:r>
            <a:r>
              <a:rPr lang="es-ES_tradnl" baseline="0"/>
              <a:t> de plantas con síntomas</a:t>
            </a:r>
            <a:endParaRPr lang="es-ES_trad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'Comunicación por raíces'!$A$386</c:f>
              <c:strCache>
                <c:ptCount val="1"/>
                <c:pt idx="0">
                  <c:v>Trat. 1 (I)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'Comunicación por raíces'!$B$385:$Q$385</c:f>
              <c:strCache>
                <c:ptCount val="16"/>
                <c:pt idx="0">
                  <c:v>6 dpi</c:v>
                </c:pt>
                <c:pt idx="1">
                  <c:v>7 dpi</c:v>
                </c:pt>
                <c:pt idx="2">
                  <c:v>8 dpi</c:v>
                </c:pt>
                <c:pt idx="3">
                  <c:v>9 dpi</c:v>
                </c:pt>
                <c:pt idx="4">
                  <c:v>10 dpi</c:v>
                </c:pt>
                <c:pt idx="5">
                  <c:v>11 dpi</c:v>
                </c:pt>
                <c:pt idx="6">
                  <c:v>12 dpi</c:v>
                </c:pt>
                <c:pt idx="7">
                  <c:v>13 dpi</c:v>
                </c:pt>
                <c:pt idx="8">
                  <c:v>14 dpi</c:v>
                </c:pt>
                <c:pt idx="9">
                  <c:v>15 dpi</c:v>
                </c:pt>
                <c:pt idx="10">
                  <c:v>16 dpi</c:v>
                </c:pt>
                <c:pt idx="11">
                  <c:v>17 dpi</c:v>
                </c:pt>
                <c:pt idx="12">
                  <c:v>18 dpi</c:v>
                </c:pt>
                <c:pt idx="13">
                  <c:v>19 dpi</c:v>
                </c:pt>
                <c:pt idx="14">
                  <c:v>20 dpi</c:v>
                </c:pt>
                <c:pt idx="15">
                  <c:v>21 dpi</c:v>
                </c:pt>
              </c:strCache>
            </c:strRef>
          </c:cat>
          <c:val>
            <c:numRef>
              <c:f>'Comunicación por raíces'!$B$386:$Q$386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0.25</c:v>
                </c:pt>
                <c:pt idx="3">
                  <c:v>0.92500000000000004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12-2647-A48C-A5ED29AD525D}"/>
            </c:ext>
          </c:extLst>
        </c:ser>
        <c:ser>
          <c:idx val="1"/>
          <c:order val="1"/>
          <c:tx>
            <c:strRef>
              <c:f>'Comunicación por raíces'!$A$387</c:f>
              <c:strCache>
                <c:ptCount val="1"/>
                <c:pt idx="0">
                  <c:v>Trat 2 (I)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'Comunicación por raíces'!$B$385:$Q$385</c:f>
              <c:strCache>
                <c:ptCount val="16"/>
                <c:pt idx="0">
                  <c:v>6 dpi</c:v>
                </c:pt>
                <c:pt idx="1">
                  <c:v>7 dpi</c:v>
                </c:pt>
                <c:pt idx="2">
                  <c:v>8 dpi</c:v>
                </c:pt>
                <c:pt idx="3">
                  <c:v>9 dpi</c:v>
                </c:pt>
                <c:pt idx="4">
                  <c:v>10 dpi</c:v>
                </c:pt>
                <c:pt idx="5">
                  <c:v>11 dpi</c:v>
                </c:pt>
                <c:pt idx="6">
                  <c:v>12 dpi</c:v>
                </c:pt>
                <c:pt idx="7">
                  <c:v>13 dpi</c:v>
                </c:pt>
                <c:pt idx="8">
                  <c:v>14 dpi</c:v>
                </c:pt>
                <c:pt idx="9">
                  <c:v>15 dpi</c:v>
                </c:pt>
                <c:pt idx="10">
                  <c:v>16 dpi</c:v>
                </c:pt>
                <c:pt idx="11">
                  <c:v>17 dpi</c:v>
                </c:pt>
                <c:pt idx="12">
                  <c:v>18 dpi</c:v>
                </c:pt>
                <c:pt idx="13">
                  <c:v>19 dpi</c:v>
                </c:pt>
                <c:pt idx="14">
                  <c:v>20 dpi</c:v>
                </c:pt>
                <c:pt idx="15">
                  <c:v>21 dpi</c:v>
                </c:pt>
              </c:strCache>
            </c:strRef>
          </c:cat>
          <c:val>
            <c:numRef>
              <c:f>'Comunicación por raíces'!$B$387:$Q$387</c:f>
              <c:numCache>
                <c:formatCode>General</c:formatCode>
                <c:ptCount val="16"/>
                <c:pt idx="0">
                  <c:v>0</c:v>
                </c:pt>
                <c:pt idx="1">
                  <c:v>2.0833333333333332E-2</c:v>
                </c:pt>
                <c:pt idx="2">
                  <c:v>0.1875</c:v>
                </c:pt>
                <c:pt idx="3">
                  <c:v>0.5</c:v>
                </c:pt>
                <c:pt idx="4">
                  <c:v>0.625</c:v>
                </c:pt>
                <c:pt idx="5">
                  <c:v>0.6875</c:v>
                </c:pt>
                <c:pt idx="6">
                  <c:v>0.79166666666666663</c:v>
                </c:pt>
                <c:pt idx="7">
                  <c:v>0.83333333333333337</c:v>
                </c:pt>
                <c:pt idx="8">
                  <c:v>0.95833333333333337</c:v>
                </c:pt>
                <c:pt idx="9">
                  <c:v>0.95833333333333337</c:v>
                </c:pt>
                <c:pt idx="10">
                  <c:v>0.95833333333333337</c:v>
                </c:pt>
                <c:pt idx="11">
                  <c:v>0.95833333333333337</c:v>
                </c:pt>
                <c:pt idx="12">
                  <c:v>0.95833333333333337</c:v>
                </c:pt>
                <c:pt idx="13">
                  <c:v>0.95833333333333337</c:v>
                </c:pt>
                <c:pt idx="14">
                  <c:v>0.95833333333333337</c:v>
                </c:pt>
                <c:pt idx="15">
                  <c:v>0.95833333333333337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12-2647-A48C-A5ED29AD525D}"/>
            </c:ext>
          </c:extLst>
        </c:ser>
        <c:ser>
          <c:idx val="2"/>
          <c:order val="2"/>
          <c:tx>
            <c:strRef>
              <c:f>'Comunicación por raíces'!$A$388</c:f>
              <c:strCache>
                <c:ptCount val="1"/>
                <c:pt idx="0">
                  <c:v>Trat 3 (I)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'Comunicación por raíces'!$B$385:$Q$385</c:f>
              <c:strCache>
                <c:ptCount val="16"/>
                <c:pt idx="0">
                  <c:v>6 dpi</c:v>
                </c:pt>
                <c:pt idx="1">
                  <c:v>7 dpi</c:v>
                </c:pt>
                <c:pt idx="2">
                  <c:v>8 dpi</c:v>
                </c:pt>
                <c:pt idx="3">
                  <c:v>9 dpi</c:v>
                </c:pt>
                <c:pt idx="4">
                  <c:v>10 dpi</c:v>
                </c:pt>
                <c:pt idx="5">
                  <c:v>11 dpi</c:v>
                </c:pt>
                <c:pt idx="6">
                  <c:v>12 dpi</c:v>
                </c:pt>
                <c:pt idx="7">
                  <c:v>13 dpi</c:v>
                </c:pt>
                <c:pt idx="8">
                  <c:v>14 dpi</c:v>
                </c:pt>
                <c:pt idx="9">
                  <c:v>15 dpi</c:v>
                </c:pt>
                <c:pt idx="10">
                  <c:v>16 dpi</c:v>
                </c:pt>
                <c:pt idx="11">
                  <c:v>17 dpi</c:v>
                </c:pt>
                <c:pt idx="12">
                  <c:v>18 dpi</c:v>
                </c:pt>
                <c:pt idx="13">
                  <c:v>19 dpi</c:v>
                </c:pt>
                <c:pt idx="14">
                  <c:v>20 dpi</c:v>
                </c:pt>
                <c:pt idx="15">
                  <c:v>21 dpi</c:v>
                </c:pt>
              </c:strCache>
            </c:strRef>
          </c:cat>
          <c:val>
            <c:numRef>
              <c:f>'Comunicación por raíces'!$B$388:$Q$388</c:f>
              <c:numCache>
                <c:formatCode>General</c:formatCode>
                <c:ptCount val="16"/>
                <c:pt idx="0">
                  <c:v>4.7619047619047616E-2</c:v>
                </c:pt>
                <c:pt idx="1">
                  <c:v>4.7619047619047616E-2</c:v>
                </c:pt>
                <c:pt idx="2">
                  <c:v>0.42857142857142855</c:v>
                </c:pt>
                <c:pt idx="3">
                  <c:v>0.8571428571428571</c:v>
                </c:pt>
                <c:pt idx="4">
                  <c:v>0.90476190476190477</c:v>
                </c:pt>
                <c:pt idx="5">
                  <c:v>0.90476190476190477</c:v>
                </c:pt>
                <c:pt idx="6">
                  <c:v>0.90476190476190477</c:v>
                </c:pt>
                <c:pt idx="7">
                  <c:v>0.90476190476190477</c:v>
                </c:pt>
                <c:pt idx="8">
                  <c:v>0.90476190476190477</c:v>
                </c:pt>
                <c:pt idx="9">
                  <c:v>0.90476190476190477</c:v>
                </c:pt>
                <c:pt idx="10">
                  <c:v>0.90476190476190477</c:v>
                </c:pt>
                <c:pt idx="11">
                  <c:v>0.90476190476190477</c:v>
                </c:pt>
                <c:pt idx="12">
                  <c:v>0.90476190476190477</c:v>
                </c:pt>
                <c:pt idx="13">
                  <c:v>0.90476190476190477</c:v>
                </c:pt>
                <c:pt idx="14">
                  <c:v>0.90476190476190477</c:v>
                </c:pt>
                <c:pt idx="15">
                  <c:v>0.90476190476190477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12-2647-A48C-A5ED29AD525D}"/>
            </c:ext>
          </c:extLst>
        </c:ser>
        <c:ser>
          <c:idx val="3"/>
          <c:order val="3"/>
          <c:tx>
            <c:strRef>
              <c:f>'Comunicación por raíces'!$A$389</c:f>
              <c:strCache>
                <c:ptCount val="1"/>
                <c:pt idx="0">
                  <c:v>Trat 4 (I)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'Comunicación por raíces'!$B$385:$Q$385</c:f>
              <c:strCache>
                <c:ptCount val="16"/>
                <c:pt idx="0">
                  <c:v>6 dpi</c:v>
                </c:pt>
                <c:pt idx="1">
                  <c:v>7 dpi</c:v>
                </c:pt>
                <c:pt idx="2">
                  <c:v>8 dpi</c:v>
                </c:pt>
                <c:pt idx="3">
                  <c:v>9 dpi</c:v>
                </c:pt>
                <c:pt idx="4">
                  <c:v>10 dpi</c:v>
                </c:pt>
                <c:pt idx="5">
                  <c:v>11 dpi</c:v>
                </c:pt>
                <c:pt idx="6">
                  <c:v>12 dpi</c:v>
                </c:pt>
                <c:pt idx="7">
                  <c:v>13 dpi</c:v>
                </c:pt>
                <c:pt idx="8">
                  <c:v>14 dpi</c:v>
                </c:pt>
                <c:pt idx="9">
                  <c:v>15 dpi</c:v>
                </c:pt>
                <c:pt idx="10">
                  <c:v>16 dpi</c:v>
                </c:pt>
                <c:pt idx="11">
                  <c:v>17 dpi</c:v>
                </c:pt>
                <c:pt idx="12">
                  <c:v>18 dpi</c:v>
                </c:pt>
                <c:pt idx="13">
                  <c:v>19 dpi</c:v>
                </c:pt>
                <c:pt idx="14">
                  <c:v>20 dpi</c:v>
                </c:pt>
                <c:pt idx="15">
                  <c:v>21 dpi</c:v>
                </c:pt>
              </c:strCache>
            </c:strRef>
          </c:cat>
          <c:val>
            <c:numRef>
              <c:f>'Comunicación por raíces'!$B$389:$Q$389</c:f>
              <c:numCache>
                <c:formatCode>General</c:formatCode>
                <c:ptCount val="16"/>
                <c:pt idx="0">
                  <c:v>0</c:v>
                </c:pt>
                <c:pt idx="1">
                  <c:v>0.125</c:v>
                </c:pt>
                <c:pt idx="2">
                  <c:v>0.375</c:v>
                </c:pt>
                <c:pt idx="3">
                  <c:v>0.625</c:v>
                </c:pt>
                <c:pt idx="4">
                  <c:v>0.79166666666666663</c:v>
                </c:pt>
                <c:pt idx="5">
                  <c:v>0.875</c:v>
                </c:pt>
                <c:pt idx="6">
                  <c:v>0.875</c:v>
                </c:pt>
                <c:pt idx="7">
                  <c:v>0.875</c:v>
                </c:pt>
                <c:pt idx="8">
                  <c:v>0.875</c:v>
                </c:pt>
                <c:pt idx="9">
                  <c:v>0.875</c:v>
                </c:pt>
                <c:pt idx="10">
                  <c:v>0.875</c:v>
                </c:pt>
                <c:pt idx="11">
                  <c:v>0.875</c:v>
                </c:pt>
                <c:pt idx="12">
                  <c:v>0.875</c:v>
                </c:pt>
                <c:pt idx="13">
                  <c:v>0.875</c:v>
                </c:pt>
                <c:pt idx="14">
                  <c:v>0.875</c:v>
                </c:pt>
                <c:pt idx="15">
                  <c:v>0.875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12-2647-A48C-A5ED29AD525D}"/>
            </c:ext>
          </c:extLst>
        </c:ser>
        <c:ser>
          <c:idx val="4"/>
          <c:order val="4"/>
          <c:tx>
            <c:strRef>
              <c:f>'Comunicación por raíces'!$A$390</c:f>
              <c:strCache>
                <c:ptCount val="1"/>
                <c:pt idx="0">
                  <c:v>Trat 1 (II)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'Comunicación por raíces'!$B$385:$Q$385</c:f>
              <c:strCache>
                <c:ptCount val="16"/>
                <c:pt idx="0">
                  <c:v>6 dpi</c:v>
                </c:pt>
                <c:pt idx="1">
                  <c:v>7 dpi</c:v>
                </c:pt>
                <c:pt idx="2">
                  <c:v>8 dpi</c:v>
                </c:pt>
                <c:pt idx="3">
                  <c:v>9 dpi</c:v>
                </c:pt>
                <c:pt idx="4">
                  <c:v>10 dpi</c:v>
                </c:pt>
                <c:pt idx="5">
                  <c:v>11 dpi</c:v>
                </c:pt>
                <c:pt idx="6">
                  <c:v>12 dpi</c:v>
                </c:pt>
                <c:pt idx="7">
                  <c:v>13 dpi</c:v>
                </c:pt>
                <c:pt idx="8">
                  <c:v>14 dpi</c:v>
                </c:pt>
                <c:pt idx="9">
                  <c:v>15 dpi</c:v>
                </c:pt>
                <c:pt idx="10">
                  <c:v>16 dpi</c:v>
                </c:pt>
                <c:pt idx="11">
                  <c:v>17 dpi</c:v>
                </c:pt>
                <c:pt idx="12">
                  <c:v>18 dpi</c:v>
                </c:pt>
                <c:pt idx="13">
                  <c:v>19 dpi</c:v>
                </c:pt>
                <c:pt idx="14">
                  <c:v>20 dpi</c:v>
                </c:pt>
                <c:pt idx="15">
                  <c:v>21 dpi</c:v>
                </c:pt>
              </c:strCache>
            </c:strRef>
          </c:cat>
          <c:val>
            <c:numRef>
              <c:f>'Comunicación por raíces'!$B$390:$Q$390</c:f>
              <c:numCache>
                <c:formatCode>General</c:formatCode>
                <c:ptCount val="16"/>
                <c:pt idx="0">
                  <c:v>0</c:v>
                </c:pt>
                <c:pt idx="1">
                  <c:v>0.11904761904761904</c:v>
                </c:pt>
                <c:pt idx="2">
                  <c:v>0.19047619047619047</c:v>
                </c:pt>
                <c:pt idx="3">
                  <c:v>0.80952380952380953</c:v>
                </c:pt>
                <c:pt idx="4">
                  <c:v>0.8571428571428571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612-2647-A48C-A5ED29AD525D}"/>
            </c:ext>
          </c:extLst>
        </c:ser>
        <c:ser>
          <c:idx val="5"/>
          <c:order val="5"/>
          <c:tx>
            <c:strRef>
              <c:f>'Comunicación por raíces'!$A$391</c:f>
              <c:strCache>
                <c:ptCount val="1"/>
                <c:pt idx="0">
                  <c:v>Trat 5 (II)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'Comunicación por raíces'!$B$385:$Q$385</c:f>
              <c:strCache>
                <c:ptCount val="16"/>
                <c:pt idx="0">
                  <c:v>6 dpi</c:v>
                </c:pt>
                <c:pt idx="1">
                  <c:v>7 dpi</c:v>
                </c:pt>
                <c:pt idx="2">
                  <c:v>8 dpi</c:v>
                </c:pt>
                <c:pt idx="3">
                  <c:v>9 dpi</c:v>
                </c:pt>
                <c:pt idx="4">
                  <c:v>10 dpi</c:v>
                </c:pt>
                <c:pt idx="5">
                  <c:v>11 dpi</c:v>
                </c:pt>
                <c:pt idx="6">
                  <c:v>12 dpi</c:v>
                </c:pt>
                <c:pt idx="7">
                  <c:v>13 dpi</c:v>
                </c:pt>
                <c:pt idx="8">
                  <c:v>14 dpi</c:v>
                </c:pt>
                <c:pt idx="9">
                  <c:v>15 dpi</c:v>
                </c:pt>
                <c:pt idx="10">
                  <c:v>16 dpi</c:v>
                </c:pt>
                <c:pt idx="11">
                  <c:v>17 dpi</c:v>
                </c:pt>
                <c:pt idx="12">
                  <c:v>18 dpi</c:v>
                </c:pt>
                <c:pt idx="13">
                  <c:v>19 dpi</c:v>
                </c:pt>
                <c:pt idx="14">
                  <c:v>20 dpi</c:v>
                </c:pt>
                <c:pt idx="15">
                  <c:v>21 dpi</c:v>
                </c:pt>
              </c:strCache>
            </c:strRef>
          </c:cat>
          <c:val>
            <c:numRef>
              <c:f>'Comunicación por raíces'!$B$391:$Q$391</c:f>
              <c:numCache>
                <c:formatCode>General</c:formatCode>
                <c:ptCount val="16"/>
                <c:pt idx="0">
                  <c:v>0</c:v>
                </c:pt>
                <c:pt idx="1">
                  <c:v>2.0833333333333332E-2</c:v>
                </c:pt>
                <c:pt idx="2">
                  <c:v>0.25</c:v>
                </c:pt>
                <c:pt idx="3">
                  <c:v>0.47916666666666669</c:v>
                </c:pt>
                <c:pt idx="4">
                  <c:v>0.54166666666666663</c:v>
                </c:pt>
                <c:pt idx="5">
                  <c:v>0.75</c:v>
                </c:pt>
                <c:pt idx="6">
                  <c:v>0.77083333333333337</c:v>
                </c:pt>
                <c:pt idx="7">
                  <c:v>0.83333333333333337</c:v>
                </c:pt>
                <c:pt idx="8">
                  <c:v>0.83333333333333337</c:v>
                </c:pt>
                <c:pt idx="9">
                  <c:v>0.83333333333333337</c:v>
                </c:pt>
                <c:pt idx="10">
                  <c:v>0.83333333333333337</c:v>
                </c:pt>
                <c:pt idx="11">
                  <c:v>0.83333333333333337</c:v>
                </c:pt>
                <c:pt idx="12">
                  <c:v>0.83333333333333337</c:v>
                </c:pt>
                <c:pt idx="13">
                  <c:v>0.83333333333333337</c:v>
                </c:pt>
                <c:pt idx="14">
                  <c:v>0.83333333333333337</c:v>
                </c:pt>
                <c:pt idx="15">
                  <c:v>0.83333333333333337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612-2647-A48C-A5ED29AD525D}"/>
            </c:ext>
          </c:extLst>
        </c:ser>
        <c:ser>
          <c:idx val="6"/>
          <c:order val="6"/>
          <c:tx>
            <c:strRef>
              <c:f>'Comunicación por raíces'!$A$392</c:f>
              <c:strCache>
                <c:ptCount val="1"/>
                <c:pt idx="0">
                  <c:v>Trat 3 (II)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'Comunicación por raíces'!$B$385:$Q$385</c:f>
              <c:strCache>
                <c:ptCount val="16"/>
                <c:pt idx="0">
                  <c:v>6 dpi</c:v>
                </c:pt>
                <c:pt idx="1">
                  <c:v>7 dpi</c:v>
                </c:pt>
                <c:pt idx="2">
                  <c:v>8 dpi</c:v>
                </c:pt>
                <c:pt idx="3">
                  <c:v>9 dpi</c:v>
                </c:pt>
                <c:pt idx="4">
                  <c:v>10 dpi</c:v>
                </c:pt>
                <c:pt idx="5">
                  <c:v>11 dpi</c:v>
                </c:pt>
                <c:pt idx="6">
                  <c:v>12 dpi</c:v>
                </c:pt>
                <c:pt idx="7">
                  <c:v>13 dpi</c:v>
                </c:pt>
                <c:pt idx="8">
                  <c:v>14 dpi</c:v>
                </c:pt>
                <c:pt idx="9">
                  <c:v>15 dpi</c:v>
                </c:pt>
                <c:pt idx="10">
                  <c:v>16 dpi</c:v>
                </c:pt>
                <c:pt idx="11">
                  <c:v>17 dpi</c:v>
                </c:pt>
                <c:pt idx="12">
                  <c:v>18 dpi</c:v>
                </c:pt>
                <c:pt idx="13">
                  <c:v>19 dpi</c:v>
                </c:pt>
                <c:pt idx="14">
                  <c:v>20 dpi</c:v>
                </c:pt>
                <c:pt idx="15">
                  <c:v>21 dpi</c:v>
                </c:pt>
              </c:strCache>
            </c:strRef>
          </c:cat>
          <c:val>
            <c:numRef>
              <c:f>'Comunicación por raíces'!$B$392:$Q$392</c:f>
              <c:numCache>
                <c:formatCode>General</c:formatCode>
                <c:ptCount val="1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0.65</c:v>
                </c:pt>
                <c:pt idx="4">
                  <c:v>0.85</c:v>
                </c:pt>
                <c:pt idx="5">
                  <c:v>0.9</c:v>
                </c:pt>
                <c:pt idx="6">
                  <c:v>0.9</c:v>
                </c:pt>
                <c:pt idx="7">
                  <c:v>0.9</c:v>
                </c:pt>
                <c:pt idx="8">
                  <c:v>0.9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612-2647-A48C-A5ED29AD525D}"/>
            </c:ext>
          </c:extLst>
        </c:ser>
        <c:ser>
          <c:idx val="7"/>
          <c:order val="7"/>
          <c:tx>
            <c:strRef>
              <c:f>'Comunicación por raíces'!$A$393</c:f>
              <c:strCache>
                <c:ptCount val="1"/>
                <c:pt idx="0">
                  <c:v>Trat. 6 (II)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'Comunicación por raíces'!$B$385:$Q$385</c:f>
              <c:strCache>
                <c:ptCount val="16"/>
                <c:pt idx="0">
                  <c:v>6 dpi</c:v>
                </c:pt>
                <c:pt idx="1">
                  <c:v>7 dpi</c:v>
                </c:pt>
                <c:pt idx="2">
                  <c:v>8 dpi</c:v>
                </c:pt>
                <c:pt idx="3">
                  <c:v>9 dpi</c:v>
                </c:pt>
                <c:pt idx="4">
                  <c:v>10 dpi</c:v>
                </c:pt>
                <c:pt idx="5">
                  <c:v>11 dpi</c:v>
                </c:pt>
                <c:pt idx="6">
                  <c:v>12 dpi</c:v>
                </c:pt>
                <c:pt idx="7">
                  <c:v>13 dpi</c:v>
                </c:pt>
                <c:pt idx="8">
                  <c:v>14 dpi</c:v>
                </c:pt>
                <c:pt idx="9">
                  <c:v>15 dpi</c:v>
                </c:pt>
                <c:pt idx="10">
                  <c:v>16 dpi</c:v>
                </c:pt>
                <c:pt idx="11">
                  <c:v>17 dpi</c:v>
                </c:pt>
                <c:pt idx="12">
                  <c:v>18 dpi</c:v>
                </c:pt>
                <c:pt idx="13">
                  <c:v>19 dpi</c:v>
                </c:pt>
                <c:pt idx="14">
                  <c:v>20 dpi</c:v>
                </c:pt>
                <c:pt idx="15">
                  <c:v>21 dpi</c:v>
                </c:pt>
              </c:strCache>
            </c:strRef>
          </c:cat>
          <c:val>
            <c:numRef>
              <c:f>'Comunicación por raíces'!$B$393:$Q$393</c:f>
              <c:numCache>
                <c:formatCode>General</c:formatCode>
                <c:ptCount val="16"/>
                <c:pt idx="0">
                  <c:v>8.3333333333333329E-2</c:v>
                </c:pt>
                <c:pt idx="1">
                  <c:v>0.20833333333333334</c:v>
                </c:pt>
                <c:pt idx="2">
                  <c:v>0.45833333333333331</c:v>
                </c:pt>
                <c:pt idx="3">
                  <c:v>0.58333333333333337</c:v>
                </c:pt>
                <c:pt idx="4">
                  <c:v>0.75</c:v>
                </c:pt>
                <c:pt idx="5">
                  <c:v>0.83333333333333337</c:v>
                </c:pt>
                <c:pt idx="6">
                  <c:v>0.83333333333333337</c:v>
                </c:pt>
                <c:pt idx="7">
                  <c:v>0.83333333333333337</c:v>
                </c:pt>
                <c:pt idx="8">
                  <c:v>0.83333333333333337</c:v>
                </c:pt>
                <c:pt idx="9">
                  <c:v>0.83333333333333337</c:v>
                </c:pt>
                <c:pt idx="10">
                  <c:v>0.83333333333333337</c:v>
                </c:pt>
                <c:pt idx="11">
                  <c:v>0.83333333333333337</c:v>
                </c:pt>
                <c:pt idx="12">
                  <c:v>0.83333333333333337</c:v>
                </c:pt>
                <c:pt idx="13">
                  <c:v>0.83333333333333337</c:v>
                </c:pt>
                <c:pt idx="14">
                  <c:v>0.83333333333333337</c:v>
                </c:pt>
                <c:pt idx="15">
                  <c:v>0.83333333333333337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612-2647-A48C-A5ED29AD52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14877248"/>
        <c:axId val="1541330464"/>
      </c:lineChart>
      <c:catAx>
        <c:axId val="-2114877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41330464"/>
        <c:crosses val="autoZero"/>
        <c:auto val="1"/>
        <c:lblAlgn val="ctr"/>
        <c:lblOffset val="100"/>
        <c:noMultiLvlLbl val="0"/>
      </c:catAx>
      <c:valAx>
        <c:axId val="154133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2114877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Día de aparición síntomas nivel 3 </a:t>
            </a:r>
          </a:p>
          <a:p>
            <a:pPr>
              <a:defRPr/>
            </a:pPr>
            <a:r>
              <a:rPr lang="es-ES_tradnl"/>
              <a:t>(plantas impares y pares)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'Aparición síntomas nivel 3'!$B$120</c:f>
              <c:strCache>
                <c:ptCount val="1"/>
                <c:pt idx="0">
                  <c:v>Plantas impares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'Aparición síntomas nivel 3'!$A$121:$A$128</c:f>
              <c:strCache>
                <c:ptCount val="8"/>
                <c:pt idx="0">
                  <c:v>Trat 1</c:v>
                </c:pt>
                <c:pt idx="1">
                  <c:v>Trat 2</c:v>
                </c:pt>
                <c:pt idx="2">
                  <c:v>Trat 3</c:v>
                </c:pt>
                <c:pt idx="3">
                  <c:v>Trat 4</c:v>
                </c:pt>
                <c:pt idx="4">
                  <c:v>Trat 1</c:v>
                </c:pt>
                <c:pt idx="5">
                  <c:v>Trat 5</c:v>
                </c:pt>
                <c:pt idx="6">
                  <c:v>Trat 3</c:v>
                </c:pt>
                <c:pt idx="7">
                  <c:v>Trat 6</c:v>
                </c:pt>
              </c:strCache>
            </c:strRef>
          </c:cat>
          <c:val>
            <c:numRef>
              <c:f>'Aparición síntomas nivel 3'!$B$121:$B$128</c:f>
              <c:numCache>
                <c:formatCode>General</c:formatCode>
                <c:ptCount val="8"/>
                <c:pt idx="0">
                  <c:v>16.3</c:v>
                </c:pt>
                <c:pt idx="1">
                  <c:v>16.5</c:v>
                </c:pt>
                <c:pt idx="2">
                  <c:v>18.100000000000001</c:v>
                </c:pt>
                <c:pt idx="3">
                  <c:v>18.2</c:v>
                </c:pt>
                <c:pt idx="4">
                  <c:v>15.6</c:v>
                </c:pt>
                <c:pt idx="5">
                  <c:v>16.8</c:v>
                </c:pt>
                <c:pt idx="6">
                  <c:v>15.4</c:v>
                </c:pt>
                <c:pt idx="7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AC-1E4B-AA0D-7C191FD5C37A}"/>
            </c:ext>
          </c:extLst>
        </c:ser>
        <c:ser>
          <c:idx val="1"/>
          <c:order val="1"/>
          <c:tx>
            <c:strRef>
              <c:f>'Aparición síntomas nivel 3'!$C$120</c:f>
              <c:strCache>
                <c:ptCount val="1"/>
                <c:pt idx="0">
                  <c:v>Plantas pares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'Aparición síntomas nivel 3'!$A$121:$A$128</c:f>
              <c:strCache>
                <c:ptCount val="8"/>
                <c:pt idx="0">
                  <c:v>Trat 1</c:v>
                </c:pt>
                <c:pt idx="1">
                  <c:v>Trat 2</c:v>
                </c:pt>
                <c:pt idx="2">
                  <c:v>Trat 3</c:v>
                </c:pt>
                <c:pt idx="3">
                  <c:v>Trat 4</c:v>
                </c:pt>
                <c:pt idx="4">
                  <c:v>Trat 1</c:v>
                </c:pt>
                <c:pt idx="5">
                  <c:v>Trat 5</c:v>
                </c:pt>
                <c:pt idx="6">
                  <c:v>Trat 3</c:v>
                </c:pt>
                <c:pt idx="7">
                  <c:v>Trat 6</c:v>
                </c:pt>
              </c:strCache>
            </c:strRef>
          </c:cat>
          <c:val>
            <c:numRef>
              <c:f>'Aparición síntomas nivel 3'!$C$121:$C$128</c:f>
              <c:numCache>
                <c:formatCode>General</c:formatCode>
                <c:ptCount val="8"/>
                <c:pt idx="0">
                  <c:v>16.850000000000001</c:v>
                </c:pt>
                <c:pt idx="1">
                  <c:v>16.3</c:v>
                </c:pt>
                <c:pt idx="2">
                  <c:v>17.2</c:v>
                </c:pt>
                <c:pt idx="3">
                  <c:v>17.100000000000001</c:v>
                </c:pt>
                <c:pt idx="4">
                  <c:v>16.5</c:v>
                </c:pt>
                <c:pt idx="5">
                  <c:v>15.8</c:v>
                </c:pt>
                <c:pt idx="6">
                  <c:v>15.4</c:v>
                </c:pt>
                <c:pt idx="7">
                  <c:v>13.3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AC-1E4B-AA0D-7C191FD5C3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30566304"/>
        <c:axId val="1225139712"/>
      </c:barChart>
      <c:catAx>
        <c:axId val="123056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25139712"/>
        <c:crosses val="autoZero"/>
        <c:auto val="1"/>
        <c:lblAlgn val="ctr"/>
        <c:lblOffset val="100"/>
        <c:noMultiLvlLbl val="0"/>
      </c:catAx>
      <c:valAx>
        <c:axId val="1225139712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3056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Día de aparición síntomas nivel 3</a:t>
            </a:r>
          </a:p>
          <a:p>
            <a:pPr>
              <a:defRPr/>
            </a:pPr>
            <a:r>
              <a:rPr lang="es-ES_tradnl"/>
              <a:t>(2 plantas/alveolo)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'Aparición síntomas nivel 3'!$A$94:$A$97</c:f>
              <c:strCache>
                <c:ptCount val="4"/>
                <c:pt idx="0">
                  <c:v>Trat 1</c:v>
                </c:pt>
                <c:pt idx="1">
                  <c:v>Trat 2</c:v>
                </c:pt>
                <c:pt idx="2">
                  <c:v>Trat 1</c:v>
                </c:pt>
                <c:pt idx="3">
                  <c:v>Trat 5</c:v>
                </c:pt>
              </c:strCache>
            </c:strRef>
          </c:cat>
          <c:val>
            <c:numRef>
              <c:f>'Aparición síntomas nivel 3'!$B$94:$B$97</c:f>
              <c:numCache>
                <c:formatCode>General</c:formatCode>
                <c:ptCount val="4"/>
                <c:pt idx="0">
                  <c:v>16.579999999999998</c:v>
                </c:pt>
                <c:pt idx="1">
                  <c:v>16.39</c:v>
                </c:pt>
                <c:pt idx="2">
                  <c:v>16.02</c:v>
                </c:pt>
                <c:pt idx="3">
                  <c:v>16.309999999999999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2D-AC45-96C1-12D60AED4F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27742224"/>
        <c:axId val="1230842464"/>
      </c:barChart>
      <c:catAx>
        <c:axId val="122774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30842464"/>
        <c:crosses val="autoZero"/>
        <c:auto val="1"/>
        <c:lblAlgn val="ctr"/>
        <c:lblOffset val="100"/>
        <c:noMultiLvlLbl val="0"/>
      </c:catAx>
      <c:valAx>
        <c:axId val="1230842464"/>
        <c:scaling>
          <c:orientation val="minMax"/>
          <c:max val="19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2774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Día de aparición síntomas nivel 3</a:t>
            </a:r>
          </a:p>
          <a:p>
            <a:pPr>
              <a:defRPr/>
            </a:pPr>
            <a:r>
              <a:rPr lang="es-ES_tradnl"/>
              <a:t>(1 planta/alveolo)</a:t>
            </a:r>
          </a:p>
        </c:rich>
      </c:tx>
      <c:layout>
        <c:manualLayout>
          <c:xMode val="edge"/>
          <c:yMode val="edge"/>
          <c:x val="0.22912489063867017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'Aparición síntomas nivel 3'!$A$107:$A$110</c:f>
              <c:strCache>
                <c:ptCount val="4"/>
                <c:pt idx="0">
                  <c:v>Trat 3</c:v>
                </c:pt>
                <c:pt idx="1">
                  <c:v>Trat 4</c:v>
                </c:pt>
                <c:pt idx="2">
                  <c:v>Trat 3</c:v>
                </c:pt>
                <c:pt idx="3">
                  <c:v>Trat 6</c:v>
                </c:pt>
              </c:strCache>
            </c:strRef>
          </c:cat>
          <c:val>
            <c:numRef>
              <c:f>'Aparición síntomas nivel 3'!$B$107:$B$110</c:f>
              <c:numCache>
                <c:formatCode>General</c:formatCode>
                <c:ptCount val="4"/>
                <c:pt idx="0">
                  <c:v>17.68</c:v>
                </c:pt>
                <c:pt idx="1">
                  <c:v>17.71</c:v>
                </c:pt>
                <c:pt idx="2">
                  <c:v>15.44</c:v>
                </c:pt>
                <c:pt idx="3">
                  <c:v>13.16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A2-4244-B722-E0E21AF51E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43572848"/>
        <c:axId val="1228870208"/>
      </c:barChart>
      <c:catAx>
        <c:axId val="1243572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28870208"/>
        <c:crosses val="autoZero"/>
        <c:auto val="1"/>
        <c:lblAlgn val="ctr"/>
        <c:lblOffset val="100"/>
        <c:noMultiLvlLbl val="0"/>
      </c:catAx>
      <c:valAx>
        <c:axId val="1228870208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43572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Dia</a:t>
            </a:r>
            <a:r>
              <a:rPr lang="es-ES_tradnl" baseline="0"/>
              <a:t> de aparición síntomas nivel 3 </a:t>
            </a:r>
          </a:p>
          <a:p>
            <a:pPr>
              <a:defRPr/>
            </a:pPr>
            <a:r>
              <a:rPr lang="es-ES_tradnl" baseline="0"/>
              <a:t>(2 plantas/alveolo) plantas impares y pares</a:t>
            </a:r>
            <a:endParaRPr lang="es-ES_trad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'Aparición síntomas nivel 3'!$B$141</c:f>
              <c:strCache>
                <c:ptCount val="1"/>
                <c:pt idx="0">
                  <c:v>Plantas impares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'Aparición síntomas nivel 3'!$A$142:$A$145</c:f>
              <c:strCache>
                <c:ptCount val="4"/>
                <c:pt idx="0">
                  <c:v>Trat 1</c:v>
                </c:pt>
                <c:pt idx="1">
                  <c:v>Trat 2</c:v>
                </c:pt>
                <c:pt idx="2">
                  <c:v>Trat 1</c:v>
                </c:pt>
                <c:pt idx="3">
                  <c:v>Trat 5</c:v>
                </c:pt>
              </c:strCache>
            </c:strRef>
          </c:cat>
          <c:val>
            <c:numRef>
              <c:f>'Aparición síntomas nivel 3'!$B$142:$B$145</c:f>
              <c:numCache>
                <c:formatCode>General</c:formatCode>
                <c:ptCount val="4"/>
                <c:pt idx="0">
                  <c:v>16.3</c:v>
                </c:pt>
                <c:pt idx="1">
                  <c:v>16.5</c:v>
                </c:pt>
                <c:pt idx="2">
                  <c:v>15.6</c:v>
                </c:pt>
                <c:pt idx="3">
                  <c:v>16.8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F8-F241-A91B-5A68A9770CD3}"/>
            </c:ext>
          </c:extLst>
        </c:ser>
        <c:ser>
          <c:idx val="1"/>
          <c:order val="1"/>
          <c:tx>
            <c:strRef>
              <c:f>'Aparición síntomas nivel 3'!$C$141</c:f>
              <c:strCache>
                <c:ptCount val="1"/>
                <c:pt idx="0">
                  <c:v>Plantas pares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'Aparición síntomas nivel 3'!$A$142:$A$145</c:f>
              <c:strCache>
                <c:ptCount val="4"/>
                <c:pt idx="0">
                  <c:v>Trat 1</c:v>
                </c:pt>
                <c:pt idx="1">
                  <c:v>Trat 2</c:v>
                </c:pt>
                <c:pt idx="2">
                  <c:v>Trat 1</c:v>
                </c:pt>
                <c:pt idx="3">
                  <c:v>Trat 5</c:v>
                </c:pt>
              </c:strCache>
            </c:strRef>
          </c:cat>
          <c:val>
            <c:numRef>
              <c:f>'Aparición síntomas nivel 3'!$C$142:$C$145</c:f>
              <c:numCache>
                <c:formatCode>General</c:formatCode>
                <c:ptCount val="4"/>
                <c:pt idx="0">
                  <c:v>16.850000000000001</c:v>
                </c:pt>
                <c:pt idx="1">
                  <c:v>16.3</c:v>
                </c:pt>
                <c:pt idx="2">
                  <c:v>16.5</c:v>
                </c:pt>
                <c:pt idx="3">
                  <c:v>15.8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F8-F241-A91B-5A68A9770C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89139936"/>
        <c:axId val="1230621152"/>
      </c:barChart>
      <c:catAx>
        <c:axId val="1189139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30621152"/>
        <c:crosses val="autoZero"/>
        <c:auto val="1"/>
        <c:lblAlgn val="ctr"/>
        <c:lblOffset val="100"/>
        <c:noMultiLvlLbl val="0"/>
      </c:catAx>
      <c:valAx>
        <c:axId val="1230621152"/>
        <c:scaling>
          <c:orientation val="minMax"/>
          <c:max val="19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89139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Día de aparición síntomas nivel 3 </a:t>
            </a:r>
          </a:p>
          <a:p>
            <a:pPr>
              <a:defRPr/>
            </a:pPr>
            <a:r>
              <a:rPr lang="es-ES_tradnl"/>
              <a:t>(1 planta/alveolo) plantas impares y pares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'Aparición síntomas nivel 3'!$B$156</c:f>
              <c:strCache>
                <c:ptCount val="1"/>
                <c:pt idx="0">
                  <c:v>Plantas impares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'Aparición síntomas nivel 3'!$A$157:$A$160</c:f>
              <c:strCache>
                <c:ptCount val="4"/>
                <c:pt idx="0">
                  <c:v>Trat 3</c:v>
                </c:pt>
                <c:pt idx="1">
                  <c:v>Trat 4</c:v>
                </c:pt>
                <c:pt idx="2">
                  <c:v>Trat 3</c:v>
                </c:pt>
                <c:pt idx="3">
                  <c:v>Trat 6</c:v>
                </c:pt>
              </c:strCache>
            </c:strRef>
          </c:cat>
          <c:val>
            <c:numRef>
              <c:f>'Aparición síntomas nivel 3'!$B$157:$B$160</c:f>
              <c:numCache>
                <c:formatCode>General</c:formatCode>
                <c:ptCount val="4"/>
                <c:pt idx="0">
                  <c:v>18.100000000000001</c:v>
                </c:pt>
                <c:pt idx="1">
                  <c:v>18.2</c:v>
                </c:pt>
                <c:pt idx="2">
                  <c:v>15.4</c:v>
                </c:pt>
                <c:pt idx="3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1D-B04B-BE35-490004508307}"/>
            </c:ext>
          </c:extLst>
        </c:ser>
        <c:ser>
          <c:idx val="1"/>
          <c:order val="1"/>
          <c:tx>
            <c:strRef>
              <c:f>'Aparición síntomas nivel 3'!$C$156</c:f>
              <c:strCache>
                <c:ptCount val="1"/>
                <c:pt idx="0">
                  <c:v>Plantas pares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'Aparición síntomas nivel 3'!$A$157:$A$160</c:f>
              <c:strCache>
                <c:ptCount val="4"/>
                <c:pt idx="0">
                  <c:v>Trat 3</c:v>
                </c:pt>
                <c:pt idx="1">
                  <c:v>Trat 4</c:v>
                </c:pt>
                <c:pt idx="2">
                  <c:v>Trat 3</c:v>
                </c:pt>
                <c:pt idx="3">
                  <c:v>Trat 6</c:v>
                </c:pt>
              </c:strCache>
            </c:strRef>
          </c:cat>
          <c:val>
            <c:numRef>
              <c:f>'Aparición síntomas nivel 3'!$C$157:$C$160</c:f>
              <c:numCache>
                <c:formatCode>General</c:formatCode>
                <c:ptCount val="4"/>
                <c:pt idx="0">
                  <c:v>17.2</c:v>
                </c:pt>
                <c:pt idx="1">
                  <c:v>17.100000000000001</c:v>
                </c:pt>
                <c:pt idx="2">
                  <c:v>15.4</c:v>
                </c:pt>
                <c:pt idx="3">
                  <c:v>13.3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1D-B04B-BE35-490004508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9616640"/>
        <c:axId val="1229272384"/>
      </c:barChart>
      <c:catAx>
        <c:axId val="1229616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29272384"/>
        <c:crosses val="autoZero"/>
        <c:auto val="1"/>
        <c:lblAlgn val="ctr"/>
        <c:lblOffset val="100"/>
        <c:noMultiLvlLbl val="0"/>
      </c:catAx>
      <c:valAx>
        <c:axId val="1229272384"/>
        <c:scaling>
          <c:orientation val="minMax"/>
          <c:max val="19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29616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Evolución número de plantas con síntomas</a:t>
            </a:r>
          </a:p>
          <a:p>
            <a:pPr>
              <a:defRPr/>
            </a:pPr>
            <a:r>
              <a:rPr lang="es-ES_tradnl"/>
              <a:t>Tratamientos 2 plantas/alveolo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'Comunicación por raíces'!$A$414</c:f>
              <c:strCache>
                <c:ptCount val="1"/>
                <c:pt idx="0">
                  <c:v>Trat. 1 (I)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'Comunicación por raíces'!$B$413:$Q$413</c:f>
              <c:strCache>
                <c:ptCount val="16"/>
                <c:pt idx="0">
                  <c:v>6 dpi</c:v>
                </c:pt>
                <c:pt idx="1">
                  <c:v>7 dpi</c:v>
                </c:pt>
                <c:pt idx="2">
                  <c:v>8 dpi</c:v>
                </c:pt>
                <c:pt idx="3">
                  <c:v>9 dpi</c:v>
                </c:pt>
                <c:pt idx="4">
                  <c:v>10 dpi</c:v>
                </c:pt>
                <c:pt idx="5">
                  <c:v>11 dpi</c:v>
                </c:pt>
                <c:pt idx="6">
                  <c:v>12 dpi</c:v>
                </c:pt>
                <c:pt idx="7">
                  <c:v>13 dpi</c:v>
                </c:pt>
                <c:pt idx="8">
                  <c:v>14 dpi</c:v>
                </c:pt>
                <c:pt idx="9">
                  <c:v>15 dpi</c:v>
                </c:pt>
                <c:pt idx="10">
                  <c:v>16 dpi</c:v>
                </c:pt>
                <c:pt idx="11">
                  <c:v>17 dpi</c:v>
                </c:pt>
                <c:pt idx="12">
                  <c:v>18 dpi</c:v>
                </c:pt>
                <c:pt idx="13">
                  <c:v>19 dpi</c:v>
                </c:pt>
                <c:pt idx="14">
                  <c:v>20 dpi</c:v>
                </c:pt>
                <c:pt idx="15">
                  <c:v>21 dpi</c:v>
                </c:pt>
              </c:strCache>
            </c:strRef>
          </c:cat>
          <c:val>
            <c:numRef>
              <c:f>'Comunicación por raíces'!$B$414:$Q$414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0.25</c:v>
                </c:pt>
                <c:pt idx="3">
                  <c:v>0.92500000000000004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40-CC44-AAF0-24EF54BBE966}"/>
            </c:ext>
          </c:extLst>
        </c:ser>
        <c:ser>
          <c:idx val="1"/>
          <c:order val="1"/>
          <c:tx>
            <c:strRef>
              <c:f>'Comunicación por raíces'!$A$415</c:f>
              <c:strCache>
                <c:ptCount val="1"/>
                <c:pt idx="0">
                  <c:v>Trat 2 (I)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'Comunicación por raíces'!$B$413:$Q$413</c:f>
              <c:strCache>
                <c:ptCount val="16"/>
                <c:pt idx="0">
                  <c:v>6 dpi</c:v>
                </c:pt>
                <c:pt idx="1">
                  <c:v>7 dpi</c:v>
                </c:pt>
                <c:pt idx="2">
                  <c:v>8 dpi</c:v>
                </c:pt>
                <c:pt idx="3">
                  <c:v>9 dpi</c:v>
                </c:pt>
                <c:pt idx="4">
                  <c:v>10 dpi</c:v>
                </c:pt>
                <c:pt idx="5">
                  <c:v>11 dpi</c:v>
                </c:pt>
                <c:pt idx="6">
                  <c:v>12 dpi</c:v>
                </c:pt>
                <c:pt idx="7">
                  <c:v>13 dpi</c:v>
                </c:pt>
                <c:pt idx="8">
                  <c:v>14 dpi</c:v>
                </c:pt>
                <c:pt idx="9">
                  <c:v>15 dpi</c:v>
                </c:pt>
                <c:pt idx="10">
                  <c:v>16 dpi</c:v>
                </c:pt>
                <c:pt idx="11">
                  <c:v>17 dpi</c:v>
                </c:pt>
                <c:pt idx="12">
                  <c:v>18 dpi</c:v>
                </c:pt>
                <c:pt idx="13">
                  <c:v>19 dpi</c:v>
                </c:pt>
                <c:pt idx="14">
                  <c:v>20 dpi</c:v>
                </c:pt>
                <c:pt idx="15">
                  <c:v>21 dpi</c:v>
                </c:pt>
              </c:strCache>
            </c:strRef>
          </c:cat>
          <c:val>
            <c:numRef>
              <c:f>'Comunicación por raíces'!$B$415:$Q$415</c:f>
              <c:numCache>
                <c:formatCode>General</c:formatCode>
                <c:ptCount val="16"/>
                <c:pt idx="0">
                  <c:v>0</c:v>
                </c:pt>
                <c:pt idx="1">
                  <c:v>2.0833333333333332E-2</c:v>
                </c:pt>
                <c:pt idx="2">
                  <c:v>0.1875</c:v>
                </c:pt>
                <c:pt idx="3">
                  <c:v>0.5</c:v>
                </c:pt>
                <c:pt idx="4">
                  <c:v>0.625</c:v>
                </c:pt>
                <c:pt idx="5">
                  <c:v>0.6875</c:v>
                </c:pt>
                <c:pt idx="6">
                  <c:v>0.79166666666666663</c:v>
                </c:pt>
                <c:pt idx="7">
                  <c:v>0.83333333333333337</c:v>
                </c:pt>
                <c:pt idx="8">
                  <c:v>0.95833333333333337</c:v>
                </c:pt>
                <c:pt idx="9">
                  <c:v>0.95833333333333337</c:v>
                </c:pt>
                <c:pt idx="10">
                  <c:v>0.95833333333333337</c:v>
                </c:pt>
                <c:pt idx="11">
                  <c:v>0.95833333333333337</c:v>
                </c:pt>
                <c:pt idx="12">
                  <c:v>0.95833333333333337</c:v>
                </c:pt>
                <c:pt idx="13">
                  <c:v>0.95833333333333337</c:v>
                </c:pt>
                <c:pt idx="14">
                  <c:v>0.95833333333333337</c:v>
                </c:pt>
                <c:pt idx="15">
                  <c:v>0.95833333333333337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40-CC44-AAF0-24EF54BBE966}"/>
            </c:ext>
          </c:extLst>
        </c:ser>
        <c:ser>
          <c:idx val="2"/>
          <c:order val="2"/>
          <c:tx>
            <c:strRef>
              <c:f>'Comunicación por raíces'!$A$416</c:f>
              <c:strCache>
                <c:ptCount val="1"/>
                <c:pt idx="0">
                  <c:v>Trat 1 (II)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'Comunicación por raíces'!$B$413:$Q$413</c:f>
              <c:strCache>
                <c:ptCount val="16"/>
                <c:pt idx="0">
                  <c:v>6 dpi</c:v>
                </c:pt>
                <c:pt idx="1">
                  <c:v>7 dpi</c:v>
                </c:pt>
                <c:pt idx="2">
                  <c:v>8 dpi</c:v>
                </c:pt>
                <c:pt idx="3">
                  <c:v>9 dpi</c:v>
                </c:pt>
                <c:pt idx="4">
                  <c:v>10 dpi</c:v>
                </c:pt>
                <c:pt idx="5">
                  <c:v>11 dpi</c:v>
                </c:pt>
                <c:pt idx="6">
                  <c:v>12 dpi</c:v>
                </c:pt>
                <c:pt idx="7">
                  <c:v>13 dpi</c:v>
                </c:pt>
                <c:pt idx="8">
                  <c:v>14 dpi</c:v>
                </c:pt>
                <c:pt idx="9">
                  <c:v>15 dpi</c:v>
                </c:pt>
                <c:pt idx="10">
                  <c:v>16 dpi</c:v>
                </c:pt>
                <c:pt idx="11">
                  <c:v>17 dpi</c:v>
                </c:pt>
                <c:pt idx="12">
                  <c:v>18 dpi</c:v>
                </c:pt>
                <c:pt idx="13">
                  <c:v>19 dpi</c:v>
                </c:pt>
                <c:pt idx="14">
                  <c:v>20 dpi</c:v>
                </c:pt>
                <c:pt idx="15">
                  <c:v>21 dpi</c:v>
                </c:pt>
              </c:strCache>
            </c:strRef>
          </c:cat>
          <c:val>
            <c:numRef>
              <c:f>'Comunicación por raíces'!$B$416:$Q$416</c:f>
              <c:numCache>
                <c:formatCode>General</c:formatCode>
                <c:ptCount val="16"/>
                <c:pt idx="0">
                  <c:v>0</c:v>
                </c:pt>
                <c:pt idx="1">
                  <c:v>0.11904761904761904</c:v>
                </c:pt>
                <c:pt idx="2">
                  <c:v>0.19047619047619047</c:v>
                </c:pt>
                <c:pt idx="3">
                  <c:v>0.80952380952380953</c:v>
                </c:pt>
                <c:pt idx="4">
                  <c:v>0.8571428571428571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40-CC44-AAF0-24EF54BBE966}"/>
            </c:ext>
          </c:extLst>
        </c:ser>
        <c:ser>
          <c:idx val="3"/>
          <c:order val="3"/>
          <c:tx>
            <c:strRef>
              <c:f>'Comunicación por raíces'!$A$417</c:f>
              <c:strCache>
                <c:ptCount val="1"/>
                <c:pt idx="0">
                  <c:v>Trat 5 (II)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'Comunicación por raíces'!$B$413:$Q$413</c:f>
              <c:strCache>
                <c:ptCount val="16"/>
                <c:pt idx="0">
                  <c:v>6 dpi</c:v>
                </c:pt>
                <c:pt idx="1">
                  <c:v>7 dpi</c:v>
                </c:pt>
                <c:pt idx="2">
                  <c:v>8 dpi</c:v>
                </c:pt>
                <c:pt idx="3">
                  <c:v>9 dpi</c:v>
                </c:pt>
                <c:pt idx="4">
                  <c:v>10 dpi</c:v>
                </c:pt>
                <c:pt idx="5">
                  <c:v>11 dpi</c:v>
                </c:pt>
                <c:pt idx="6">
                  <c:v>12 dpi</c:v>
                </c:pt>
                <c:pt idx="7">
                  <c:v>13 dpi</c:v>
                </c:pt>
                <c:pt idx="8">
                  <c:v>14 dpi</c:v>
                </c:pt>
                <c:pt idx="9">
                  <c:v>15 dpi</c:v>
                </c:pt>
                <c:pt idx="10">
                  <c:v>16 dpi</c:v>
                </c:pt>
                <c:pt idx="11">
                  <c:v>17 dpi</c:v>
                </c:pt>
                <c:pt idx="12">
                  <c:v>18 dpi</c:v>
                </c:pt>
                <c:pt idx="13">
                  <c:v>19 dpi</c:v>
                </c:pt>
                <c:pt idx="14">
                  <c:v>20 dpi</c:v>
                </c:pt>
                <c:pt idx="15">
                  <c:v>21 dpi</c:v>
                </c:pt>
              </c:strCache>
            </c:strRef>
          </c:cat>
          <c:val>
            <c:numRef>
              <c:f>'Comunicación por raíces'!$B$417:$Q$417</c:f>
              <c:numCache>
                <c:formatCode>General</c:formatCode>
                <c:ptCount val="16"/>
                <c:pt idx="0">
                  <c:v>0</c:v>
                </c:pt>
                <c:pt idx="1">
                  <c:v>2.0833333333333332E-2</c:v>
                </c:pt>
                <c:pt idx="2">
                  <c:v>0.25</c:v>
                </c:pt>
                <c:pt idx="3">
                  <c:v>0.47916666666666669</c:v>
                </c:pt>
                <c:pt idx="4">
                  <c:v>0.54166666666666663</c:v>
                </c:pt>
                <c:pt idx="5">
                  <c:v>0.75</c:v>
                </c:pt>
                <c:pt idx="6">
                  <c:v>0.77083333333333337</c:v>
                </c:pt>
                <c:pt idx="7">
                  <c:v>0.83333333333333337</c:v>
                </c:pt>
                <c:pt idx="8">
                  <c:v>0.83333333333333337</c:v>
                </c:pt>
                <c:pt idx="9">
                  <c:v>0.83333333333333337</c:v>
                </c:pt>
                <c:pt idx="10">
                  <c:v>0.83333333333333337</c:v>
                </c:pt>
                <c:pt idx="11">
                  <c:v>0.83333333333333337</c:v>
                </c:pt>
                <c:pt idx="12">
                  <c:v>0.83333333333333337</c:v>
                </c:pt>
                <c:pt idx="13">
                  <c:v>0.83333333333333337</c:v>
                </c:pt>
                <c:pt idx="14">
                  <c:v>0.83333333333333337</c:v>
                </c:pt>
                <c:pt idx="15">
                  <c:v>0.83333333333333337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B40-CC44-AAF0-24EF54BBE9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5630144"/>
        <c:axId val="1229667136"/>
      </c:lineChart>
      <c:catAx>
        <c:axId val="1225630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29667136"/>
        <c:crosses val="autoZero"/>
        <c:auto val="1"/>
        <c:lblAlgn val="ctr"/>
        <c:lblOffset val="100"/>
        <c:noMultiLvlLbl val="0"/>
      </c:catAx>
      <c:valAx>
        <c:axId val="122966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25630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Evolución número de plantas con síntomas</a:t>
            </a:r>
          </a:p>
          <a:p>
            <a:pPr>
              <a:defRPr/>
            </a:pPr>
            <a:r>
              <a:rPr lang="es-ES_tradnl"/>
              <a:t>Tratamientos 1 planta</a:t>
            </a:r>
            <a:r>
              <a:rPr lang="es-ES_tradnl" baseline="0"/>
              <a:t>/alveolo</a:t>
            </a:r>
            <a:endParaRPr lang="es-ES_trad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'Comunicación por raíces'!$A$438</c:f>
              <c:strCache>
                <c:ptCount val="1"/>
                <c:pt idx="0">
                  <c:v>Trat 3 (I)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'Comunicación por raíces'!$B$437:$Q$437</c:f>
              <c:strCache>
                <c:ptCount val="16"/>
                <c:pt idx="0">
                  <c:v>6 dpi</c:v>
                </c:pt>
                <c:pt idx="1">
                  <c:v>7 dpi</c:v>
                </c:pt>
                <c:pt idx="2">
                  <c:v>8 dpi</c:v>
                </c:pt>
                <c:pt idx="3">
                  <c:v>9 dpi</c:v>
                </c:pt>
                <c:pt idx="4">
                  <c:v>10 dpi</c:v>
                </c:pt>
                <c:pt idx="5">
                  <c:v>11 dpi</c:v>
                </c:pt>
                <c:pt idx="6">
                  <c:v>12 dpi</c:v>
                </c:pt>
                <c:pt idx="7">
                  <c:v>13 dpi</c:v>
                </c:pt>
                <c:pt idx="8">
                  <c:v>14 dpi</c:v>
                </c:pt>
                <c:pt idx="9">
                  <c:v>15 dpi</c:v>
                </c:pt>
                <c:pt idx="10">
                  <c:v>16 dpi</c:v>
                </c:pt>
                <c:pt idx="11">
                  <c:v>17 dpi</c:v>
                </c:pt>
                <c:pt idx="12">
                  <c:v>18 dpi</c:v>
                </c:pt>
                <c:pt idx="13">
                  <c:v>19 dpi</c:v>
                </c:pt>
                <c:pt idx="14">
                  <c:v>20 dpi</c:v>
                </c:pt>
                <c:pt idx="15">
                  <c:v>21 dpi</c:v>
                </c:pt>
              </c:strCache>
            </c:strRef>
          </c:cat>
          <c:val>
            <c:numRef>
              <c:f>'Comunicación por raíces'!$B$438:$Q$438</c:f>
              <c:numCache>
                <c:formatCode>General</c:formatCode>
                <c:ptCount val="16"/>
                <c:pt idx="0">
                  <c:v>4.7619047619047616E-2</c:v>
                </c:pt>
                <c:pt idx="1">
                  <c:v>4.7619047619047616E-2</c:v>
                </c:pt>
                <c:pt idx="2">
                  <c:v>0.42857142857142855</c:v>
                </c:pt>
                <c:pt idx="3">
                  <c:v>0.8571428571428571</c:v>
                </c:pt>
                <c:pt idx="4">
                  <c:v>0.90476190476190477</c:v>
                </c:pt>
                <c:pt idx="5">
                  <c:v>0.90476190476190477</c:v>
                </c:pt>
                <c:pt idx="6">
                  <c:v>0.90476190476190477</c:v>
                </c:pt>
                <c:pt idx="7">
                  <c:v>0.90476190476190477</c:v>
                </c:pt>
                <c:pt idx="8">
                  <c:v>0.90476190476190477</c:v>
                </c:pt>
                <c:pt idx="9">
                  <c:v>0.90476190476190477</c:v>
                </c:pt>
                <c:pt idx="10">
                  <c:v>0.90476190476190477</c:v>
                </c:pt>
                <c:pt idx="11">
                  <c:v>0.90476190476190477</c:v>
                </c:pt>
                <c:pt idx="12">
                  <c:v>0.90476190476190477</c:v>
                </c:pt>
                <c:pt idx="13">
                  <c:v>0.90476190476190477</c:v>
                </c:pt>
                <c:pt idx="14">
                  <c:v>0.90476190476190477</c:v>
                </c:pt>
                <c:pt idx="15">
                  <c:v>0.90476190476190477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E9-D64B-9912-F816C1839B0A}"/>
            </c:ext>
          </c:extLst>
        </c:ser>
        <c:ser>
          <c:idx val="1"/>
          <c:order val="1"/>
          <c:tx>
            <c:strRef>
              <c:f>'Comunicación por raíces'!$A$439</c:f>
              <c:strCache>
                <c:ptCount val="1"/>
                <c:pt idx="0">
                  <c:v>Trat 4 (I)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'Comunicación por raíces'!$B$437:$Q$437</c:f>
              <c:strCache>
                <c:ptCount val="16"/>
                <c:pt idx="0">
                  <c:v>6 dpi</c:v>
                </c:pt>
                <c:pt idx="1">
                  <c:v>7 dpi</c:v>
                </c:pt>
                <c:pt idx="2">
                  <c:v>8 dpi</c:v>
                </c:pt>
                <c:pt idx="3">
                  <c:v>9 dpi</c:v>
                </c:pt>
                <c:pt idx="4">
                  <c:v>10 dpi</c:v>
                </c:pt>
                <c:pt idx="5">
                  <c:v>11 dpi</c:v>
                </c:pt>
                <c:pt idx="6">
                  <c:v>12 dpi</c:v>
                </c:pt>
                <c:pt idx="7">
                  <c:v>13 dpi</c:v>
                </c:pt>
                <c:pt idx="8">
                  <c:v>14 dpi</c:v>
                </c:pt>
                <c:pt idx="9">
                  <c:v>15 dpi</c:v>
                </c:pt>
                <c:pt idx="10">
                  <c:v>16 dpi</c:v>
                </c:pt>
                <c:pt idx="11">
                  <c:v>17 dpi</c:v>
                </c:pt>
                <c:pt idx="12">
                  <c:v>18 dpi</c:v>
                </c:pt>
                <c:pt idx="13">
                  <c:v>19 dpi</c:v>
                </c:pt>
                <c:pt idx="14">
                  <c:v>20 dpi</c:v>
                </c:pt>
                <c:pt idx="15">
                  <c:v>21 dpi</c:v>
                </c:pt>
              </c:strCache>
            </c:strRef>
          </c:cat>
          <c:val>
            <c:numRef>
              <c:f>'Comunicación por raíces'!$B$439:$Q$439</c:f>
              <c:numCache>
                <c:formatCode>General</c:formatCode>
                <c:ptCount val="16"/>
                <c:pt idx="0">
                  <c:v>0</c:v>
                </c:pt>
                <c:pt idx="1">
                  <c:v>0.125</c:v>
                </c:pt>
                <c:pt idx="2">
                  <c:v>0.375</c:v>
                </c:pt>
                <c:pt idx="3">
                  <c:v>0.625</c:v>
                </c:pt>
                <c:pt idx="4">
                  <c:v>0.79166666666666663</c:v>
                </c:pt>
                <c:pt idx="5">
                  <c:v>0.875</c:v>
                </c:pt>
                <c:pt idx="6">
                  <c:v>0.875</c:v>
                </c:pt>
                <c:pt idx="7">
                  <c:v>0.875</c:v>
                </c:pt>
                <c:pt idx="8">
                  <c:v>0.875</c:v>
                </c:pt>
                <c:pt idx="9">
                  <c:v>0.875</c:v>
                </c:pt>
                <c:pt idx="10">
                  <c:v>0.875</c:v>
                </c:pt>
                <c:pt idx="11">
                  <c:v>0.875</c:v>
                </c:pt>
                <c:pt idx="12">
                  <c:v>0.875</c:v>
                </c:pt>
                <c:pt idx="13">
                  <c:v>0.875</c:v>
                </c:pt>
                <c:pt idx="14">
                  <c:v>0.875</c:v>
                </c:pt>
                <c:pt idx="15">
                  <c:v>0.875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E9-D64B-9912-F816C1839B0A}"/>
            </c:ext>
          </c:extLst>
        </c:ser>
        <c:ser>
          <c:idx val="2"/>
          <c:order val="2"/>
          <c:tx>
            <c:strRef>
              <c:f>'Comunicación por raíces'!$A$440</c:f>
              <c:strCache>
                <c:ptCount val="1"/>
                <c:pt idx="0">
                  <c:v>Trat 3 (II)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'Comunicación por raíces'!$B$437:$Q$437</c:f>
              <c:strCache>
                <c:ptCount val="16"/>
                <c:pt idx="0">
                  <c:v>6 dpi</c:v>
                </c:pt>
                <c:pt idx="1">
                  <c:v>7 dpi</c:v>
                </c:pt>
                <c:pt idx="2">
                  <c:v>8 dpi</c:v>
                </c:pt>
                <c:pt idx="3">
                  <c:v>9 dpi</c:v>
                </c:pt>
                <c:pt idx="4">
                  <c:v>10 dpi</c:v>
                </c:pt>
                <c:pt idx="5">
                  <c:v>11 dpi</c:v>
                </c:pt>
                <c:pt idx="6">
                  <c:v>12 dpi</c:v>
                </c:pt>
                <c:pt idx="7">
                  <c:v>13 dpi</c:v>
                </c:pt>
                <c:pt idx="8">
                  <c:v>14 dpi</c:v>
                </c:pt>
                <c:pt idx="9">
                  <c:v>15 dpi</c:v>
                </c:pt>
                <c:pt idx="10">
                  <c:v>16 dpi</c:v>
                </c:pt>
                <c:pt idx="11">
                  <c:v>17 dpi</c:v>
                </c:pt>
                <c:pt idx="12">
                  <c:v>18 dpi</c:v>
                </c:pt>
                <c:pt idx="13">
                  <c:v>19 dpi</c:v>
                </c:pt>
                <c:pt idx="14">
                  <c:v>20 dpi</c:v>
                </c:pt>
                <c:pt idx="15">
                  <c:v>21 dpi</c:v>
                </c:pt>
              </c:strCache>
            </c:strRef>
          </c:cat>
          <c:val>
            <c:numRef>
              <c:f>'Comunicación por raíces'!$B$440:$Q$440</c:f>
              <c:numCache>
                <c:formatCode>General</c:formatCode>
                <c:ptCount val="1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0.65</c:v>
                </c:pt>
                <c:pt idx="4">
                  <c:v>0.85</c:v>
                </c:pt>
                <c:pt idx="5">
                  <c:v>0.9</c:v>
                </c:pt>
                <c:pt idx="6">
                  <c:v>0.9</c:v>
                </c:pt>
                <c:pt idx="7">
                  <c:v>0.9</c:v>
                </c:pt>
                <c:pt idx="8">
                  <c:v>0.9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E9-D64B-9912-F816C1839B0A}"/>
            </c:ext>
          </c:extLst>
        </c:ser>
        <c:ser>
          <c:idx val="3"/>
          <c:order val="3"/>
          <c:tx>
            <c:strRef>
              <c:f>'Comunicación por raíces'!$A$441</c:f>
              <c:strCache>
                <c:ptCount val="1"/>
                <c:pt idx="0">
                  <c:v>Trat. 6 (II)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'Comunicación por raíces'!$B$437:$Q$437</c:f>
              <c:strCache>
                <c:ptCount val="16"/>
                <c:pt idx="0">
                  <c:v>6 dpi</c:v>
                </c:pt>
                <c:pt idx="1">
                  <c:v>7 dpi</c:v>
                </c:pt>
                <c:pt idx="2">
                  <c:v>8 dpi</c:v>
                </c:pt>
                <c:pt idx="3">
                  <c:v>9 dpi</c:v>
                </c:pt>
                <c:pt idx="4">
                  <c:v>10 dpi</c:v>
                </c:pt>
                <c:pt idx="5">
                  <c:v>11 dpi</c:v>
                </c:pt>
                <c:pt idx="6">
                  <c:v>12 dpi</c:v>
                </c:pt>
                <c:pt idx="7">
                  <c:v>13 dpi</c:v>
                </c:pt>
                <c:pt idx="8">
                  <c:v>14 dpi</c:v>
                </c:pt>
                <c:pt idx="9">
                  <c:v>15 dpi</c:v>
                </c:pt>
                <c:pt idx="10">
                  <c:v>16 dpi</c:v>
                </c:pt>
                <c:pt idx="11">
                  <c:v>17 dpi</c:v>
                </c:pt>
                <c:pt idx="12">
                  <c:v>18 dpi</c:v>
                </c:pt>
                <c:pt idx="13">
                  <c:v>19 dpi</c:v>
                </c:pt>
                <c:pt idx="14">
                  <c:v>20 dpi</c:v>
                </c:pt>
                <c:pt idx="15">
                  <c:v>21 dpi</c:v>
                </c:pt>
              </c:strCache>
            </c:strRef>
          </c:cat>
          <c:val>
            <c:numRef>
              <c:f>'Comunicación por raíces'!$B$441:$Q$441</c:f>
              <c:numCache>
                <c:formatCode>General</c:formatCode>
                <c:ptCount val="16"/>
                <c:pt idx="0">
                  <c:v>8.3333333333333329E-2</c:v>
                </c:pt>
                <c:pt idx="1">
                  <c:v>0.20833333333333334</c:v>
                </c:pt>
                <c:pt idx="2">
                  <c:v>0.45833333333333331</c:v>
                </c:pt>
                <c:pt idx="3">
                  <c:v>0.58333333333333337</c:v>
                </c:pt>
                <c:pt idx="4">
                  <c:v>0.75</c:v>
                </c:pt>
                <c:pt idx="5">
                  <c:v>0.83333333333333337</c:v>
                </c:pt>
                <c:pt idx="6">
                  <c:v>0.83333333333333337</c:v>
                </c:pt>
                <c:pt idx="7">
                  <c:v>0.83333333333333337</c:v>
                </c:pt>
                <c:pt idx="8">
                  <c:v>0.83333333333333337</c:v>
                </c:pt>
                <c:pt idx="9">
                  <c:v>0.83333333333333337</c:v>
                </c:pt>
                <c:pt idx="10">
                  <c:v>0.83333333333333337</c:v>
                </c:pt>
                <c:pt idx="11">
                  <c:v>0.83333333333333337</c:v>
                </c:pt>
                <c:pt idx="12">
                  <c:v>0.83333333333333337</c:v>
                </c:pt>
                <c:pt idx="13">
                  <c:v>0.83333333333333337</c:v>
                </c:pt>
                <c:pt idx="14">
                  <c:v>0.83333333333333337</c:v>
                </c:pt>
                <c:pt idx="15">
                  <c:v>0.83333333333333337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2E9-D64B-9912-F816C1839B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0320848"/>
        <c:axId val="1246829648"/>
      </c:lineChart>
      <c:catAx>
        <c:axId val="1190320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46829648"/>
        <c:crosses val="autoZero"/>
        <c:auto val="1"/>
        <c:lblAlgn val="ctr"/>
        <c:lblOffset val="100"/>
        <c:noMultiLvlLbl val="0"/>
      </c:catAx>
      <c:valAx>
        <c:axId val="124682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90320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'Comparación nivel síntomas'!$B$7</c:f>
              <c:strCache>
                <c:ptCount val="1"/>
                <c:pt idx="0">
                  <c:v>Igual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'Comparación nivel síntomas'!$A$8:$A$15</c:f>
              <c:strCache>
                <c:ptCount val="8"/>
                <c:pt idx="0">
                  <c:v>Tratamiento Nº 1</c:v>
                </c:pt>
                <c:pt idx="1">
                  <c:v>Tratamiento Nº 2</c:v>
                </c:pt>
                <c:pt idx="2">
                  <c:v>Tratamiento Nº 3</c:v>
                </c:pt>
                <c:pt idx="3">
                  <c:v>Tratamiento Nº 4</c:v>
                </c:pt>
                <c:pt idx="4">
                  <c:v>Tratamiento Nº 1</c:v>
                </c:pt>
                <c:pt idx="5">
                  <c:v>Tratamiento Nº 5</c:v>
                </c:pt>
                <c:pt idx="6">
                  <c:v>Tratamiento Nº 3</c:v>
                </c:pt>
                <c:pt idx="7">
                  <c:v>Tratamiento Nº 6</c:v>
                </c:pt>
              </c:strCache>
            </c:strRef>
          </c:cat>
          <c:val>
            <c:numRef>
              <c:f>'Comparación nivel síntomas'!$B$8:$B$15</c:f>
              <c:numCache>
                <c:formatCode>General</c:formatCode>
                <c:ptCount val="8"/>
                <c:pt idx="0">
                  <c:v>14</c:v>
                </c:pt>
                <c:pt idx="1">
                  <c:v>1</c:v>
                </c:pt>
                <c:pt idx="2">
                  <c:v>6</c:v>
                </c:pt>
                <c:pt idx="3">
                  <c:v>3</c:v>
                </c:pt>
                <c:pt idx="4">
                  <c:v>18</c:v>
                </c:pt>
                <c:pt idx="5">
                  <c:v>7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AC-414B-BCAA-412723CD2E22}"/>
            </c:ext>
          </c:extLst>
        </c:ser>
        <c:ser>
          <c:idx val="1"/>
          <c:order val="1"/>
          <c:tx>
            <c:strRef>
              <c:f>'Comparación nivel síntomas'!$C$7</c:f>
              <c:strCache>
                <c:ptCount val="1"/>
                <c:pt idx="0">
                  <c:v>Desigual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'Comparación nivel síntomas'!$A$8:$A$15</c:f>
              <c:strCache>
                <c:ptCount val="8"/>
                <c:pt idx="0">
                  <c:v>Tratamiento Nº 1</c:v>
                </c:pt>
                <c:pt idx="1">
                  <c:v>Tratamiento Nº 2</c:v>
                </c:pt>
                <c:pt idx="2">
                  <c:v>Tratamiento Nº 3</c:v>
                </c:pt>
                <c:pt idx="3">
                  <c:v>Tratamiento Nº 4</c:v>
                </c:pt>
                <c:pt idx="4">
                  <c:v>Tratamiento Nº 1</c:v>
                </c:pt>
                <c:pt idx="5">
                  <c:v>Tratamiento Nº 5</c:v>
                </c:pt>
                <c:pt idx="6">
                  <c:v>Tratamiento Nº 3</c:v>
                </c:pt>
                <c:pt idx="7">
                  <c:v>Tratamiento Nº 6</c:v>
                </c:pt>
              </c:strCache>
            </c:strRef>
          </c:cat>
          <c:val>
            <c:numRef>
              <c:f>'Comparación nivel síntomas'!$C$8:$C$15</c:f>
              <c:numCache>
                <c:formatCode>General</c:formatCode>
                <c:ptCount val="8"/>
                <c:pt idx="0">
                  <c:v>6</c:v>
                </c:pt>
                <c:pt idx="1">
                  <c:v>16</c:v>
                </c:pt>
                <c:pt idx="2">
                  <c:v>3</c:v>
                </c:pt>
                <c:pt idx="3">
                  <c:v>6</c:v>
                </c:pt>
                <c:pt idx="4">
                  <c:v>3</c:v>
                </c:pt>
                <c:pt idx="5">
                  <c:v>8</c:v>
                </c:pt>
                <c:pt idx="6">
                  <c:v>4</c:v>
                </c:pt>
                <c:pt idx="7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AC-414B-BCAA-412723CD2E22}"/>
            </c:ext>
          </c:extLst>
        </c:ser>
        <c:ser>
          <c:idx val="2"/>
          <c:order val="2"/>
          <c:tx>
            <c:strRef>
              <c:f>'Comparación nivel síntomas'!$D$7</c:f>
              <c:strCache>
                <c:ptCount val="1"/>
                <c:pt idx="0">
                  <c:v>Muy Desigual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'Comparación nivel síntomas'!$A$8:$A$15</c:f>
              <c:strCache>
                <c:ptCount val="8"/>
                <c:pt idx="0">
                  <c:v>Tratamiento Nº 1</c:v>
                </c:pt>
                <c:pt idx="1">
                  <c:v>Tratamiento Nº 2</c:v>
                </c:pt>
                <c:pt idx="2">
                  <c:v>Tratamiento Nº 3</c:v>
                </c:pt>
                <c:pt idx="3">
                  <c:v>Tratamiento Nº 4</c:v>
                </c:pt>
                <c:pt idx="4">
                  <c:v>Tratamiento Nº 1</c:v>
                </c:pt>
                <c:pt idx="5">
                  <c:v>Tratamiento Nº 5</c:v>
                </c:pt>
                <c:pt idx="6">
                  <c:v>Tratamiento Nº 3</c:v>
                </c:pt>
                <c:pt idx="7">
                  <c:v>Tratamiento Nº 6</c:v>
                </c:pt>
              </c:strCache>
            </c:strRef>
          </c:cat>
          <c:val>
            <c:numRef>
              <c:f>'Comparación nivel síntomas'!$D$8:$D$15</c:f>
              <c:numCache>
                <c:formatCode>General</c:formatCode>
                <c:ptCount val="8"/>
                <c:pt idx="1">
                  <c:v>7</c:v>
                </c:pt>
                <c:pt idx="2">
                  <c:v>1</c:v>
                </c:pt>
                <c:pt idx="3">
                  <c:v>3</c:v>
                </c:pt>
                <c:pt idx="5">
                  <c:v>9</c:v>
                </c:pt>
                <c:pt idx="6">
                  <c:v>2</c:v>
                </c:pt>
                <c:pt idx="7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EAC-414B-BCAA-412723CD2E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7119456"/>
        <c:axId val="1227123696"/>
      </c:barChart>
      <c:catAx>
        <c:axId val="1227119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27123696"/>
        <c:crosses val="autoZero"/>
        <c:auto val="1"/>
        <c:lblAlgn val="ctr"/>
        <c:lblOffset val="100"/>
        <c:noMultiLvlLbl val="0"/>
      </c:catAx>
      <c:valAx>
        <c:axId val="122712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27119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'Comparación nivel síntomas'!$B$20</c:f>
              <c:strCache>
                <c:ptCount val="1"/>
                <c:pt idx="0">
                  <c:v>Igual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'Comparación nivel síntomas'!$A$21:$A$26</c:f>
              <c:strCache>
                <c:ptCount val="6"/>
                <c:pt idx="0">
                  <c:v>Tratamiento Nº 1</c:v>
                </c:pt>
                <c:pt idx="1">
                  <c:v>Tratamiento Nº 2</c:v>
                </c:pt>
                <c:pt idx="2">
                  <c:v>Tratamiento Nº 3</c:v>
                </c:pt>
                <c:pt idx="3">
                  <c:v>Tratamiento Nº 4</c:v>
                </c:pt>
                <c:pt idx="4">
                  <c:v>Tratamiento Nº 5</c:v>
                </c:pt>
                <c:pt idx="5">
                  <c:v>Tratamiento Nº 6</c:v>
                </c:pt>
              </c:strCache>
            </c:strRef>
          </c:cat>
          <c:val>
            <c:numRef>
              <c:f>'Comparación nivel síntomas'!$B$21:$B$26</c:f>
              <c:numCache>
                <c:formatCode>General</c:formatCode>
                <c:ptCount val="6"/>
                <c:pt idx="0">
                  <c:v>32</c:v>
                </c:pt>
                <c:pt idx="1">
                  <c:v>1</c:v>
                </c:pt>
                <c:pt idx="2">
                  <c:v>10</c:v>
                </c:pt>
                <c:pt idx="3">
                  <c:v>3</c:v>
                </c:pt>
                <c:pt idx="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D4-174E-B700-E01951E7144A}"/>
            </c:ext>
          </c:extLst>
        </c:ser>
        <c:ser>
          <c:idx val="1"/>
          <c:order val="1"/>
          <c:tx>
            <c:strRef>
              <c:f>'Comparación nivel síntomas'!$C$20</c:f>
              <c:strCache>
                <c:ptCount val="1"/>
                <c:pt idx="0">
                  <c:v>Desigual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'Comparación nivel síntomas'!$A$21:$A$26</c:f>
              <c:strCache>
                <c:ptCount val="6"/>
                <c:pt idx="0">
                  <c:v>Tratamiento Nº 1</c:v>
                </c:pt>
                <c:pt idx="1">
                  <c:v>Tratamiento Nº 2</c:v>
                </c:pt>
                <c:pt idx="2">
                  <c:v>Tratamiento Nº 3</c:v>
                </c:pt>
                <c:pt idx="3">
                  <c:v>Tratamiento Nº 4</c:v>
                </c:pt>
                <c:pt idx="4">
                  <c:v>Tratamiento Nº 5</c:v>
                </c:pt>
                <c:pt idx="5">
                  <c:v>Tratamiento Nº 6</c:v>
                </c:pt>
              </c:strCache>
            </c:strRef>
          </c:cat>
          <c:val>
            <c:numRef>
              <c:f>'Comparación nivel síntomas'!$C$21:$C$26</c:f>
              <c:numCache>
                <c:formatCode>General</c:formatCode>
                <c:ptCount val="6"/>
                <c:pt idx="0">
                  <c:v>9</c:v>
                </c:pt>
                <c:pt idx="1">
                  <c:v>16</c:v>
                </c:pt>
                <c:pt idx="2">
                  <c:v>7</c:v>
                </c:pt>
                <c:pt idx="3">
                  <c:v>6</c:v>
                </c:pt>
                <c:pt idx="4">
                  <c:v>8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D4-174E-B700-E01951E7144A}"/>
            </c:ext>
          </c:extLst>
        </c:ser>
        <c:ser>
          <c:idx val="2"/>
          <c:order val="2"/>
          <c:tx>
            <c:strRef>
              <c:f>'Comparación nivel síntomas'!$D$20</c:f>
              <c:strCache>
                <c:ptCount val="1"/>
                <c:pt idx="0">
                  <c:v>Muy Desigual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'Comparación nivel síntomas'!$A$21:$A$26</c:f>
              <c:strCache>
                <c:ptCount val="6"/>
                <c:pt idx="0">
                  <c:v>Tratamiento Nº 1</c:v>
                </c:pt>
                <c:pt idx="1">
                  <c:v>Tratamiento Nº 2</c:v>
                </c:pt>
                <c:pt idx="2">
                  <c:v>Tratamiento Nº 3</c:v>
                </c:pt>
                <c:pt idx="3">
                  <c:v>Tratamiento Nº 4</c:v>
                </c:pt>
                <c:pt idx="4">
                  <c:v>Tratamiento Nº 5</c:v>
                </c:pt>
                <c:pt idx="5">
                  <c:v>Tratamiento Nº 6</c:v>
                </c:pt>
              </c:strCache>
            </c:strRef>
          </c:cat>
          <c:val>
            <c:numRef>
              <c:f>'Comparación nivel síntomas'!$D$21:$D$26</c:f>
              <c:numCache>
                <c:formatCode>General</c:formatCode>
                <c:ptCount val="6"/>
                <c:pt idx="1">
                  <c:v>7</c:v>
                </c:pt>
                <c:pt idx="2">
                  <c:v>3</c:v>
                </c:pt>
                <c:pt idx="3">
                  <c:v>3</c:v>
                </c:pt>
                <c:pt idx="4">
                  <c:v>9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6D4-174E-B700-E01951E714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4005952"/>
        <c:axId val="1226787296"/>
      </c:barChart>
      <c:catAx>
        <c:axId val="117400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26787296"/>
        <c:crosses val="autoZero"/>
        <c:auto val="1"/>
        <c:lblAlgn val="ctr"/>
        <c:lblOffset val="100"/>
        <c:noMultiLvlLbl val="0"/>
      </c:catAx>
      <c:valAx>
        <c:axId val="122678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7400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Aparición síntomas nivel 3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'[1]Aparición síntomas nivel 3'!$B$4</c:f>
              <c:strCache>
                <c:ptCount val="1"/>
                <c:pt idx="0">
                  <c:v>Tratamiento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'[1]Aparición síntomas nivel 3'!$A$5:$A$19</c:f>
              <c:strCache>
                <c:ptCount val="15"/>
                <c:pt idx="0">
                  <c:v>dpi</c:v>
                </c:pt>
                <c:pt idx="1">
                  <c:v>0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</c:strCache>
            </c:strRef>
          </c:cat>
          <c:val>
            <c:numRef>
              <c:f>'[1]Aparición síntomas nivel 3'!$B$5:$B$19</c:f>
              <c:numCache>
                <c:formatCode>General</c:formatCode>
                <c:ptCount val="15"/>
                <c:pt idx="1">
                  <c:v>0</c:v>
                </c:pt>
                <c:pt idx="2">
                  <c:v>0</c:v>
                </c:pt>
                <c:pt idx="3">
                  <c:v>2.5000000000000001E-2</c:v>
                </c:pt>
                <c:pt idx="4">
                  <c:v>2.5000000000000001E-2</c:v>
                </c:pt>
                <c:pt idx="5">
                  <c:v>0.05</c:v>
                </c:pt>
                <c:pt idx="6">
                  <c:v>0.1</c:v>
                </c:pt>
                <c:pt idx="7">
                  <c:v>0.125</c:v>
                </c:pt>
                <c:pt idx="8">
                  <c:v>0.15</c:v>
                </c:pt>
                <c:pt idx="9">
                  <c:v>0.67500000000000004</c:v>
                </c:pt>
                <c:pt idx="10">
                  <c:v>0.7</c:v>
                </c:pt>
                <c:pt idx="11">
                  <c:v>0.8</c:v>
                </c:pt>
                <c:pt idx="12">
                  <c:v>0.875</c:v>
                </c:pt>
                <c:pt idx="13">
                  <c:v>0.9</c:v>
                </c:pt>
                <c:pt idx="1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D9-4F40-8270-DCBBB48B0A3B}"/>
            </c:ext>
          </c:extLst>
        </c:ser>
        <c:ser>
          <c:idx val="1"/>
          <c:order val="1"/>
          <c:tx>
            <c:strRef>
              <c:f>'[1]Aparición síntomas nivel 3'!$C$4</c:f>
              <c:strCache>
                <c:ptCount val="1"/>
                <c:pt idx="0">
                  <c:v>Tratamiento 2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'[1]Aparición síntomas nivel 3'!$A$5:$A$19</c:f>
              <c:strCache>
                <c:ptCount val="15"/>
                <c:pt idx="0">
                  <c:v>dpi</c:v>
                </c:pt>
                <c:pt idx="1">
                  <c:v>0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</c:strCache>
            </c:strRef>
          </c:cat>
          <c:val>
            <c:numRef>
              <c:f>'[1]Aparición síntomas nivel 3'!$C$5:$C$19</c:f>
              <c:numCache>
                <c:formatCode>General</c:formatCode>
                <c:ptCount val="15"/>
                <c:pt idx="1">
                  <c:v>0</c:v>
                </c:pt>
                <c:pt idx="2">
                  <c:v>0</c:v>
                </c:pt>
                <c:pt idx="3">
                  <c:v>2.0799999999999999E-2</c:v>
                </c:pt>
                <c:pt idx="4">
                  <c:v>4.1700000000000001E-2</c:v>
                </c:pt>
                <c:pt idx="5">
                  <c:v>8.3299999999999999E-2</c:v>
                </c:pt>
                <c:pt idx="6">
                  <c:v>8.3299999999999999E-2</c:v>
                </c:pt>
                <c:pt idx="7">
                  <c:v>0.20830000000000001</c:v>
                </c:pt>
                <c:pt idx="8">
                  <c:v>0.33300000000000002</c:v>
                </c:pt>
                <c:pt idx="9">
                  <c:v>0.5</c:v>
                </c:pt>
                <c:pt idx="10">
                  <c:v>0.54169999999999996</c:v>
                </c:pt>
                <c:pt idx="11">
                  <c:v>0.66669999999999996</c:v>
                </c:pt>
                <c:pt idx="12">
                  <c:v>0.6875</c:v>
                </c:pt>
                <c:pt idx="13">
                  <c:v>0.79169999999999996</c:v>
                </c:pt>
                <c:pt idx="14">
                  <c:v>0.85419999999999996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D9-4F40-8270-DCBBB48B0A3B}"/>
            </c:ext>
          </c:extLst>
        </c:ser>
        <c:ser>
          <c:idx val="2"/>
          <c:order val="2"/>
          <c:tx>
            <c:strRef>
              <c:f>'[1]Aparición síntomas nivel 3'!$D$4</c:f>
              <c:strCache>
                <c:ptCount val="1"/>
                <c:pt idx="0">
                  <c:v>Tratamiento 3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'[1]Aparición síntomas nivel 3'!$A$5:$A$19</c:f>
              <c:strCache>
                <c:ptCount val="15"/>
                <c:pt idx="0">
                  <c:v>dpi</c:v>
                </c:pt>
                <c:pt idx="1">
                  <c:v>0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</c:strCache>
            </c:strRef>
          </c:cat>
          <c:val>
            <c:numRef>
              <c:f>'[1]Aparición síntomas nivel 3'!$D$5:$D$19</c:f>
              <c:numCache>
                <c:formatCode>General</c:formatCode>
                <c:ptCount val="1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0.05</c:v>
                </c:pt>
                <c:pt idx="8">
                  <c:v>0.05</c:v>
                </c:pt>
                <c:pt idx="9">
                  <c:v>0.45</c:v>
                </c:pt>
                <c:pt idx="10">
                  <c:v>0.45</c:v>
                </c:pt>
                <c:pt idx="11">
                  <c:v>0.5</c:v>
                </c:pt>
                <c:pt idx="12">
                  <c:v>0.7</c:v>
                </c:pt>
                <c:pt idx="13">
                  <c:v>0.95</c:v>
                </c:pt>
                <c:pt idx="14">
                  <c:v>0.95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D9-4F40-8270-DCBBB48B0A3B}"/>
            </c:ext>
          </c:extLst>
        </c:ser>
        <c:ser>
          <c:idx val="3"/>
          <c:order val="3"/>
          <c:tx>
            <c:strRef>
              <c:f>'[1]Aparición síntomas nivel 3'!$E$4</c:f>
              <c:strCache>
                <c:ptCount val="1"/>
                <c:pt idx="0">
                  <c:v>Tratamiento 4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'[1]Aparición síntomas nivel 3'!$A$5:$A$19</c:f>
              <c:strCache>
                <c:ptCount val="15"/>
                <c:pt idx="0">
                  <c:v>dpi</c:v>
                </c:pt>
                <c:pt idx="1">
                  <c:v>0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</c:strCache>
            </c:strRef>
          </c:cat>
          <c:val>
            <c:numRef>
              <c:f>'[1]Aparición síntomas nivel 3'!$E$5:$E$19</c:f>
              <c:numCache>
                <c:formatCode>General</c:formatCode>
                <c:ptCount val="1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4.1700000000000001E-2</c:v>
                </c:pt>
                <c:pt idx="8">
                  <c:v>8.3299999999999999E-2</c:v>
                </c:pt>
                <c:pt idx="9">
                  <c:v>0.33329999999999999</c:v>
                </c:pt>
                <c:pt idx="10">
                  <c:v>0.33329999999999999</c:v>
                </c:pt>
                <c:pt idx="11">
                  <c:v>0.54169999999999996</c:v>
                </c:pt>
                <c:pt idx="12">
                  <c:v>0.75</c:v>
                </c:pt>
                <c:pt idx="13">
                  <c:v>0.875</c:v>
                </c:pt>
                <c:pt idx="14">
                  <c:v>0.875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BD9-4F40-8270-DCBBB48B0A3B}"/>
            </c:ext>
          </c:extLst>
        </c:ser>
        <c:ser>
          <c:idx val="4"/>
          <c:order val="4"/>
          <c:tx>
            <c:strRef>
              <c:f>'[1]Aparición síntomas nivel 3'!$F$4</c:f>
              <c:strCache>
                <c:ptCount val="1"/>
                <c:pt idx="0">
                  <c:v>Tratamiento 1 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'[1]Aparición síntomas nivel 3'!$A$5:$A$19</c:f>
              <c:strCache>
                <c:ptCount val="15"/>
                <c:pt idx="0">
                  <c:v>dpi</c:v>
                </c:pt>
                <c:pt idx="1">
                  <c:v>0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</c:strCache>
            </c:strRef>
          </c:cat>
          <c:val>
            <c:numRef>
              <c:f>'[1]Aparición síntomas nivel 3'!$F$5:$F$19</c:f>
              <c:numCache>
                <c:formatCode>General</c:formatCode>
                <c:ptCount val="1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2.3800000000000002E-2</c:v>
                </c:pt>
                <c:pt idx="5">
                  <c:v>2.3800000000000002E-2</c:v>
                </c:pt>
                <c:pt idx="6">
                  <c:v>9.5200000000000007E-2</c:v>
                </c:pt>
                <c:pt idx="7">
                  <c:v>0.26190000000000002</c:v>
                </c:pt>
                <c:pt idx="8">
                  <c:v>0.47620000000000001</c:v>
                </c:pt>
                <c:pt idx="9">
                  <c:v>0.66669999999999996</c:v>
                </c:pt>
                <c:pt idx="10">
                  <c:v>0.73809999999999998</c:v>
                </c:pt>
                <c:pt idx="11">
                  <c:v>0.73809999999999998</c:v>
                </c:pt>
                <c:pt idx="12">
                  <c:v>0.95240000000000002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BD9-4F40-8270-DCBBB48B0A3B}"/>
            </c:ext>
          </c:extLst>
        </c:ser>
        <c:ser>
          <c:idx val="5"/>
          <c:order val="5"/>
          <c:tx>
            <c:strRef>
              <c:f>'[1]Aparición síntomas nivel 3'!$G$4</c:f>
              <c:strCache>
                <c:ptCount val="1"/>
                <c:pt idx="0">
                  <c:v>Tratamiento 5 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'[1]Aparición síntomas nivel 3'!$A$5:$A$19</c:f>
              <c:strCache>
                <c:ptCount val="15"/>
                <c:pt idx="0">
                  <c:v>dpi</c:v>
                </c:pt>
                <c:pt idx="1">
                  <c:v>0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</c:strCache>
            </c:strRef>
          </c:cat>
          <c:val>
            <c:numRef>
              <c:f>'[1]Aparición síntomas nivel 3'!$G$5:$G$19</c:f>
              <c:numCache>
                <c:formatCode>General</c:formatCode>
                <c:ptCount val="1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2.1000000000000001E-2</c:v>
                </c:pt>
                <c:pt idx="5">
                  <c:v>2.1000000000000001E-2</c:v>
                </c:pt>
                <c:pt idx="6">
                  <c:v>2.1000000000000001E-2</c:v>
                </c:pt>
                <c:pt idx="7">
                  <c:v>0.16700000000000001</c:v>
                </c:pt>
                <c:pt idx="8">
                  <c:v>0.29199999999999998</c:v>
                </c:pt>
                <c:pt idx="9">
                  <c:v>0.41699999999999998</c:v>
                </c:pt>
                <c:pt idx="10">
                  <c:v>0.54200000000000004</c:v>
                </c:pt>
                <c:pt idx="11">
                  <c:v>0.58299999999999996</c:v>
                </c:pt>
                <c:pt idx="12">
                  <c:v>0.66669999999999996</c:v>
                </c:pt>
                <c:pt idx="13">
                  <c:v>0.6875</c:v>
                </c:pt>
                <c:pt idx="14">
                  <c:v>0.72919999999999996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BD9-4F40-8270-DCBBB48B0A3B}"/>
            </c:ext>
          </c:extLst>
        </c:ser>
        <c:ser>
          <c:idx val="6"/>
          <c:order val="6"/>
          <c:tx>
            <c:strRef>
              <c:f>'[1]Aparición síntomas nivel 3'!$H$4</c:f>
              <c:strCache>
                <c:ptCount val="1"/>
                <c:pt idx="0">
                  <c:v>Tratamiento 3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'[1]Aparición síntomas nivel 3'!$A$5:$A$19</c:f>
              <c:strCache>
                <c:ptCount val="15"/>
                <c:pt idx="0">
                  <c:v>dpi</c:v>
                </c:pt>
                <c:pt idx="1">
                  <c:v>0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</c:strCache>
            </c:strRef>
          </c:cat>
          <c:val>
            <c:numRef>
              <c:f>'[1]Aparición síntomas nivel 3'!$H$5:$H$19</c:f>
              <c:numCache>
                <c:formatCode>General</c:formatCode>
                <c:ptCount val="1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0.05</c:v>
                </c:pt>
                <c:pt idx="5">
                  <c:v>0.1</c:v>
                </c:pt>
                <c:pt idx="6">
                  <c:v>0.3</c:v>
                </c:pt>
                <c:pt idx="7">
                  <c:v>0.4</c:v>
                </c:pt>
                <c:pt idx="8">
                  <c:v>0.55000000000000004</c:v>
                </c:pt>
                <c:pt idx="9">
                  <c:v>0.55000000000000004</c:v>
                </c:pt>
                <c:pt idx="10">
                  <c:v>0.6</c:v>
                </c:pt>
                <c:pt idx="11">
                  <c:v>0.7</c:v>
                </c:pt>
                <c:pt idx="12">
                  <c:v>0.85</c:v>
                </c:pt>
                <c:pt idx="13">
                  <c:v>0.9</c:v>
                </c:pt>
                <c:pt idx="14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BD9-4F40-8270-DCBBB48B0A3B}"/>
            </c:ext>
          </c:extLst>
        </c:ser>
        <c:ser>
          <c:idx val="7"/>
          <c:order val="7"/>
          <c:tx>
            <c:strRef>
              <c:f>'[1]Aparición síntomas nivel 3'!$I$4</c:f>
              <c:strCache>
                <c:ptCount val="1"/>
                <c:pt idx="0">
                  <c:v>Tratamiento 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'[1]Aparición síntomas nivel 3'!$A$5:$A$19</c:f>
              <c:strCache>
                <c:ptCount val="15"/>
                <c:pt idx="0">
                  <c:v>dpi</c:v>
                </c:pt>
                <c:pt idx="1">
                  <c:v>0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</c:strCache>
            </c:strRef>
          </c:cat>
          <c:val>
            <c:numRef>
              <c:f>'[1]Aparición síntomas nivel 3'!$I$5:$I$19</c:f>
              <c:numCache>
                <c:formatCode>General</c:formatCode>
                <c:ptCount val="1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0.16600000000000001</c:v>
                </c:pt>
                <c:pt idx="5">
                  <c:v>0.375</c:v>
                </c:pt>
                <c:pt idx="6">
                  <c:v>0.41670000000000001</c:v>
                </c:pt>
                <c:pt idx="7">
                  <c:v>0.54169999999999996</c:v>
                </c:pt>
                <c:pt idx="8">
                  <c:v>0.75</c:v>
                </c:pt>
                <c:pt idx="9">
                  <c:v>0.79</c:v>
                </c:pt>
                <c:pt idx="10">
                  <c:v>0.79</c:v>
                </c:pt>
                <c:pt idx="11">
                  <c:v>0.79</c:v>
                </c:pt>
                <c:pt idx="12">
                  <c:v>0.79</c:v>
                </c:pt>
                <c:pt idx="13">
                  <c:v>0.79</c:v>
                </c:pt>
                <c:pt idx="14">
                  <c:v>0.79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BD9-4F40-8270-DCBBB48B0A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3059072"/>
        <c:axId val="1231113152"/>
      </c:lineChart>
      <c:catAx>
        <c:axId val="1243059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31113152"/>
        <c:crosses val="autoZero"/>
        <c:auto val="1"/>
        <c:lblAlgn val="ctr"/>
        <c:lblOffset val="100"/>
        <c:noMultiLvlLbl val="0"/>
      </c:catAx>
      <c:valAx>
        <c:axId val="123111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43059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Aparición síntomas nivel 3 (2 plantas alveolo)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'[1]Aparición síntomas nivel 3'!$B$36</c:f>
              <c:strCache>
                <c:ptCount val="1"/>
                <c:pt idx="0">
                  <c:v>Tratamiento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'[1]Aparición síntomas nivel 3'!$A$37:$A$51</c:f>
              <c:strCache>
                <c:ptCount val="15"/>
                <c:pt idx="0">
                  <c:v>dpi</c:v>
                </c:pt>
                <c:pt idx="1">
                  <c:v>0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</c:strCache>
            </c:strRef>
          </c:cat>
          <c:val>
            <c:numRef>
              <c:f>'[1]Aparición síntomas nivel 3'!$B$37:$B$51</c:f>
              <c:numCache>
                <c:formatCode>General</c:formatCode>
                <c:ptCount val="15"/>
                <c:pt idx="1">
                  <c:v>0</c:v>
                </c:pt>
                <c:pt idx="2">
                  <c:v>0</c:v>
                </c:pt>
                <c:pt idx="3">
                  <c:v>2.5000000000000001E-2</c:v>
                </c:pt>
                <c:pt idx="4">
                  <c:v>2.5000000000000001E-2</c:v>
                </c:pt>
                <c:pt idx="5">
                  <c:v>0.05</c:v>
                </c:pt>
                <c:pt idx="6">
                  <c:v>0.1</c:v>
                </c:pt>
                <c:pt idx="7">
                  <c:v>0.125</c:v>
                </c:pt>
                <c:pt idx="8">
                  <c:v>0.15</c:v>
                </c:pt>
                <c:pt idx="9">
                  <c:v>0.67500000000000004</c:v>
                </c:pt>
                <c:pt idx="10">
                  <c:v>0.7</c:v>
                </c:pt>
                <c:pt idx="11">
                  <c:v>0.8</c:v>
                </c:pt>
                <c:pt idx="12">
                  <c:v>0.875</c:v>
                </c:pt>
                <c:pt idx="13">
                  <c:v>0.9</c:v>
                </c:pt>
                <c:pt idx="1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25-674E-A2F6-ED52CB80604A}"/>
            </c:ext>
          </c:extLst>
        </c:ser>
        <c:ser>
          <c:idx val="1"/>
          <c:order val="1"/>
          <c:tx>
            <c:strRef>
              <c:f>'[1]Aparición síntomas nivel 3'!$C$36</c:f>
              <c:strCache>
                <c:ptCount val="1"/>
                <c:pt idx="0">
                  <c:v>Tratamiento 2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'[1]Aparición síntomas nivel 3'!$A$37:$A$51</c:f>
              <c:strCache>
                <c:ptCount val="15"/>
                <c:pt idx="0">
                  <c:v>dpi</c:v>
                </c:pt>
                <c:pt idx="1">
                  <c:v>0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</c:strCache>
            </c:strRef>
          </c:cat>
          <c:val>
            <c:numRef>
              <c:f>'[1]Aparición síntomas nivel 3'!$C$37:$C$51</c:f>
              <c:numCache>
                <c:formatCode>General</c:formatCode>
                <c:ptCount val="15"/>
                <c:pt idx="1">
                  <c:v>0</c:v>
                </c:pt>
                <c:pt idx="2">
                  <c:v>0</c:v>
                </c:pt>
                <c:pt idx="3">
                  <c:v>2.0799999999999999E-2</c:v>
                </c:pt>
                <c:pt idx="4">
                  <c:v>4.1700000000000001E-2</c:v>
                </c:pt>
                <c:pt idx="5">
                  <c:v>8.3299999999999999E-2</c:v>
                </c:pt>
                <c:pt idx="6">
                  <c:v>8.3299999999999999E-2</c:v>
                </c:pt>
                <c:pt idx="7">
                  <c:v>0.20830000000000001</c:v>
                </c:pt>
                <c:pt idx="8">
                  <c:v>0.33300000000000002</c:v>
                </c:pt>
                <c:pt idx="9">
                  <c:v>0.5</c:v>
                </c:pt>
                <c:pt idx="10">
                  <c:v>0.54169999999999996</c:v>
                </c:pt>
                <c:pt idx="11">
                  <c:v>0.66669999999999996</c:v>
                </c:pt>
                <c:pt idx="12">
                  <c:v>0.6875</c:v>
                </c:pt>
                <c:pt idx="13">
                  <c:v>0.79169999999999996</c:v>
                </c:pt>
                <c:pt idx="14">
                  <c:v>0.85419999999999996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25-674E-A2F6-ED52CB80604A}"/>
            </c:ext>
          </c:extLst>
        </c:ser>
        <c:ser>
          <c:idx val="2"/>
          <c:order val="2"/>
          <c:tx>
            <c:strRef>
              <c:f>'[1]Aparición síntomas nivel 3'!$D$36</c:f>
              <c:strCache>
                <c:ptCount val="1"/>
                <c:pt idx="0">
                  <c:v>Tratamiento 1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'[1]Aparición síntomas nivel 3'!$A$37:$A$51</c:f>
              <c:strCache>
                <c:ptCount val="15"/>
                <c:pt idx="0">
                  <c:v>dpi</c:v>
                </c:pt>
                <c:pt idx="1">
                  <c:v>0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</c:strCache>
            </c:strRef>
          </c:cat>
          <c:val>
            <c:numRef>
              <c:f>'[1]Aparición síntomas nivel 3'!$D$37:$D$51</c:f>
              <c:numCache>
                <c:formatCode>General</c:formatCode>
                <c:ptCount val="1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2.3800000000000002E-2</c:v>
                </c:pt>
                <c:pt idx="5">
                  <c:v>2.3800000000000002E-2</c:v>
                </c:pt>
                <c:pt idx="6">
                  <c:v>9.5200000000000007E-2</c:v>
                </c:pt>
                <c:pt idx="7">
                  <c:v>0.26190000000000002</c:v>
                </c:pt>
                <c:pt idx="8">
                  <c:v>0.47620000000000001</c:v>
                </c:pt>
                <c:pt idx="9">
                  <c:v>0.66669999999999996</c:v>
                </c:pt>
                <c:pt idx="10">
                  <c:v>0.73809999999999998</c:v>
                </c:pt>
                <c:pt idx="11">
                  <c:v>0.73809999999999998</c:v>
                </c:pt>
                <c:pt idx="12">
                  <c:v>0.95240000000000002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25-674E-A2F6-ED52CB80604A}"/>
            </c:ext>
          </c:extLst>
        </c:ser>
        <c:ser>
          <c:idx val="3"/>
          <c:order val="3"/>
          <c:tx>
            <c:strRef>
              <c:f>'[1]Aparición síntomas nivel 3'!$E$36</c:f>
              <c:strCache>
                <c:ptCount val="1"/>
                <c:pt idx="0">
                  <c:v>Tratamiento 5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'[1]Aparición síntomas nivel 3'!$A$37:$A$51</c:f>
              <c:strCache>
                <c:ptCount val="15"/>
                <c:pt idx="0">
                  <c:v>dpi</c:v>
                </c:pt>
                <c:pt idx="1">
                  <c:v>0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</c:strCache>
            </c:strRef>
          </c:cat>
          <c:val>
            <c:numRef>
              <c:f>'[1]Aparición síntomas nivel 3'!$E$37:$E$51</c:f>
              <c:numCache>
                <c:formatCode>General</c:formatCode>
                <c:ptCount val="1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2.1000000000000001E-2</c:v>
                </c:pt>
                <c:pt idx="5">
                  <c:v>2.1000000000000001E-2</c:v>
                </c:pt>
                <c:pt idx="6">
                  <c:v>2.1000000000000001E-2</c:v>
                </c:pt>
                <c:pt idx="7">
                  <c:v>0.16700000000000001</c:v>
                </c:pt>
                <c:pt idx="8">
                  <c:v>0.29199999999999998</c:v>
                </c:pt>
                <c:pt idx="9">
                  <c:v>0.41699999999999998</c:v>
                </c:pt>
                <c:pt idx="10">
                  <c:v>0.54200000000000004</c:v>
                </c:pt>
                <c:pt idx="11">
                  <c:v>0.58299999999999996</c:v>
                </c:pt>
                <c:pt idx="12">
                  <c:v>0.66669999999999996</c:v>
                </c:pt>
                <c:pt idx="13">
                  <c:v>0.6875</c:v>
                </c:pt>
                <c:pt idx="14">
                  <c:v>0.72919999999999996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E25-674E-A2F6-ED52CB8060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2158480"/>
        <c:axId val="1232836096"/>
      </c:lineChart>
      <c:catAx>
        <c:axId val="1232158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32836096"/>
        <c:crosses val="autoZero"/>
        <c:auto val="1"/>
        <c:lblAlgn val="ctr"/>
        <c:lblOffset val="100"/>
        <c:noMultiLvlLbl val="0"/>
      </c:catAx>
      <c:valAx>
        <c:axId val="123283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32158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Aparición síntomas nivel 3 (1 planta/alveolo)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'[1]Aparición síntomas nivel 3'!$B$54</c:f>
              <c:strCache>
                <c:ptCount val="1"/>
                <c:pt idx="0">
                  <c:v>Tratamiento 3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'[1]Aparición síntomas nivel 3'!$A$55:$A$69</c:f>
              <c:strCache>
                <c:ptCount val="15"/>
                <c:pt idx="0">
                  <c:v>dpi</c:v>
                </c:pt>
                <c:pt idx="1">
                  <c:v>0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</c:strCache>
            </c:strRef>
          </c:cat>
          <c:val>
            <c:numRef>
              <c:f>'[1]Aparición síntomas nivel 3'!$B$55:$B$69</c:f>
              <c:numCache>
                <c:formatCode>General</c:formatCode>
                <c:ptCount val="1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0.05</c:v>
                </c:pt>
                <c:pt idx="8">
                  <c:v>0.05</c:v>
                </c:pt>
                <c:pt idx="9">
                  <c:v>0.45</c:v>
                </c:pt>
                <c:pt idx="10">
                  <c:v>0.45</c:v>
                </c:pt>
                <c:pt idx="11">
                  <c:v>0.5</c:v>
                </c:pt>
                <c:pt idx="12">
                  <c:v>0.7</c:v>
                </c:pt>
                <c:pt idx="13">
                  <c:v>0.95</c:v>
                </c:pt>
                <c:pt idx="14">
                  <c:v>0.95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52-594D-807F-3CA593A5B271}"/>
            </c:ext>
          </c:extLst>
        </c:ser>
        <c:ser>
          <c:idx val="1"/>
          <c:order val="1"/>
          <c:tx>
            <c:strRef>
              <c:f>'[1]Aparición síntomas nivel 3'!$C$54</c:f>
              <c:strCache>
                <c:ptCount val="1"/>
                <c:pt idx="0">
                  <c:v>Tratamiento 4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'[1]Aparición síntomas nivel 3'!$A$55:$A$69</c:f>
              <c:strCache>
                <c:ptCount val="15"/>
                <c:pt idx="0">
                  <c:v>dpi</c:v>
                </c:pt>
                <c:pt idx="1">
                  <c:v>0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</c:strCache>
            </c:strRef>
          </c:cat>
          <c:val>
            <c:numRef>
              <c:f>'[1]Aparición síntomas nivel 3'!$C$55:$C$69</c:f>
              <c:numCache>
                <c:formatCode>General</c:formatCode>
                <c:ptCount val="1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4.1700000000000001E-2</c:v>
                </c:pt>
                <c:pt idx="8">
                  <c:v>8.3299999999999999E-2</c:v>
                </c:pt>
                <c:pt idx="9">
                  <c:v>0.33329999999999999</c:v>
                </c:pt>
                <c:pt idx="10">
                  <c:v>0.33329999999999999</c:v>
                </c:pt>
                <c:pt idx="11">
                  <c:v>0.54169999999999996</c:v>
                </c:pt>
                <c:pt idx="12">
                  <c:v>0.75</c:v>
                </c:pt>
                <c:pt idx="13">
                  <c:v>0.875</c:v>
                </c:pt>
                <c:pt idx="14">
                  <c:v>0.875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52-594D-807F-3CA593A5B271}"/>
            </c:ext>
          </c:extLst>
        </c:ser>
        <c:ser>
          <c:idx val="2"/>
          <c:order val="2"/>
          <c:tx>
            <c:strRef>
              <c:f>'[1]Aparición síntomas nivel 3'!$D$54</c:f>
              <c:strCache>
                <c:ptCount val="1"/>
                <c:pt idx="0">
                  <c:v>Tratamiento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'[1]Aparición síntomas nivel 3'!$A$55:$A$69</c:f>
              <c:strCache>
                <c:ptCount val="15"/>
                <c:pt idx="0">
                  <c:v>dpi</c:v>
                </c:pt>
                <c:pt idx="1">
                  <c:v>0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</c:strCache>
            </c:strRef>
          </c:cat>
          <c:val>
            <c:numRef>
              <c:f>'[1]Aparición síntomas nivel 3'!$D$55:$D$69</c:f>
              <c:numCache>
                <c:formatCode>General</c:formatCode>
                <c:ptCount val="1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0.05</c:v>
                </c:pt>
                <c:pt idx="5">
                  <c:v>0.1</c:v>
                </c:pt>
                <c:pt idx="6">
                  <c:v>0.3</c:v>
                </c:pt>
                <c:pt idx="7">
                  <c:v>0.4</c:v>
                </c:pt>
                <c:pt idx="8">
                  <c:v>0.55000000000000004</c:v>
                </c:pt>
                <c:pt idx="9">
                  <c:v>0.55000000000000004</c:v>
                </c:pt>
                <c:pt idx="10">
                  <c:v>0.6</c:v>
                </c:pt>
                <c:pt idx="11">
                  <c:v>0.7</c:v>
                </c:pt>
                <c:pt idx="12">
                  <c:v>0.85</c:v>
                </c:pt>
                <c:pt idx="13">
                  <c:v>0.9</c:v>
                </c:pt>
                <c:pt idx="14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52-594D-807F-3CA593A5B271}"/>
            </c:ext>
          </c:extLst>
        </c:ser>
        <c:ser>
          <c:idx val="3"/>
          <c:order val="3"/>
          <c:tx>
            <c:strRef>
              <c:f>'[1]Aparición síntomas nivel 3'!$E$54</c:f>
              <c:strCache>
                <c:ptCount val="1"/>
                <c:pt idx="0">
                  <c:v>Tratamiento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'[1]Aparición síntomas nivel 3'!$A$55:$A$69</c:f>
              <c:strCache>
                <c:ptCount val="15"/>
                <c:pt idx="0">
                  <c:v>dpi</c:v>
                </c:pt>
                <c:pt idx="1">
                  <c:v>0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</c:strCache>
            </c:strRef>
          </c:cat>
          <c:val>
            <c:numRef>
              <c:f>'[1]Aparición síntomas nivel 3'!$E$55:$E$69</c:f>
              <c:numCache>
                <c:formatCode>General</c:formatCode>
                <c:ptCount val="1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0.16600000000000001</c:v>
                </c:pt>
                <c:pt idx="5">
                  <c:v>0.375</c:v>
                </c:pt>
                <c:pt idx="6">
                  <c:v>0.41670000000000001</c:v>
                </c:pt>
                <c:pt idx="7">
                  <c:v>0.54169999999999996</c:v>
                </c:pt>
                <c:pt idx="8">
                  <c:v>0.75</c:v>
                </c:pt>
                <c:pt idx="9">
                  <c:v>0.79</c:v>
                </c:pt>
                <c:pt idx="10">
                  <c:v>0.79</c:v>
                </c:pt>
                <c:pt idx="11">
                  <c:v>0.79</c:v>
                </c:pt>
                <c:pt idx="12">
                  <c:v>0.79</c:v>
                </c:pt>
                <c:pt idx="13">
                  <c:v>0.79</c:v>
                </c:pt>
                <c:pt idx="14">
                  <c:v>0.79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352-594D-807F-3CA593A5B2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6134336"/>
        <c:axId val="1232616352"/>
      </c:lineChart>
      <c:catAx>
        <c:axId val="1226134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32616352"/>
        <c:crosses val="autoZero"/>
        <c:auto val="1"/>
        <c:lblAlgn val="ctr"/>
        <c:lblOffset val="100"/>
        <c:noMultiLvlLbl val="0"/>
      </c:catAx>
      <c:valAx>
        <c:axId val="123261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26134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Día de aparición síntomas nivel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'[1]Aparición síntomas nivel 3'!$A$73:$A$80</c:f>
              <c:strCache>
                <c:ptCount val="8"/>
                <c:pt idx="0">
                  <c:v>Trat 1</c:v>
                </c:pt>
                <c:pt idx="1">
                  <c:v>Trat 2</c:v>
                </c:pt>
                <c:pt idx="2">
                  <c:v>Trat 3</c:v>
                </c:pt>
                <c:pt idx="3">
                  <c:v>Trat 4</c:v>
                </c:pt>
                <c:pt idx="4">
                  <c:v>Trat 1</c:v>
                </c:pt>
                <c:pt idx="5">
                  <c:v>Trat 5</c:v>
                </c:pt>
                <c:pt idx="6">
                  <c:v>Trat 3</c:v>
                </c:pt>
                <c:pt idx="7">
                  <c:v>Trat 6</c:v>
                </c:pt>
              </c:strCache>
            </c:strRef>
          </c:cat>
          <c:val>
            <c:numRef>
              <c:f>'[1]Aparición síntomas nivel 3'!$B$73:$B$80</c:f>
              <c:numCache>
                <c:formatCode>General</c:formatCode>
                <c:ptCount val="8"/>
                <c:pt idx="0">
                  <c:v>16.579999999999998</c:v>
                </c:pt>
                <c:pt idx="1">
                  <c:v>16.39</c:v>
                </c:pt>
                <c:pt idx="2">
                  <c:v>17.68</c:v>
                </c:pt>
                <c:pt idx="3">
                  <c:v>17.71</c:v>
                </c:pt>
                <c:pt idx="4">
                  <c:v>16.02</c:v>
                </c:pt>
                <c:pt idx="5">
                  <c:v>16.309999999999999</c:v>
                </c:pt>
                <c:pt idx="6">
                  <c:v>15.44</c:v>
                </c:pt>
                <c:pt idx="7">
                  <c:v>13.16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E2-B54D-BC69-5AEB1D9F31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3181296"/>
        <c:axId val="1241983200"/>
      </c:barChart>
      <c:catAx>
        <c:axId val="1173181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41983200"/>
        <c:crosses val="autoZero"/>
        <c:auto val="1"/>
        <c:lblAlgn val="ctr"/>
        <c:lblOffset val="100"/>
        <c:noMultiLvlLbl val="0"/>
      </c:catAx>
      <c:valAx>
        <c:axId val="1241983200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73181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_xlchart.v1.49</cx:f>
      </cx:numDim>
    </cx:data>
    <cx:data id="1">
      <cx:numDim type="val">
        <cx:f>_xlchart.v1.51</cx:f>
      </cx:numDim>
    </cx:data>
    <cx:data id="2">
      <cx:numDim type="val">
        <cx:f>_xlchart.v1.53</cx:f>
      </cx:numDim>
    </cx:data>
    <cx:data id="3">
      <cx:numDim type="val">
        <cx:f>_xlchart.v1.55</cx:f>
      </cx:numDim>
    </cx:data>
    <cx:data id="4">
      <cx:numDim type="val">
        <cx:f>_xlchart.v1.57</cx:f>
      </cx:numDim>
    </cx:data>
    <cx:data id="5">
      <cx:numDim type="val">
        <cx:f>_xlchart.v1.59</cx:f>
      </cx:numDim>
    </cx:data>
    <cx:data id="6">
      <cx:numDim type="val">
        <cx:f>_xlchart.v1.61</cx:f>
      </cx:numDim>
    </cx:data>
    <cx:data id="7">
      <cx:numDim type="val">
        <cx:f>_xlchart.v1.63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s-E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Día aparición síntomas nivel 3</a:t>
            </a:r>
          </a:p>
          <a:p>
            <a:pPr algn="ctr" rtl="0">
              <a:defRPr/>
            </a:pPr>
            <a:r>
              <a:rPr lang="es-E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Todos los tratamientos</a:t>
            </a:r>
          </a:p>
        </cx:rich>
      </cx:tx>
    </cx:title>
    <cx:plotArea>
      <cx:plotAreaRegion>
        <cx:series layoutId="boxWhisker" uniqueId="{D4C5D5D1-D8B1-5F4B-BB85-1EEC91FB6985}" formatIdx="0">
          <cx:tx>
            <cx:txData>
              <cx:f>_xlchart.v1.48</cx:f>
              <cx:v>Trat 1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D3D32A5E-0D10-A249-8B0E-0D0B375947A6}" formatIdx="1">
          <cx:tx>
            <cx:txData>
              <cx:f>_xlchart.v1.50</cx:f>
              <cx:v>Trat 2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756824DC-35D4-BD44-853F-344304595B8C}" formatIdx="2">
          <cx:tx>
            <cx:txData>
              <cx:f>_xlchart.v1.52</cx:f>
              <cx:v>Trat 3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ECE0E280-60F3-5946-8B08-A977940DB83C}" formatIdx="3">
          <cx:tx>
            <cx:txData>
              <cx:f>_xlchart.v1.54</cx:f>
              <cx:v>Trat 4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1EAF2BBF-D28F-834F-B0FD-49A9FF9B194E}" formatIdx="4">
          <cx:tx>
            <cx:txData>
              <cx:f>_xlchart.v1.56</cx:f>
              <cx:v>Trat 1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  <cx:series layoutId="boxWhisker" uniqueId="{3393B1C2-D054-C844-BB16-E7FD67C3018C}" formatIdx="5">
          <cx:tx>
            <cx:txData>
              <cx:f>_xlchart.v1.58</cx:f>
              <cx:v>Trat 5</cx:v>
            </cx:txData>
          </cx:tx>
          <cx:dataId val="5"/>
          <cx:layoutPr>
            <cx:visibility meanLine="0" meanMarker="1" nonoutliers="0" outliers="1"/>
            <cx:statistics quartileMethod="exclusive"/>
          </cx:layoutPr>
        </cx:series>
        <cx:series layoutId="boxWhisker" uniqueId="{C0C09454-487B-774C-AA6D-1BF38CFA7421}" formatIdx="6">
          <cx:tx>
            <cx:txData>
              <cx:f>_xlchart.v1.60</cx:f>
              <cx:v>Trat 3</cx:v>
            </cx:txData>
          </cx:tx>
          <cx:dataId val="6"/>
          <cx:layoutPr>
            <cx:visibility meanLine="0" meanMarker="1" nonoutliers="0" outliers="1"/>
            <cx:statistics quartileMethod="exclusive"/>
          </cx:layoutPr>
        </cx:series>
        <cx:series layoutId="boxWhisker" uniqueId="{4F63A03B-D6AD-D748-80D0-D1FC436A680E}" formatIdx="7">
          <cx:tx>
            <cx:txData>
              <cx:f>_xlchart.v1.62</cx:f>
              <cx:v>Trat 6</cx:v>
            </cx:txData>
          </cx:tx>
          <cx:dataId val="7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  <cx:numFmt formatCode="@" sourceLinked="0"/>
      </cx:axis>
      <cx:axis id="1">
        <cx:valScaling min="9"/>
        <cx:majorGridlines/>
        <cx:tickLabels/>
      </cx:axis>
    </cx:plotArea>
    <cx:legend pos="b" align="ctr" overlay="0"/>
  </cx:chart>
</cx:chartSpace>
</file>

<file path=xl/charts/chartEx1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_xlchart.v1.21</cx:f>
      </cx:numDim>
    </cx:data>
    <cx:data id="1">
      <cx:numDim type="val">
        <cx:f>_xlchart.v1.23</cx:f>
      </cx:numDim>
    </cx:data>
    <cx:data id="2">
      <cx:numDim type="val">
        <cx:f>_xlchart.v1.25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s-E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Día aparición síntomas nivel 3</a:t>
            </a:r>
          </a:p>
          <a:p>
            <a:pPr algn="ctr" rtl="0">
              <a:defRPr/>
            </a:pPr>
            <a:r>
              <a:rPr lang="es-E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tratamiento 1-I, plantas impares y pares</a:t>
            </a:r>
          </a:p>
        </cx:rich>
      </cx:tx>
    </cx:title>
    <cx:plotArea>
      <cx:plotAreaRegion>
        <cx:series layoutId="boxWhisker" uniqueId="{69D4494F-FE30-7348-91FD-4EEB972B3F82}" formatIdx="0">
          <cx:tx>
            <cx:txData>
              <cx:f>_xlchart.v1.20</cx:f>
              <cx:v>Trat 1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31A6CDBF-FC14-A94A-8D94-361786CC5303}" formatIdx="8">
          <cx:tx>
            <cx:txData>
              <cx:f>_xlchart.v1.22</cx:f>
              <cx:v/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07A04186-CC35-CD4A-9196-7BA1823FF6CB}" formatIdx="9">
          <cx:tx>
            <cx:txData>
              <cx:f>_xlchart.v1.24</cx:f>
              <cx:v>Trat 1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in="10"/>
        <cx:majorGridlines/>
        <cx:tickLabels/>
      </cx:axis>
    </cx:plotArea>
  </cx:chart>
</cx:chartSpace>
</file>

<file path=xl/charts/chartEx1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_xlchart.v1.125</cx:f>
      </cx:numDim>
    </cx:data>
    <cx:data id="1">
      <cx:numDim type="val">
        <cx:f>_xlchart.v1.127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s-E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Día aparición síntomas nivel 3</a:t>
            </a:r>
          </a:p>
          <a:p>
            <a:pPr algn="ctr" rtl="0">
              <a:defRPr/>
            </a:pPr>
            <a:r>
              <a:rPr lang="es-E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tratamiento 2</a:t>
            </a:r>
          </a:p>
          <a:p>
            <a:pPr algn="ctr" rtl="0">
              <a:defRPr/>
            </a:pPr>
            <a:r>
              <a:rPr lang="es-E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Plantas impares y pares</a:t>
            </a:r>
          </a:p>
        </cx:rich>
      </cx:tx>
    </cx:title>
    <cx:plotArea>
      <cx:plotAreaRegion>
        <cx:series layoutId="boxWhisker" uniqueId="{95A41BAF-0EF2-0143-95A5-52A6B7E44B45}" formatIdx="0">
          <cx:tx>
            <cx:txData>
              <cx:f>_xlchart.v1.126</cx:f>
              <cx:v>Trat 2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1562CFB9-CD54-D548-B4C1-02A9DAA076B6}" formatIdx="9">
          <cx:tx>
            <cx:txData>
              <cx:f>_xlchart.v1.124</cx:f>
              <cx:v>Trat 2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in="10"/>
        <cx:majorGridlines/>
        <cx:tickLabels/>
      </cx:axis>
    </cx:plotArea>
  </cx:chart>
</cx:chartSpace>
</file>

<file path=xl/charts/chartEx1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_xlchart.v1.93</cx:f>
      </cx:numDim>
    </cx:data>
    <cx:data id="1">
      <cx:numDim type="val">
        <cx:f>_xlchart.v1.95</cx:f>
      </cx:numDim>
    </cx:data>
    <cx:data id="2">
      <cx:numDim type="val">
        <cx:f>_xlchart.v1.97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s-E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Día aparición síntomas nivel 3</a:t>
            </a:r>
          </a:p>
          <a:p>
            <a:pPr algn="ctr" rtl="0">
              <a:defRPr/>
            </a:pPr>
            <a:r>
              <a:rPr lang="es-E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Tratamiento 3-I, plantas impares y pares</a:t>
            </a:r>
          </a:p>
        </cx:rich>
      </cx:tx>
    </cx:title>
    <cx:plotArea>
      <cx:plotAreaRegion>
        <cx:series layoutId="boxWhisker" uniqueId="{0BCB7EF4-E5E4-5F4E-B5F9-5B2BCC8A545C}" formatIdx="0">
          <cx:tx>
            <cx:txData>
              <cx:f>_xlchart.v1.92</cx:f>
              <cx:v>Trat 3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04CDB074-2477-3541-8F75-1B35484DFACF}" formatIdx="6">
          <cx:tx>
            <cx:txData>
              <cx:f>_xlchart.v1.94</cx:f>
              <cx:v/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D5610513-BCFA-A549-93F8-052972D010D5}" formatIdx="9">
          <cx:tx>
            <cx:txData>
              <cx:f>_xlchart.v1.96</cx:f>
              <cx:v>Trat 3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in="10"/>
        <cx:majorGridlines/>
        <cx:tickLabels/>
      </cx:axis>
    </cx:plotArea>
  </cx:chart>
</cx:chartSpace>
</file>

<file path=xl/charts/chartEx1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_xlchart.v1.65</cx:f>
      </cx:numDim>
    </cx:data>
    <cx:data id="1">
      <cx:numDim type="val">
        <cx:f>_xlchart.v1.67</cx:f>
      </cx:numDim>
    </cx:data>
    <cx:data id="2">
      <cx:numDim type="val">
        <cx:f>_xlchart.v1.69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s-E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Día aparición síntomas nivel 3</a:t>
            </a:r>
          </a:p>
          <a:p>
            <a:pPr algn="ctr" rtl="0">
              <a:defRPr/>
            </a:pPr>
            <a:r>
              <a:rPr lang="es-E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tratamiento 4, plantas impares y pares</a:t>
            </a:r>
          </a:p>
        </cx:rich>
      </cx:tx>
    </cx:title>
    <cx:plotArea>
      <cx:plotAreaRegion>
        <cx:series layoutId="boxWhisker" uniqueId="{CAEF430D-9BFF-9349-B1A1-0C7A66B91974}" formatIdx="0">
          <cx:tx>
            <cx:txData>
              <cx:f>_xlchart.v1.64</cx:f>
              <cx:v>Trat 4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0F717737-6138-3545-89FD-00563AFC9A89}" formatIdx="5">
          <cx:tx>
            <cx:txData>
              <cx:f>_xlchart.v1.66</cx:f>
              <cx:v/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669E0ABE-E58E-EF4A-9708-18D85B2DED37}" formatIdx="9">
          <cx:tx>
            <cx:txData>
              <cx:f>_xlchart.v1.68</cx:f>
              <cx:v>Trat 4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in="10"/>
        <cx:majorGridlines/>
        <cx:tickLabels/>
      </cx:axis>
    </cx:plotArea>
  </cx:chart>
</cx:chartSpace>
</file>

<file path=xl/charts/chartEx1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_xlchart.v1.129</cx:f>
      </cx:numDim>
    </cx:data>
    <cx:data id="1">
      <cx:numDim type="val">
        <cx:f>_xlchart.v1.131</cx:f>
      </cx:numDim>
    </cx:data>
    <cx:data id="2">
      <cx:numDim type="val">
        <cx:f>_xlchart.v1.133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s-E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Día aparición síntomas nivel 3</a:t>
            </a:r>
          </a:p>
          <a:p>
            <a:pPr algn="ctr" rtl="0">
              <a:defRPr/>
            </a:pPr>
            <a:r>
              <a:rPr lang="es-E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tratamiento 5, plantas impares y pares</a:t>
            </a:r>
          </a:p>
        </cx:rich>
      </cx:tx>
    </cx:title>
    <cx:plotArea>
      <cx:plotAreaRegion>
        <cx:series layoutId="boxWhisker" uniqueId="{78B78D91-F94C-8C4F-A7D8-5BB3416F81E7}" formatIdx="0">
          <cx:tx>
            <cx:txData>
              <cx:f>_xlchart.v1.128</cx:f>
              <cx:v>Trat 5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3A07F551-3227-9D47-A543-F8CA18427520}" formatIdx="3">
          <cx:tx>
            <cx:txData>
              <cx:f>_xlchart.v1.130</cx:f>
              <cx:v/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EC9943E9-51C7-1146-8BD3-7DBCAB2BF392}" formatIdx="9">
          <cx:tx>
            <cx:txData>
              <cx:f>_xlchart.v1.132</cx:f>
              <cx:v>Trat 5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in="10"/>
        <cx:majorGridlines/>
        <cx:tickLabels/>
      </cx:axis>
    </cx:plotArea>
  </cx:chart>
</cx:chartSpace>
</file>

<file path=xl/charts/chartEx1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_xlchart.v1.43</cx:f>
      </cx:numDim>
    </cx:data>
    <cx:data id="1">
      <cx:numDim type="val">
        <cx:f>_xlchart.v1.45</cx:f>
      </cx:numDim>
    </cx:data>
    <cx:data id="2">
      <cx:numDim type="val">
        <cx:f>_xlchart.v1.47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s-E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Día aparición síntomas nivel 3</a:t>
            </a:r>
          </a:p>
          <a:p>
            <a:pPr algn="ctr" rtl="0">
              <a:defRPr/>
            </a:pPr>
            <a:r>
              <a:rPr lang="es-E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Tratamiento 3-II, plantas impares y pares</a:t>
            </a:r>
          </a:p>
        </cx:rich>
      </cx:tx>
    </cx:title>
    <cx:plotArea>
      <cx:plotAreaRegion>
        <cx:series layoutId="boxWhisker" uniqueId="{D05D34B0-0748-D345-AA9C-C6A56D3A5202}" formatIdx="0">
          <cx:tx>
            <cx:txData>
              <cx:f>_xlchart.v1.42</cx:f>
              <cx:v>Trat 3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A6DB3BBF-BD27-3B48-9835-5FE6492E5D7B}" formatIdx="2">
          <cx:tx>
            <cx:txData>
              <cx:f>_xlchart.v1.44</cx:f>
              <cx:v/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6752EC8C-3B87-734A-BE92-FF54AA95EEFF}" formatIdx="9">
          <cx:tx>
            <cx:txData>
              <cx:f>_xlchart.v1.46</cx:f>
              <cx:v>Trat 3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in="10"/>
        <cx:majorGridlines/>
        <cx:tickLabels/>
      </cx:axis>
    </cx:plotArea>
  </cx:chart>
</cx:chartSpace>
</file>

<file path=xl/charts/chartEx1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_xlchart.v1.99</cx:f>
      </cx:numDim>
    </cx:data>
    <cx:data id="1">
      <cx:numDim type="val">
        <cx:f>_xlchart.v1.101</cx:f>
      </cx:numDim>
    </cx:data>
    <cx:data id="2">
      <cx:numDim type="val">
        <cx:f>_xlchart.v1.103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s-E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Día aparición síntomas nivel 3</a:t>
            </a:r>
          </a:p>
          <a:p>
            <a:pPr algn="ctr" rtl="0">
              <a:defRPr/>
            </a:pPr>
            <a:r>
              <a:rPr lang="es-E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tratamiento 1-II, plantas impares y pares</a:t>
            </a:r>
          </a:p>
        </cx:rich>
      </cx:tx>
    </cx:title>
    <cx:plotArea>
      <cx:plotAreaRegion>
        <cx:series layoutId="boxWhisker" uniqueId="{8C23F941-B835-7B44-AE4A-FCDEB2C2D394}" formatIdx="0">
          <cx:tx>
            <cx:txData>
              <cx:f>_xlchart.v1.98</cx:f>
              <cx:v>Trat 1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4AA97EDB-E02C-C94B-B819-DB5C1F8CBDE5}" formatIdx="4">
          <cx:tx>
            <cx:txData>
              <cx:f>_xlchart.v1.100</cx:f>
              <cx:v/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EB648562-B87D-114B-8AA7-1D1ECF820B4A}" formatIdx="9">
          <cx:tx>
            <cx:txData>
              <cx:f>_xlchart.v1.102</cx:f>
              <cx:v>Trat 1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in="10"/>
        <cx:majorGridlines/>
        <cx:tickLabels/>
      </cx:axis>
    </cx:plotArea>
  </cx:chart>
</cx:chartSpace>
</file>

<file path=xl/charts/chartEx1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_xlchart.v1.71</cx:f>
      </cx:numDim>
    </cx:data>
    <cx:data id="1">
      <cx:numDim type="val">
        <cx:f>_xlchart.v1.73</cx:f>
      </cx:numDim>
    </cx:data>
    <cx:data id="2">
      <cx:numDim type="val">
        <cx:f>_xlchart.v1.75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s-E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Día aparición síntomas nivel 3</a:t>
            </a:r>
          </a:p>
          <a:p>
            <a:pPr algn="ctr" rtl="0">
              <a:defRPr/>
            </a:pPr>
            <a:r>
              <a:rPr lang="es-E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tratamiento 6, plantas impares y pares</a:t>
            </a:r>
          </a:p>
        </cx:rich>
      </cx:tx>
    </cx:title>
    <cx:plotArea>
      <cx:plotAreaRegion>
        <cx:series layoutId="boxWhisker" uniqueId="{D5009175-ED73-CD44-91DC-183210BDF148}" formatIdx="0">
          <cx:tx>
            <cx:txData>
              <cx:f>_xlchart.v1.70</cx:f>
              <cx:v>Trat 6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FBD0C924-8AE0-0A49-B1F6-DF737743D090}" formatIdx="1">
          <cx:tx>
            <cx:txData>
              <cx:f>_xlchart.v1.72</cx:f>
              <cx:v/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2BF4FA38-9EA3-F645-A403-412489DE4662}" formatIdx="9">
          <cx:tx>
            <cx:txData>
              <cx:f>_xlchart.v1.74</cx:f>
              <cx:v>Trat 6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in="10"/>
        <cx:majorGridlines/>
        <cx:tickLabels/>
      </cx:axis>
    </cx:plotArea>
  </cx:chart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_xlchart.v1.105</cx:f>
      </cx:numDim>
    </cx:data>
    <cx:data id="1">
      <cx:numDim type="val">
        <cx:f>_xlchart.v1.107</cx:f>
      </cx:numDim>
    </cx:data>
    <cx:data id="2">
      <cx:numDim type="val">
        <cx:f>_xlchart.v1.109</cx:f>
      </cx:numDim>
    </cx:data>
    <cx:data id="3">
      <cx:numDim type="val">
        <cx:f>_xlchart.v1.111</cx:f>
      </cx:numDim>
    </cx:data>
    <cx:data id="4">
      <cx:numDim type="val">
        <cx:f>_xlchart.v1.113</cx:f>
      </cx:numDim>
    </cx:data>
    <cx:data id="5">
      <cx:numDim type="val">
        <cx:f>_xlchart.v1.115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s-E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Día de aparición síntomas nivel 3</a:t>
            </a:r>
          </a:p>
          <a:p>
            <a:pPr algn="ctr" rtl="0">
              <a:defRPr/>
            </a:pPr>
            <a:r>
              <a:rPr lang="es-E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Tratamientos con 2 plantas/alveolo</a:t>
            </a:r>
          </a:p>
        </cx:rich>
      </cx:tx>
    </cx:title>
    <cx:plotArea>
      <cx:plotAreaRegion>
        <cx:series layoutId="boxWhisker" uniqueId="{28CD0358-715F-C24A-A4FB-AD6A4062997D}" formatIdx="0">
          <cx:tx>
            <cx:txData>
              <cx:f>_xlchart.v1.104</cx:f>
              <cx:v>Trat 1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F0219B1D-1233-014A-98C3-1B7DB6D63B61}" formatIdx="1">
          <cx:tx>
            <cx:txData>
              <cx:f>_xlchart.v1.106</cx:f>
              <cx:v>Trat 2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BBF80AE4-7E96-3F4C-B76A-48A3EA53F5F8}" formatIdx="2">
          <cx:tx>
            <cx:txData>
              <cx:f>_xlchart.v1.108</cx:f>
              <cx:v>Trat 1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AB027867-EF03-B541-855A-41929779E8F0}" formatIdx="3">
          <cx:tx>
            <cx:txData>
              <cx:f>_xlchart.v1.110</cx:f>
              <cx:v>Trat 5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5F7C1E02-4C48-3E47-9351-57C79578C9BB}" formatIdx="4">
          <cx:tx>
            <cx:txData>
              <cx:f>_xlchart.v1.112</cx:f>
              <cx:v>Trat 3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  <cx:series layoutId="boxWhisker" uniqueId="{7D2F2A92-E9F0-AB4D-B2B3-4DF76C296B4C}" formatIdx="5">
          <cx:tx>
            <cx:txData>
              <cx:f>_xlchart.v1.114</cx:f>
              <cx:v>Trat 6</cx:v>
            </cx:txData>
          </cx:tx>
          <cx:dataId val="5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in="10"/>
        <cx:majorGridlines/>
        <cx:tickLabels/>
      </cx:axis>
    </cx:plotArea>
    <cx:legend pos="b" align="ctr" overlay="0"/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_xlchart.v1.117</cx:f>
      </cx:numDim>
    </cx:data>
    <cx:data id="1">
      <cx:numDim type="val">
        <cx:f>_xlchart.v1.119</cx:f>
      </cx:numDim>
    </cx:data>
    <cx:data id="2">
      <cx:numDim type="val">
        <cx:f>_xlchart.v1.121</cx:f>
      </cx:numDim>
    </cx:data>
    <cx:data id="3">
      <cx:numDim type="val">
        <cx:f>_xlchart.v1.123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s-E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Día de aparición síntomas nivel 3</a:t>
            </a:r>
          </a:p>
          <a:p>
            <a:pPr algn="ctr" rtl="0">
              <a:defRPr/>
            </a:pPr>
            <a:r>
              <a:rPr lang="es-E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Tratamientos con 1 planta/alveolo</a:t>
            </a:r>
          </a:p>
        </cx:rich>
      </cx:tx>
    </cx:title>
    <cx:plotArea>
      <cx:plotAreaRegion>
        <cx:series layoutId="boxWhisker" uniqueId="{DD52BF87-940D-0A4C-8B0A-BA9646FF7291}" formatIdx="0">
          <cx:tx>
            <cx:txData>
              <cx:f>_xlchart.v1.116</cx:f>
              <cx:v>Trat 3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475CBD0A-217E-7B40-B7A1-8560F51DA3D9}" formatIdx="1">
          <cx:tx>
            <cx:txData>
              <cx:f>_xlchart.v1.118</cx:f>
              <cx:v>Trat 4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105B4A58-EAE5-3146-97D8-8EBA0BB2B51C}" formatIdx="2">
          <cx:tx>
            <cx:txData>
              <cx:f>_xlchart.v1.120</cx:f>
              <cx:v>Trat 3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06C9652B-B19F-4841-AADE-334BAFD0EAAD}" formatIdx="3">
          <cx:tx>
            <cx:txData>
              <cx:f>_xlchart.v1.122</cx:f>
              <cx:v>Trat 6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in="10"/>
        <cx:majorGridlines/>
        <cx:tickLabels/>
      </cx:axis>
    </cx:plotArea>
    <cx:legend pos="b" align="ctr" overlay="0"/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_xlchart.v1.76</cx:f>
      </cx:numDim>
    </cx:data>
    <cx:data id="1">
      <cx:numDim type="val">
        <cx:f>_xlchart.v1.77</cx:f>
      </cx:numDim>
    </cx:data>
    <cx:data id="2">
      <cx:numDim type="val">
        <cx:f>_xlchart.v1.78</cx:f>
      </cx:numDim>
    </cx:data>
    <cx:data id="3">
      <cx:numDim type="val">
        <cx:f>_xlchart.v1.79</cx:f>
      </cx:numDim>
    </cx:data>
    <cx:data id="4">
      <cx:numDim type="val">
        <cx:f>_xlchart.v1.80</cx:f>
      </cx:numDim>
    </cx:data>
    <cx:data id="5">
      <cx:numDim type="val">
        <cx:f>_xlchart.v1.81</cx:f>
      </cx:numDim>
    </cx:data>
    <cx:data id="6">
      <cx:numDim type="val">
        <cx:f>_xlchart.v1.82</cx:f>
      </cx:numDim>
    </cx:data>
    <cx:data id="7">
      <cx:numDim type="val">
        <cx:f>_xlchart.v1.83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s-E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Día de aparición de síntomas nivel 3</a:t>
            </a:r>
          </a:p>
          <a:p>
            <a:pPr algn="ctr" rtl="0">
              <a:defRPr/>
            </a:pPr>
            <a:r>
              <a:rPr lang="es-E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plantas impares todos los tratamientos</a:t>
            </a:r>
          </a:p>
        </cx:rich>
      </cx:tx>
    </cx:title>
    <cx:plotArea>
      <cx:plotAreaRegion>
        <cx:series layoutId="boxWhisker" uniqueId="{6617B08A-8A49-8D4C-AE36-97FA03CAFEC3}" formatIdx="0"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1FDD562A-9EE8-B649-B07A-E154780CDB64}" formatIdx="1"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7A80100F-3565-754D-BACE-9B87DD57C6DF}" formatIdx="2"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EACC4BE2-BB9A-3749-AB58-1704AC1467F0}" formatIdx="3"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51DB61E1-1015-CF40-9A1A-DBD4F9255543}" formatIdx="4">
          <cx:dataId val="4"/>
          <cx:layoutPr>
            <cx:visibility meanLine="0" meanMarker="1" nonoutliers="0" outliers="1"/>
            <cx:statistics quartileMethod="exclusive"/>
          </cx:layoutPr>
        </cx:series>
        <cx:series layoutId="boxWhisker" uniqueId="{0D547BB0-80B7-F84B-8714-95BA338787A4}" formatIdx="5">
          <cx:dataId val="5"/>
          <cx:layoutPr>
            <cx:visibility meanLine="0" meanMarker="1" nonoutliers="0" outliers="1"/>
            <cx:statistics quartileMethod="exclusive"/>
          </cx:layoutPr>
        </cx:series>
        <cx:series layoutId="boxWhisker" uniqueId="{F03E9FC3-031E-8844-B992-8D629B213562}" formatIdx="6">
          <cx:dataId val="6"/>
          <cx:layoutPr>
            <cx:visibility meanLine="0" meanMarker="1" nonoutliers="0" outliers="1"/>
            <cx:statistics quartileMethod="exclusive"/>
          </cx:layoutPr>
        </cx:series>
        <cx:series layoutId="boxWhisker" uniqueId="{746F0129-3B7D-F14A-925A-C00F13C85958}" formatIdx="7">
          <cx:dataId val="7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in="9"/>
        <cx:majorGridlines/>
        <cx:tickLabels/>
      </cx:axis>
    </cx:plotArea>
    <cx:legend pos="b" align="ctr" overlay="0"/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  <cx:data id="2">
      <cx:numDim type="val">
        <cx:f>_xlchart.v1.5</cx:f>
      </cx:numDim>
    </cx:data>
    <cx:data id="3">
      <cx:numDim type="val">
        <cx:f>_xlchart.v1.7</cx:f>
      </cx:numDim>
    </cx:data>
    <cx:data id="4">
      <cx:numDim type="val">
        <cx:f>_xlchart.v1.9</cx:f>
      </cx:numDim>
    </cx:data>
    <cx:data id="5">
      <cx:numDim type="val">
        <cx:f>_xlchart.v1.11</cx:f>
      </cx:numDim>
    </cx:data>
    <cx:data id="6">
      <cx:numDim type="val">
        <cx:f>_xlchart.v1.13</cx:f>
      </cx:numDim>
    </cx:data>
    <cx:data id="7">
      <cx:numDim type="val">
        <cx:f>_xlchart.v1.15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s-E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Día de aparición de síntomas nivel 3</a:t>
            </a:r>
          </a:p>
          <a:p>
            <a:pPr algn="ctr" rtl="0">
              <a:defRPr/>
            </a:pPr>
            <a:r>
              <a:rPr lang="es-E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plantas pares todos los tratamientos</a:t>
            </a:r>
          </a:p>
        </cx:rich>
      </cx:tx>
    </cx:title>
    <cx:plotArea>
      <cx:plotAreaRegion>
        <cx:series layoutId="boxWhisker" uniqueId="{133C893C-D73F-9847-8010-8C142282E9D0}">
          <cx:tx>
            <cx:txData>
              <cx:f>_xlchart.v1.0</cx:f>
              <cx:v>Trat 1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B960ACFB-1871-2E4F-8BF4-5C1532A0D7E6}">
          <cx:tx>
            <cx:txData>
              <cx:f>_xlchart.v1.2</cx:f>
              <cx:v>Trat 2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8C84A6C7-7738-5E4F-B6F6-0EE5715AF1C0}">
          <cx:tx>
            <cx:txData>
              <cx:f>_xlchart.v1.4</cx:f>
              <cx:v>Trat 3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05C1EF65-FAB0-7E42-975C-037562AAC993}">
          <cx:tx>
            <cx:txData>
              <cx:f>_xlchart.v1.6</cx:f>
              <cx:v>Trat 4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F16F0949-33E6-7F48-975B-38B7C302FFA3}">
          <cx:tx>
            <cx:txData>
              <cx:f>_xlchart.v1.8</cx:f>
              <cx:v>Trat 1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  <cx:series layoutId="boxWhisker" uniqueId="{CFACFE1C-3BD1-884B-9DBE-CF2D67F87C15}">
          <cx:tx>
            <cx:txData>
              <cx:f>_xlchart.v1.10</cx:f>
              <cx:v>Trat 5</cx:v>
            </cx:txData>
          </cx:tx>
          <cx:dataId val="5"/>
          <cx:layoutPr>
            <cx:visibility meanLine="0" meanMarker="1" nonoutliers="0" outliers="1"/>
            <cx:statistics quartileMethod="exclusive"/>
          </cx:layoutPr>
        </cx:series>
        <cx:series layoutId="boxWhisker" uniqueId="{30F8B0A4-7BDB-F54F-9820-FF545B0DEBEF}">
          <cx:tx>
            <cx:txData>
              <cx:f>_xlchart.v1.12</cx:f>
              <cx:v>Trat 3</cx:v>
            </cx:txData>
          </cx:tx>
          <cx:dataId val="6"/>
          <cx:layoutPr>
            <cx:visibility meanLine="0" meanMarker="1" nonoutliers="0" outliers="1"/>
            <cx:statistics quartileMethod="exclusive"/>
          </cx:layoutPr>
        </cx:series>
        <cx:series layoutId="boxWhisker" uniqueId="{536A5439-75BA-4D4E-84FD-BDCDC9CF0A8F}">
          <cx:tx>
            <cx:txData>
              <cx:f>_xlchart.v1.14</cx:f>
              <cx:v>Trat 6</cx:v>
            </cx:txData>
          </cx:tx>
          <cx:dataId val="7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in="10"/>
        <cx:majorGridlines/>
        <cx:tickLabels/>
      </cx:axis>
    </cx:plotArea>
    <cx:legend pos="b" align="ctr" overlay="0"/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_xlchart.v1.16</cx:f>
      </cx:numDim>
    </cx:data>
    <cx:data id="1">
      <cx:numDim type="val">
        <cx:f>_xlchart.v1.17</cx:f>
      </cx:numDim>
    </cx:data>
    <cx:data id="2">
      <cx:numDim type="val">
        <cx:f>_xlchart.v1.18</cx:f>
      </cx:numDim>
    </cx:data>
    <cx:data id="3">
      <cx:numDim type="val">
        <cx:f>_xlchart.v1.19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s-E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Día de aparición síntomas nivel 3</a:t>
            </a:r>
          </a:p>
          <a:p>
            <a:pPr algn="ctr" rtl="0">
              <a:defRPr/>
            </a:pPr>
            <a:r>
              <a:rPr lang="es-E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tratamientos con 2 plantas/alveolo</a:t>
            </a:r>
          </a:p>
          <a:p>
            <a:pPr algn="ctr" rtl="0">
              <a:defRPr/>
            </a:pPr>
            <a:r>
              <a:rPr lang="es-E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Plantas impares</a:t>
            </a:r>
          </a:p>
        </cx:rich>
      </cx:tx>
    </cx:title>
    <cx:plotArea>
      <cx:plotAreaRegion>
        <cx:series layoutId="boxWhisker" uniqueId="{1614FF0C-0530-3646-B2A2-A700EDC062FF}" formatIdx="0"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1149902E-0BA9-5A4C-A9A0-A36EC631BEF6}" formatIdx="1"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70D234D8-7138-EB48-A006-8370D5AEF1FD}" formatIdx="4"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125E4B9B-347D-954E-9D29-A983957A5655}" formatIdx="5">
          <cx:dataId val="3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in="10"/>
        <cx:majorGridlines/>
        <cx:tickLabels/>
      </cx:axis>
    </cx:plotArea>
    <cx:legend pos="b" align="ctr" overlay="0"/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_xlchart.v1.85</cx:f>
      </cx:numDim>
    </cx:data>
    <cx:data id="1">
      <cx:numDim type="val">
        <cx:f>_xlchart.v1.87</cx:f>
      </cx:numDim>
    </cx:data>
    <cx:data id="2">
      <cx:numDim type="val">
        <cx:f>_xlchart.v1.89</cx:f>
      </cx:numDim>
    </cx:data>
    <cx:data id="3">
      <cx:numDim type="val">
        <cx:f>_xlchart.v1.91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s-E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Día de aparición de síntomas nivel 3</a:t>
            </a:r>
          </a:p>
          <a:p>
            <a:pPr algn="ctr" rtl="0">
              <a:defRPr/>
            </a:pPr>
            <a:r>
              <a:rPr lang="es-E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Tratamientos con 2/plantas alveolo</a:t>
            </a:r>
          </a:p>
          <a:p>
            <a:pPr algn="ctr" rtl="0">
              <a:defRPr/>
            </a:pPr>
            <a:r>
              <a:rPr lang="es-E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plantas pares</a:t>
            </a:r>
          </a:p>
        </cx:rich>
      </cx:tx>
    </cx:title>
    <cx:plotArea>
      <cx:plotAreaRegion>
        <cx:series layoutId="boxWhisker" uniqueId="{317474C7-56AA-224A-8553-9CDDA965310F}" formatIdx="0">
          <cx:tx>
            <cx:txData>
              <cx:f>_xlchart.v1.84</cx:f>
              <cx:v>Trat 1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976F2307-7A16-6548-AF2D-59FA8EEA524D}" formatIdx="1">
          <cx:tx>
            <cx:txData>
              <cx:f>_xlchart.v1.86</cx:f>
              <cx:v>Trat 2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9ED04B07-4AA7-FB48-9B73-9A8D16B45A07}" formatIdx="4">
          <cx:tx>
            <cx:txData>
              <cx:f>_xlchart.v1.88</cx:f>
              <cx:v>Trat 1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0A6CB97C-99F9-3D45-B1B4-8B80B9560D4A}" formatIdx="5">
          <cx:tx>
            <cx:txData>
              <cx:f>_xlchart.v1.90</cx:f>
              <cx:v>Trat 5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in="10"/>
        <cx:majorGridlines/>
        <cx:tickLabels/>
      </cx:axis>
    </cx:plotArea>
    <cx:legend pos="b" align="ctr" overlay="0"/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_xlchart.v1.35</cx:f>
      </cx:numDim>
    </cx:data>
    <cx:data id="1">
      <cx:numDim type="val">
        <cx:f>_xlchart.v1.37</cx:f>
      </cx:numDim>
    </cx:data>
    <cx:data id="2">
      <cx:numDim type="val">
        <cx:f>_xlchart.v1.39</cx:f>
      </cx:numDim>
    </cx:data>
    <cx:data id="3">
      <cx:numDim type="val">
        <cx:f>_xlchart.v1.41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s-E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Día de aparición de síntomas nivel 3</a:t>
            </a:r>
          </a:p>
          <a:p>
            <a:pPr algn="ctr" rtl="0">
              <a:defRPr/>
            </a:pPr>
            <a:r>
              <a:rPr lang="es-E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tratamientos con 1 planta/alveolo</a:t>
            </a:r>
          </a:p>
          <a:p>
            <a:pPr algn="ctr" rtl="0">
              <a:defRPr/>
            </a:pPr>
            <a:r>
              <a:rPr lang="es-E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Plantes impares</a:t>
            </a:r>
          </a:p>
        </cx:rich>
      </cx:tx>
    </cx:title>
    <cx:plotArea>
      <cx:plotAreaRegion>
        <cx:series layoutId="boxWhisker" uniqueId="{ECB2151A-DF3A-1542-A9D7-0987AF3B6BF8}" formatIdx="0">
          <cx:tx>
            <cx:txData>
              <cx:f>_xlchart.v1.34</cx:f>
              <cx:v>Trat 3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62B434B1-59E2-C94D-8BC8-CD94255EDC25}" formatIdx="1">
          <cx:tx>
            <cx:txData>
              <cx:f>_xlchart.v1.36</cx:f>
              <cx:v>Trat 4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A7EEDC19-0BD5-4D45-869F-934457CF666C}" formatIdx="4">
          <cx:tx>
            <cx:txData>
              <cx:f>_xlchart.v1.38</cx:f>
              <cx:v>Trat 3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153BDE3D-25BB-F04B-9409-1F01E183D135}" formatIdx="5">
          <cx:tx>
            <cx:txData>
              <cx:f>_xlchart.v1.40</cx:f>
              <cx:v>Trat 6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in="10"/>
        <cx:majorGridlines/>
        <cx:tickLabels/>
      </cx:axis>
    </cx:plotArea>
    <cx:legend pos="b" align="ctr" overlay="0"/>
  </cx:chart>
</cx:chartSpace>
</file>

<file path=xl/charts/chartEx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_xlchart.v1.27</cx:f>
      </cx:numDim>
    </cx:data>
    <cx:data id="1">
      <cx:numDim type="val">
        <cx:f>_xlchart.v1.29</cx:f>
      </cx:numDim>
    </cx:data>
    <cx:data id="2">
      <cx:numDim type="val">
        <cx:f>_xlchart.v1.31</cx:f>
      </cx:numDim>
    </cx:data>
    <cx:data id="3">
      <cx:numDim type="val">
        <cx:f>_xlchart.v1.33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s-E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Día de aparición de síntomas nivel 3</a:t>
            </a:r>
          </a:p>
          <a:p>
            <a:pPr algn="ctr" rtl="0">
              <a:defRPr/>
            </a:pPr>
            <a:r>
              <a:rPr lang="es-E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tratamientos con 1 planta alveolo</a:t>
            </a:r>
          </a:p>
          <a:p>
            <a:pPr algn="ctr" rtl="0">
              <a:defRPr/>
            </a:pPr>
            <a:r>
              <a:rPr lang="es-E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Plantas pares</a:t>
            </a:r>
          </a:p>
        </cx:rich>
      </cx:tx>
    </cx:title>
    <cx:plotArea>
      <cx:plotAreaRegion>
        <cx:series layoutId="boxWhisker" uniqueId="{9BB35C31-00BD-604B-9642-C3A19748EF06}" formatIdx="0">
          <cx:tx>
            <cx:txData>
              <cx:f>_xlchart.v1.26</cx:f>
              <cx:v>Trat 3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EF06EE4F-49E4-6A46-975E-5165971E3A08}" formatIdx="1">
          <cx:tx>
            <cx:txData>
              <cx:f>_xlchart.v1.28</cx:f>
              <cx:v>Trat 4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42E7641D-A030-FB47-8B24-7F6D7E33BC31}" formatIdx="4">
          <cx:tx>
            <cx:txData>
              <cx:f>_xlchart.v1.30</cx:f>
              <cx:v>Trat 3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FFCA250A-9562-1347-A0F5-46D1652B514A}" formatIdx="5">
          <cx:tx>
            <cx:txData>
              <cx:f>_xlchart.v1.32</cx:f>
              <cx:v>Trat 6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in="10"/>
        <cx:majorGridlines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jpeg"/><Relationship Id="rId3" Type="http://schemas.openxmlformats.org/officeDocument/2006/relationships/image" Target="../media/image2.jpeg"/><Relationship Id="rId7" Type="http://schemas.openxmlformats.org/officeDocument/2006/relationships/image" Target="../media/image6.jpeg"/><Relationship Id="rId2" Type="http://schemas.openxmlformats.org/officeDocument/2006/relationships/image" Target="../media/image1.jpeg"/><Relationship Id="rId1" Type="http://schemas.openxmlformats.org/officeDocument/2006/relationships/chart" Target="../charts/chart1.xml"/><Relationship Id="rId6" Type="http://schemas.openxmlformats.org/officeDocument/2006/relationships/image" Target="../media/image5.jpeg"/><Relationship Id="rId5" Type="http://schemas.openxmlformats.org/officeDocument/2006/relationships/image" Target="../media/image4.jpeg"/><Relationship Id="rId10" Type="http://schemas.openxmlformats.org/officeDocument/2006/relationships/chart" Target="../charts/chart3.xml"/><Relationship Id="rId4" Type="http://schemas.openxmlformats.org/officeDocument/2006/relationships/image" Target="../media/image3.jpeg"/><Relationship Id="rId9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3.xml"/><Relationship Id="rId13" Type="http://schemas.microsoft.com/office/2014/relationships/chartEx" Target="../charts/chartEx4.xml"/><Relationship Id="rId18" Type="http://schemas.microsoft.com/office/2014/relationships/chartEx" Target="../charts/chartEx9.xml"/><Relationship Id="rId26" Type="http://schemas.microsoft.com/office/2014/relationships/chartEx" Target="../charts/chartEx17.xml"/><Relationship Id="rId3" Type="http://schemas.openxmlformats.org/officeDocument/2006/relationships/chart" Target="../charts/chart8.xml"/><Relationship Id="rId21" Type="http://schemas.microsoft.com/office/2014/relationships/chartEx" Target="../charts/chartEx12.xml"/><Relationship Id="rId7" Type="http://schemas.openxmlformats.org/officeDocument/2006/relationships/chart" Target="../charts/chart12.xml"/><Relationship Id="rId12" Type="http://schemas.microsoft.com/office/2014/relationships/chartEx" Target="../charts/chartEx3.xml"/><Relationship Id="rId17" Type="http://schemas.microsoft.com/office/2014/relationships/chartEx" Target="../charts/chartEx8.xml"/><Relationship Id="rId25" Type="http://schemas.microsoft.com/office/2014/relationships/chartEx" Target="../charts/chartEx16.xml"/><Relationship Id="rId2" Type="http://schemas.openxmlformats.org/officeDocument/2006/relationships/chart" Target="../charts/chart7.xml"/><Relationship Id="rId16" Type="http://schemas.microsoft.com/office/2014/relationships/chartEx" Target="../charts/chartEx7.xml"/><Relationship Id="rId20" Type="http://schemas.microsoft.com/office/2014/relationships/chartEx" Target="../charts/chartEx11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11" Type="http://schemas.microsoft.com/office/2014/relationships/chartEx" Target="../charts/chartEx2.xml"/><Relationship Id="rId24" Type="http://schemas.microsoft.com/office/2014/relationships/chartEx" Target="../charts/chartEx15.xml"/><Relationship Id="rId5" Type="http://schemas.openxmlformats.org/officeDocument/2006/relationships/chart" Target="../charts/chart10.xml"/><Relationship Id="rId15" Type="http://schemas.microsoft.com/office/2014/relationships/chartEx" Target="../charts/chartEx6.xml"/><Relationship Id="rId23" Type="http://schemas.microsoft.com/office/2014/relationships/chartEx" Target="../charts/chartEx14.xml"/><Relationship Id="rId10" Type="http://schemas.microsoft.com/office/2014/relationships/chartEx" Target="../charts/chartEx1.xml"/><Relationship Id="rId19" Type="http://schemas.microsoft.com/office/2014/relationships/chartEx" Target="../charts/chartEx10.xml"/><Relationship Id="rId4" Type="http://schemas.openxmlformats.org/officeDocument/2006/relationships/chart" Target="../charts/chart9.xml"/><Relationship Id="rId9" Type="http://schemas.openxmlformats.org/officeDocument/2006/relationships/chart" Target="../charts/chart14.xml"/><Relationship Id="rId14" Type="http://schemas.microsoft.com/office/2014/relationships/chartEx" Target="../charts/chartEx5.xml"/><Relationship Id="rId22" Type="http://schemas.microsoft.com/office/2014/relationships/chartEx" Target="../charts/chartEx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292100</xdr:colOff>
      <xdr:row>394</xdr:row>
      <xdr:rowOff>146050</xdr:rowOff>
    </xdr:from>
    <xdr:to>
      <xdr:col>13</xdr:col>
      <xdr:colOff>12700</xdr:colOff>
      <xdr:row>409</xdr:row>
      <xdr:rowOff>44450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12701</xdr:colOff>
      <xdr:row>14</xdr:row>
      <xdr:rowOff>63500</xdr:rowOff>
    </xdr:from>
    <xdr:to>
      <xdr:col>5</xdr:col>
      <xdr:colOff>198907</xdr:colOff>
      <xdr:row>31</xdr:row>
      <xdr:rowOff>152400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515EC9A7-2515-AE46-9302-E41354E6A7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01" y="2806700"/>
          <a:ext cx="3119906" cy="3111500"/>
        </a:xfrm>
        <a:prstGeom prst="rect">
          <a:avLst/>
        </a:prstGeom>
      </xdr:spPr>
    </xdr:pic>
    <xdr:clientData/>
  </xdr:twoCellAnchor>
  <xdr:twoCellAnchor editAs="oneCell">
    <xdr:from>
      <xdr:col>10</xdr:col>
      <xdr:colOff>114301</xdr:colOff>
      <xdr:row>14</xdr:row>
      <xdr:rowOff>133350</xdr:rowOff>
    </xdr:from>
    <xdr:to>
      <xdr:col>17</xdr:col>
      <xdr:colOff>38101</xdr:colOff>
      <xdr:row>30</xdr:row>
      <xdr:rowOff>165100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C40DB2C6-E00B-AB43-8B75-98A8BDE450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78501" y="2876550"/>
          <a:ext cx="3835400" cy="2876550"/>
        </a:xfrm>
        <a:prstGeom prst="rect">
          <a:avLst/>
        </a:prstGeom>
      </xdr:spPr>
    </xdr:pic>
    <xdr:clientData/>
  </xdr:twoCellAnchor>
  <xdr:twoCellAnchor editAs="oneCell">
    <xdr:from>
      <xdr:col>5</xdr:col>
      <xdr:colOff>355600</xdr:colOff>
      <xdr:row>14</xdr:row>
      <xdr:rowOff>88899</xdr:rowOff>
    </xdr:from>
    <xdr:to>
      <xdr:col>9</xdr:col>
      <xdr:colOff>495300</xdr:colOff>
      <xdr:row>31</xdr:row>
      <xdr:rowOff>165099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CD539FA1-F0F5-BD4E-B416-A5A057ADF9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89300" y="2832099"/>
          <a:ext cx="2324100" cy="3098800"/>
        </a:xfrm>
        <a:prstGeom prst="rect">
          <a:avLst/>
        </a:prstGeom>
      </xdr:spPr>
    </xdr:pic>
    <xdr:clientData/>
  </xdr:twoCellAnchor>
  <xdr:twoCellAnchor editAs="oneCell">
    <xdr:from>
      <xdr:col>17</xdr:col>
      <xdr:colOff>169332</xdr:colOff>
      <xdr:row>14</xdr:row>
      <xdr:rowOff>139700</xdr:rowOff>
    </xdr:from>
    <xdr:to>
      <xdr:col>20</xdr:col>
      <xdr:colOff>114299</xdr:colOff>
      <xdr:row>29</xdr:row>
      <xdr:rowOff>165100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2641E915-8B75-0343-96E1-8003CF9A56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45132" y="2882900"/>
          <a:ext cx="3589867" cy="2692400"/>
        </a:xfrm>
        <a:prstGeom prst="rect">
          <a:avLst/>
        </a:prstGeom>
      </xdr:spPr>
    </xdr:pic>
    <xdr:clientData/>
  </xdr:twoCellAnchor>
  <xdr:twoCellAnchor editAs="oneCell">
    <xdr:from>
      <xdr:col>0</xdr:col>
      <xdr:colOff>419101</xdr:colOff>
      <xdr:row>33</xdr:row>
      <xdr:rowOff>42332</xdr:rowOff>
    </xdr:from>
    <xdr:to>
      <xdr:col>5</xdr:col>
      <xdr:colOff>25401</xdr:colOff>
      <xdr:row>52</xdr:row>
      <xdr:rowOff>50799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id="{4808BF5B-EB8F-B24C-9494-0FAD470A20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9101" y="6163732"/>
          <a:ext cx="2540000" cy="3386667"/>
        </a:xfrm>
        <a:prstGeom prst="rect">
          <a:avLst/>
        </a:prstGeom>
      </xdr:spPr>
    </xdr:pic>
    <xdr:clientData/>
  </xdr:twoCellAnchor>
  <xdr:twoCellAnchor editAs="oneCell">
    <xdr:from>
      <xdr:col>5</xdr:col>
      <xdr:colOff>190501</xdr:colOff>
      <xdr:row>33</xdr:row>
      <xdr:rowOff>52946</xdr:rowOff>
    </xdr:from>
    <xdr:to>
      <xdr:col>12</xdr:col>
      <xdr:colOff>368300</xdr:colOff>
      <xdr:row>52</xdr:row>
      <xdr:rowOff>63499</xdr:rowOff>
    </xdr:to>
    <xdr:pic>
      <xdr:nvPicPr>
        <xdr:cNvPr id="18" name="Imagen 17">
          <a:extLst>
            <a:ext uri="{FF2B5EF4-FFF2-40B4-BE49-F238E27FC236}">
              <a16:creationId xmlns:a16="http://schemas.microsoft.com/office/drawing/2014/main" id="{341F7767-A0BB-8E46-8B89-2DE54AABFF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24201" y="6174346"/>
          <a:ext cx="3949699" cy="3388753"/>
        </a:xfrm>
        <a:prstGeom prst="rect">
          <a:avLst/>
        </a:prstGeom>
      </xdr:spPr>
    </xdr:pic>
    <xdr:clientData/>
  </xdr:twoCellAnchor>
  <xdr:twoCellAnchor editAs="oneCell">
    <xdr:from>
      <xdr:col>13</xdr:col>
      <xdr:colOff>177801</xdr:colOff>
      <xdr:row>33</xdr:row>
      <xdr:rowOff>75794</xdr:rowOff>
    </xdr:from>
    <xdr:to>
      <xdr:col>18</xdr:col>
      <xdr:colOff>812800</xdr:colOff>
      <xdr:row>52</xdr:row>
      <xdr:rowOff>88900</xdr:rowOff>
    </xdr:to>
    <xdr:pic>
      <xdr:nvPicPr>
        <xdr:cNvPr id="20" name="Imagen 19">
          <a:extLst>
            <a:ext uri="{FF2B5EF4-FFF2-40B4-BE49-F238E27FC236}">
              <a16:creationId xmlns:a16="http://schemas.microsoft.com/office/drawing/2014/main" id="{AB74813A-9238-2349-8D4A-B4B548F9A2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29501" y="6197194"/>
          <a:ext cx="3784599" cy="3391306"/>
        </a:xfrm>
        <a:prstGeom prst="rect">
          <a:avLst/>
        </a:prstGeom>
      </xdr:spPr>
    </xdr:pic>
    <xdr:clientData/>
  </xdr:twoCellAnchor>
  <xdr:twoCellAnchor>
    <xdr:from>
      <xdr:col>4</xdr:col>
      <xdr:colOff>247650</xdr:colOff>
      <xdr:row>418</xdr:row>
      <xdr:rowOff>44450</xdr:rowOff>
    </xdr:from>
    <xdr:to>
      <xdr:col>12</xdr:col>
      <xdr:colOff>514350</xdr:colOff>
      <xdr:row>433</xdr:row>
      <xdr:rowOff>120650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B7F6D9F-13E3-634D-897B-D1E50C2156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146050</xdr:colOff>
      <xdr:row>443</xdr:row>
      <xdr:rowOff>57150</xdr:rowOff>
    </xdr:from>
    <xdr:to>
      <xdr:col>12</xdr:col>
      <xdr:colOff>412750</xdr:colOff>
      <xdr:row>458</xdr:row>
      <xdr:rowOff>133350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337D818-DE7F-C749-9BF5-DB7D40E562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590550</xdr:colOff>
      <xdr:row>4</xdr:row>
      <xdr:rowOff>95250</xdr:rowOff>
    </xdr:from>
    <xdr:to>
      <xdr:col>11</xdr:col>
      <xdr:colOff>209550</xdr:colOff>
      <xdr:row>17</xdr:row>
      <xdr:rowOff>196850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5E2F462-57CF-5A43-8E13-64561F1F28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488950</xdr:colOff>
      <xdr:row>19</xdr:row>
      <xdr:rowOff>133350</xdr:rowOff>
    </xdr:from>
    <xdr:to>
      <xdr:col>11</xdr:col>
      <xdr:colOff>107950</xdr:colOff>
      <xdr:row>33</xdr:row>
      <xdr:rowOff>31750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16FD82F-B321-E149-9E0B-F76142C7B2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450850</xdr:colOff>
      <xdr:row>20</xdr:row>
      <xdr:rowOff>146050</xdr:rowOff>
    </xdr:from>
    <xdr:to>
      <xdr:col>6</xdr:col>
      <xdr:colOff>590550</xdr:colOff>
      <xdr:row>34</xdr:row>
      <xdr:rowOff>44450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F36E008-9483-A741-A187-B7838C6F6C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641350</xdr:colOff>
      <xdr:row>36</xdr:row>
      <xdr:rowOff>133350</xdr:rowOff>
    </xdr:from>
    <xdr:to>
      <xdr:col>9</xdr:col>
      <xdr:colOff>666750</xdr:colOff>
      <xdr:row>50</xdr:row>
      <xdr:rowOff>31750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B49CF8A-95A7-A34D-A7C0-BFA212356C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514350</xdr:colOff>
      <xdr:row>53</xdr:row>
      <xdr:rowOff>82550</xdr:rowOff>
    </xdr:from>
    <xdr:to>
      <xdr:col>9</xdr:col>
      <xdr:colOff>539750</xdr:colOff>
      <xdr:row>66</xdr:row>
      <xdr:rowOff>184150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97893F1-2806-D94D-9EFA-6BA21C7256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488950</xdr:colOff>
      <xdr:row>70</xdr:row>
      <xdr:rowOff>158750</xdr:rowOff>
    </xdr:from>
    <xdr:to>
      <xdr:col>7</xdr:col>
      <xdr:colOff>552450</xdr:colOff>
      <xdr:row>85</xdr:row>
      <xdr:rowOff>57150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56D97F56-4166-6049-BE1C-30C90CFDF4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819150</xdr:colOff>
      <xdr:row>119</xdr:row>
      <xdr:rowOff>95250</xdr:rowOff>
    </xdr:from>
    <xdr:to>
      <xdr:col>8</xdr:col>
      <xdr:colOff>793750</xdr:colOff>
      <xdr:row>132</xdr:row>
      <xdr:rowOff>196850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2B9D2D0A-892C-5241-9A40-79D39E3216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44450</xdr:colOff>
      <xdr:row>87</xdr:row>
      <xdr:rowOff>44450</xdr:rowOff>
    </xdr:from>
    <xdr:to>
      <xdr:col>9</xdr:col>
      <xdr:colOff>69850</xdr:colOff>
      <xdr:row>100</xdr:row>
      <xdr:rowOff>146050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B25A4977-1AA1-0441-9196-5A6812F054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577850</xdr:colOff>
      <xdr:row>102</xdr:row>
      <xdr:rowOff>158750</xdr:rowOff>
    </xdr:from>
    <xdr:to>
      <xdr:col>8</xdr:col>
      <xdr:colOff>552450</xdr:colOff>
      <xdr:row>116</xdr:row>
      <xdr:rowOff>57150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024FE69E-0D10-8C49-81E9-17B1F4DC77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635000</xdr:colOff>
      <xdr:row>135</xdr:row>
      <xdr:rowOff>196850</xdr:rowOff>
    </xdr:from>
    <xdr:to>
      <xdr:col>9</xdr:col>
      <xdr:colOff>660400</xdr:colOff>
      <xdr:row>149</xdr:row>
      <xdr:rowOff>95250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80E33544-FCE2-CB45-ADE2-FF8B6CC8DC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596900</xdr:colOff>
      <xdr:row>151</xdr:row>
      <xdr:rowOff>19050</xdr:rowOff>
    </xdr:from>
    <xdr:to>
      <xdr:col>9</xdr:col>
      <xdr:colOff>622300</xdr:colOff>
      <xdr:row>164</xdr:row>
      <xdr:rowOff>120650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8304C522-348E-084F-9A6A-50A8EB9B8E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539750</xdr:colOff>
      <xdr:row>184</xdr:row>
      <xdr:rowOff>107950</xdr:rowOff>
    </xdr:from>
    <xdr:to>
      <xdr:col>13</xdr:col>
      <xdr:colOff>755650</xdr:colOff>
      <xdr:row>198</xdr:row>
      <xdr:rowOff>6350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Gráfico 10">
              <a:extLst>
                <a:ext uri="{FF2B5EF4-FFF2-40B4-BE49-F238E27FC236}">
                  <a16:creationId xmlns:a16="http://schemas.microsoft.com/office/drawing/2014/main" id="{1B23A20F-3579-3341-9AD3-B14F95CB157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315450" y="374967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_tradnl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6</xdr:col>
      <xdr:colOff>647700</xdr:colOff>
      <xdr:row>229</xdr:row>
      <xdr:rowOff>107950</xdr:rowOff>
    </xdr:from>
    <xdr:to>
      <xdr:col>11</xdr:col>
      <xdr:colOff>190500</xdr:colOff>
      <xdr:row>243</xdr:row>
      <xdr:rowOff>6350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3" name="Gráfico 12">
              <a:extLst>
                <a:ext uri="{FF2B5EF4-FFF2-40B4-BE49-F238E27FC236}">
                  <a16:creationId xmlns:a16="http://schemas.microsoft.com/office/drawing/2014/main" id="{70582890-9720-434B-BA29-642FEC7BC38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099300" y="466407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_tradnl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4</xdr:col>
      <xdr:colOff>1079500</xdr:colOff>
      <xdr:row>262</xdr:row>
      <xdr:rowOff>171450</xdr:rowOff>
    </xdr:from>
    <xdr:to>
      <xdr:col>9</xdr:col>
      <xdr:colOff>0</xdr:colOff>
      <xdr:row>276</xdr:row>
      <xdr:rowOff>69850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4" name="Gráfico 13">
              <a:extLst>
                <a:ext uri="{FF2B5EF4-FFF2-40B4-BE49-F238E27FC236}">
                  <a16:creationId xmlns:a16="http://schemas.microsoft.com/office/drawing/2014/main" id="{797E2B67-EBFB-CC43-BD10-ABACB9EE0A8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257800" y="534098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_tradnl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2</xdr:col>
      <xdr:colOff>260350</xdr:colOff>
      <xdr:row>311</xdr:row>
      <xdr:rowOff>95250</xdr:rowOff>
    </xdr:from>
    <xdr:to>
      <xdr:col>6</xdr:col>
      <xdr:colOff>400050</xdr:colOff>
      <xdr:row>324</xdr:row>
      <xdr:rowOff>196850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7" name="Gráfico 16">
              <a:extLst>
                <a:ext uri="{FF2B5EF4-FFF2-40B4-BE49-F238E27FC236}">
                  <a16:creationId xmlns:a16="http://schemas.microsoft.com/office/drawing/2014/main" id="{295F5377-377F-824A-919F-1EDD23AAFE6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279650" y="632904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_tradnl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9</xdr:col>
      <xdr:colOff>298450</xdr:colOff>
      <xdr:row>311</xdr:row>
      <xdr:rowOff>146050</xdr:rowOff>
    </xdr:from>
    <xdr:to>
      <xdr:col>14</xdr:col>
      <xdr:colOff>742950</xdr:colOff>
      <xdr:row>325</xdr:row>
      <xdr:rowOff>44450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8" name="Gráfico 17">
              <a:extLst>
                <a:ext uri="{FF2B5EF4-FFF2-40B4-BE49-F238E27FC236}">
                  <a16:creationId xmlns:a16="http://schemas.microsoft.com/office/drawing/2014/main" id="{69DE3066-DB1D-4641-9694-35B09EA93D0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128250" y="633412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_tradnl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0</xdr:col>
      <xdr:colOff>146050</xdr:colOff>
      <xdr:row>327</xdr:row>
      <xdr:rowOff>44450</xdr:rowOff>
    </xdr:from>
    <xdr:to>
      <xdr:col>4</xdr:col>
      <xdr:colOff>539750</xdr:colOff>
      <xdr:row>340</xdr:row>
      <xdr:rowOff>146050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1" name="Gráfico 20">
              <a:extLst>
                <a:ext uri="{FF2B5EF4-FFF2-40B4-BE49-F238E27FC236}">
                  <a16:creationId xmlns:a16="http://schemas.microsoft.com/office/drawing/2014/main" id="{926EF7C9-E843-D14D-AA20-230AC0644E6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6050" y="664908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_tradnl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4</xdr:col>
      <xdr:colOff>730250</xdr:colOff>
      <xdr:row>327</xdr:row>
      <xdr:rowOff>44450</xdr:rowOff>
    </xdr:from>
    <xdr:to>
      <xdr:col>8</xdr:col>
      <xdr:colOff>704850</xdr:colOff>
      <xdr:row>340</xdr:row>
      <xdr:rowOff>146050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3" name="Gráfico 22">
              <a:extLst>
                <a:ext uri="{FF2B5EF4-FFF2-40B4-BE49-F238E27FC236}">
                  <a16:creationId xmlns:a16="http://schemas.microsoft.com/office/drawing/2014/main" id="{CB586213-9B3A-E44B-BEC9-78122909E06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908550" y="664908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_tradnl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0</xdr:col>
      <xdr:colOff>120650</xdr:colOff>
      <xdr:row>342</xdr:row>
      <xdr:rowOff>44450</xdr:rowOff>
    </xdr:from>
    <xdr:to>
      <xdr:col>4</xdr:col>
      <xdr:colOff>514350</xdr:colOff>
      <xdr:row>355</xdr:row>
      <xdr:rowOff>146050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4" name="Gráfico 23">
              <a:extLst>
                <a:ext uri="{FF2B5EF4-FFF2-40B4-BE49-F238E27FC236}">
                  <a16:creationId xmlns:a16="http://schemas.microsoft.com/office/drawing/2014/main" id="{0AEFBAA5-73F7-9447-9B94-4F85CDB7E4E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0650" y="695388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_tradnl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4</xdr:col>
      <xdr:colOff>704850</xdr:colOff>
      <xdr:row>342</xdr:row>
      <xdr:rowOff>57150</xdr:rowOff>
    </xdr:from>
    <xdr:to>
      <xdr:col>8</xdr:col>
      <xdr:colOff>679450</xdr:colOff>
      <xdr:row>355</xdr:row>
      <xdr:rowOff>158750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5" name="Gráfico 24">
              <a:extLst>
                <a:ext uri="{FF2B5EF4-FFF2-40B4-BE49-F238E27FC236}">
                  <a16:creationId xmlns:a16="http://schemas.microsoft.com/office/drawing/2014/main" id="{241D8571-0D2E-5A46-BC07-7B65AC1590D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83150" y="695515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_tradnl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0</xdr:col>
      <xdr:colOff>120650</xdr:colOff>
      <xdr:row>356</xdr:row>
      <xdr:rowOff>146050</xdr:rowOff>
    </xdr:from>
    <xdr:to>
      <xdr:col>4</xdr:col>
      <xdr:colOff>514350</xdr:colOff>
      <xdr:row>370</xdr:row>
      <xdr:rowOff>44450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6" name="Gráfico 25">
              <a:extLst>
                <a:ext uri="{FF2B5EF4-FFF2-40B4-BE49-F238E27FC236}">
                  <a16:creationId xmlns:a16="http://schemas.microsoft.com/office/drawing/2014/main" id="{570A7791-6ACC-8949-9E65-09791401549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9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0650" y="724852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_tradnl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9</xdr:col>
      <xdr:colOff>285750</xdr:colOff>
      <xdr:row>356</xdr:row>
      <xdr:rowOff>196850</xdr:rowOff>
    </xdr:from>
    <xdr:to>
      <xdr:col>14</xdr:col>
      <xdr:colOff>730250</xdr:colOff>
      <xdr:row>370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7" name="Gráfico 26">
              <a:extLst>
                <a:ext uri="{FF2B5EF4-FFF2-40B4-BE49-F238E27FC236}">
                  <a16:creationId xmlns:a16="http://schemas.microsoft.com/office/drawing/2014/main" id="{95B7488B-716A-DD48-87D8-E0926A60FAD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115550" y="725360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_tradnl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0</xdr:col>
      <xdr:colOff>196850</xdr:colOff>
      <xdr:row>372</xdr:row>
      <xdr:rowOff>19050</xdr:rowOff>
    </xdr:from>
    <xdr:to>
      <xdr:col>4</xdr:col>
      <xdr:colOff>590550</xdr:colOff>
      <xdr:row>385</xdr:row>
      <xdr:rowOff>120650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9" name="Gráfico 28">
              <a:extLst>
                <a:ext uri="{FF2B5EF4-FFF2-40B4-BE49-F238E27FC236}">
                  <a16:creationId xmlns:a16="http://schemas.microsoft.com/office/drawing/2014/main" id="{DCAF28AB-954A-7E49-9D54-51D0CF45F67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6850" y="756094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_tradnl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0</xdr:col>
      <xdr:colOff>158750</xdr:colOff>
      <xdr:row>387</xdr:row>
      <xdr:rowOff>184150</xdr:rowOff>
    </xdr:from>
    <xdr:to>
      <xdr:col>4</xdr:col>
      <xdr:colOff>552450</xdr:colOff>
      <xdr:row>401</xdr:row>
      <xdr:rowOff>82550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0" name="Gráfico 29">
              <a:extLst>
                <a:ext uri="{FF2B5EF4-FFF2-40B4-BE49-F238E27FC236}">
                  <a16:creationId xmlns:a16="http://schemas.microsoft.com/office/drawing/2014/main" id="{96E29645-B939-0247-8CDE-E273D63CDFA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8750" y="788225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_tradnl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4</xdr:col>
      <xdr:colOff>831850</xdr:colOff>
      <xdr:row>388</xdr:row>
      <xdr:rowOff>44450</xdr:rowOff>
    </xdr:from>
    <xdr:to>
      <xdr:col>8</xdr:col>
      <xdr:colOff>806450</xdr:colOff>
      <xdr:row>401</xdr:row>
      <xdr:rowOff>146050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1" name="Gráfico 30">
              <a:extLst>
                <a:ext uri="{FF2B5EF4-FFF2-40B4-BE49-F238E27FC236}">
                  <a16:creationId xmlns:a16="http://schemas.microsoft.com/office/drawing/2014/main" id="{098A001D-8E48-0948-919C-40B38833FF8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010150" y="788860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_tradnl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4</xdr:col>
      <xdr:colOff>1073150</xdr:colOff>
      <xdr:row>372</xdr:row>
      <xdr:rowOff>31750</xdr:rowOff>
    </xdr:from>
    <xdr:to>
      <xdr:col>8</xdr:col>
      <xdr:colOff>1047750</xdr:colOff>
      <xdr:row>385</xdr:row>
      <xdr:rowOff>133350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2" name="Gráfico 31">
              <a:extLst>
                <a:ext uri="{FF2B5EF4-FFF2-40B4-BE49-F238E27FC236}">
                  <a16:creationId xmlns:a16="http://schemas.microsoft.com/office/drawing/2014/main" id="{336DC378-835C-C04E-BBDE-08FC1EC5493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251450" y="756221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_tradnl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4</xdr:col>
      <xdr:colOff>692150</xdr:colOff>
      <xdr:row>357</xdr:row>
      <xdr:rowOff>19050</xdr:rowOff>
    </xdr:from>
    <xdr:to>
      <xdr:col>8</xdr:col>
      <xdr:colOff>666750</xdr:colOff>
      <xdr:row>370</xdr:row>
      <xdr:rowOff>120650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5" name="Gráfico 34">
              <a:extLst>
                <a:ext uri="{FF2B5EF4-FFF2-40B4-BE49-F238E27FC236}">
                  <a16:creationId xmlns:a16="http://schemas.microsoft.com/office/drawing/2014/main" id="{C90229DD-57C4-8243-8F3D-3EBA09C6EE1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70450" y="725614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_tradnl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8</xdr:col>
      <xdr:colOff>946150</xdr:colOff>
      <xdr:row>388</xdr:row>
      <xdr:rowOff>82550</xdr:rowOff>
    </xdr:from>
    <xdr:to>
      <xdr:col>14</xdr:col>
      <xdr:colOff>336550</xdr:colOff>
      <xdr:row>401</xdr:row>
      <xdr:rowOff>184150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6" name="Gráfico 35">
              <a:extLst>
                <a:ext uri="{FF2B5EF4-FFF2-40B4-BE49-F238E27FC236}">
                  <a16:creationId xmlns:a16="http://schemas.microsoft.com/office/drawing/2014/main" id="{B573A918-6653-A144-8739-2F6CC95EE21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721850" y="789241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_tradnl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delai/Desktop/comunicacio&#769;n%20por%20rai&#769;ces%20y%20vola&#769;tiles%20bi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unicación por raíces"/>
      <sheetName val="Aparición síntomas nivel 3"/>
      <sheetName val="Volátiles"/>
    </sheetNames>
    <sheetDataSet>
      <sheetData sheetId="0"/>
      <sheetData sheetId="1">
        <row r="4">
          <cell r="B4" t="str">
            <v>Tratamiento 1</v>
          </cell>
          <cell r="C4" t="str">
            <v xml:space="preserve">Tratamiento 2 </v>
          </cell>
          <cell r="D4" t="str">
            <v xml:space="preserve">Tratamiento 3 </v>
          </cell>
          <cell r="E4" t="str">
            <v xml:space="preserve">Tratamiento 4 </v>
          </cell>
          <cell r="F4" t="str">
            <v xml:space="preserve">Tratamiento 1 </v>
          </cell>
          <cell r="G4" t="str">
            <v xml:space="preserve">Tratamiento 5 </v>
          </cell>
          <cell r="H4" t="str">
            <v>Tratamiento 3</v>
          </cell>
          <cell r="I4" t="str">
            <v>Tratamiento 6</v>
          </cell>
        </row>
        <row r="5">
          <cell r="A5" t="str">
            <v>dpi</v>
          </cell>
          <cell r="B5"/>
          <cell r="C5"/>
          <cell r="D5"/>
          <cell r="E5"/>
          <cell r="F5"/>
          <cell r="G5"/>
          <cell r="H5"/>
          <cell r="I5"/>
        </row>
        <row r="6">
          <cell r="A6">
            <v>0</v>
          </cell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</row>
        <row r="7">
          <cell r="A7">
            <v>9</v>
          </cell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</row>
        <row r="8">
          <cell r="A8">
            <v>10</v>
          </cell>
          <cell r="B8">
            <v>2.5000000000000001E-2</v>
          </cell>
          <cell r="C8">
            <v>2.0799999999999999E-2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</row>
        <row r="9">
          <cell r="A9">
            <v>11</v>
          </cell>
          <cell r="B9">
            <v>2.5000000000000001E-2</v>
          </cell>
          <cell r="C9">
            <v>4.1700000000000001E-2</v>
          </cell>
          <cell r="D9">
            <v>0</v>
          </cell>
          <cell r="E9">
            <v>0</v>
          </cell>
          <cell r="F9">
            <v>2.3800000000000002E-2</v>
          </cell>
          <cell r="G9">
            <v>2.1000000000000001E-2</v>
          </cell>
          <cell r="H9">
            <v>0.05</v>
          </cell>
          <cell r="I9">
            <v>0.16600000000000001</v>
          </cell>
        </row>
        <row r="10">
          <cell r="A10">
            <v>12</v>
          </cell>
          <cell r="B10">
            <v>0.05</v>
          </cell>
          <cell r="C10">
            <v>8.3299999999999999E-2</v>
          </cell>
          <cell r="D10">
            <v>0</v>
          </cell>
          <cell r="E10">
            <v>0</v>
          </cell>
          <cell r="F10">
            <v>2.3800000000000002E-2</v>
          </cell>
          <cell r="G10">
            <v>2.1000000000000001E-2</v>
          </cell>
          <cell r="H10">
            <v>0.1</v>
          </cell>
          <cell r="I10">
            <v>0.375</v>
          </cell>
        </row>
        <row r="11">
          <cell r="A11">
            <v>13</v>
          </cell>
          <cell r="B11">
            <v>0.1</v>
          </cell>
          <cell r="C11">
            <v>8.3299999999999999E-2</v>
          </cell>
          <cell r="D11">
            <v>0</v>
          </cell>
          <cell r="E11">
            <v>0</v>
          </cell>
          <cell r="F11">
            <v>9.5200000000000007E-2</v>
          </cell>
          <cell r="G11">
            <v>2.1000000000000001E-2</v>
          </cell>
          <cell r="H11">
            <v>0.3</v>
          </cell>
          <cell r="I11">
            <v>0.41670000000000001</v>
          </cell>
        </row>
        <row r="12">
          <cell r="A12">
            <v>14</v>
          </cell>
          <cell r="B12">
            <v>0.125</v>
          </cell>
          <cell r="C12">
            <v>0.20830000000000001</v>
          </cell>
          <cell r="D12">
            <v>0.05</v>
          </cell>
          <cell r="E12">
            <v>4.1700000000000001E-2</v>
          </cell>
          <cell r="F12">
            <v>0.26190000000000002</v>
          </cell>
          <cell r="G12">
            <v>0.16700000000000001</v>
          </cell>
          <cell r="H12">
            <v>0.4</v>
          </cell>
          <cell r="I12">
            <v>0.54169999999999996</v>
          </cell>
        </row>
        <row r="13">
          <cell r="A13">
            <v>15</v>
          </cell>
          <cell r="B13">
            <v>0.15</v>
          </cell>
          <cell r="C13">
            <v>0.33300000000000002</v>
          </cell>
          <cell r="D13">
            <v>0.05</v>
          </cell>
          <cell r="E13">
            <v>8.3299999999999999E-2</v>
          </cell>
          <cell r="F13">
            <v>0.47620000000000001</v>
          </cell>
          <cell r="G13">
            <v>0.29199999999999998</v>
          </cell>
          <cell r="H13">
            <v>0.55000000000000004</v>
          </cell>
          <cell r="I13">
            <v>0.75</v>
          </cell>
        </row>
        <row r="14">
          <cell r="A14">
            <v>16</v>
          </cell>
          <cell r="B14">
            <v>0.67500000000000004</v>
          </cell>
          <cell r="C14">
            <v>0.5</v>
          </cell>
          <cell r="D14">
            <v>0.45</v>
          </cell>
          <cell r="E14">
            <v>0.33329999999999999</v>
          </cell>
          <cell r="F14">
            <v>0.66669999999999996</v>
          </cell>
          <cell r="G14">
            <v>0.41699999999999998</v>
          </cell>
          <cell r="H14">
            <v>0.55000000000000004</v>
          </cell>
          <cell r="I14">
            <v>0.79</v>
          </cell>
        </row>
        <row r="15">
          <cell r="A15">
            <v>17</v>
          </cell>
          <cell r="B15">
            <v>0.7</v>
          </cell>
          <cell r="C15">
            <v>0.54169999999999996</v>
          </cell>
          <cell r="D15">
            <v>0.45</v>
          </cell>
          <cell r="E15">
            <v>0.33329999999999999</v>
          </cell>
          <cell r="F15">
            <v>0.73809999999999998</v>
          </cell>
          <cell r="G15">
            <v>0.54200000000000004</v>
          </cell>
          <cell r="H15">
            <v>0.6</v>
          </cell>
          <cell r="I15">
            <v>0.79</v>
          </cell>
        </row>
        <row r="16">
          <cell r="A16">
            <v>18</v>
          </cell>
          <cell r="B16">
            <v>0.8</v>
          </cell>
          <cell r="C16">
            <v>0.66669999999999996</v>
          </cell>
          <cell r="D16">
            <v>0.5</v>
          </cell>
          <cell r="E16">
            <v>0.54169999999999996</v>
          </cell>
          <cell r="F16">
            <v>0.73809999999999998</v>
          </cell>
          <cell r="G16">
            <v>0.58299999999999996</v>
          </cell>
          <cell r="H16">
            <v>0.7</v>
          </cell>
          <cell r="I16">
            <v>0.79</v>
          </cell>
        </row>
        <row r="17">
          <cell r="A17">
            <v>19</v>
          </cell>
          <cell r="B17">
            <v>0.875</v>
          </cell>
          <cell r="C17">
            <v>0.6875</v>
          </cell>
          <cell r="D17">
            <v>0.7</v>
          </cell>
          <cell r="E17">
            <v>0.75</v>
          </cell>
          <cell r="F17">
            <v>0.95240000000000002</v>
          </cell>
          <cell r="G17">
            <v>0.66669999999999996</v>
          </cell>
          <cell r="H17">
            <v>0.85</v>
          </cell>
          <cell r="I17">
            <v>0.79</v>
          </cell>
        </row>
        <row r="18">
          <cell r="A18">
            <v>20</v>
          </cell>
          <cell r="B18">
            <v>0.9</v>
          </cell>
          <cell r="C18">
            <v>0.79169999999999996</v>
          </cell>
          <cell r="D18">
            <v>0.95</v>
          </cell>
          <cell r="E18">
            <v>0.875</v>
          </cell>
          <cell r="F18">
            <v>1</v>
          </cell>
          <cell r="G18">
            <v>0.6875</v>
          </cell>
          <cell r="H18">
            <v>0.9</v>
          </cell>
          <cell r="I18">
            <v>0.79</v>
          </cell>
        </row>
        <row r="19">
          <cell r="A19">
            <v>21</v>
          </cell>
          <cell r="B19">
            <v>1</v>
          </cell>
          <cell r="C19">
            <v>0.85419999999999996</v>
          </cell>
          <cell r="D19">
            <v>0.95</v>
          </cell>
          <cell r="E19">
            <v>0.875</v>
          </cell>
          <cell r="F19">
            <v>1</v>
          </cell>
          <cell r="G19">
            <v>0.72919999999999996</v>
          </cell>
          <cell r="H19">
            <v>0.9</v>
          </cell>
          <cell r="I19">
            <v>0.79</v>
          </cell>
        </row>
        <row r="36">
          <cell r="B36" t="str">
            <v>Tratamiento 1</v>
          </cell>
          <cell r="C36" t="str">
            <v xml:space="preserve">Tratamiento 2 </v>
          </cell>
          <cell r="D36" t="str">
            <v xml:space="preserve">Tratamiento 1 </v>
          </cell>
          <cell r="E36" t="str">
            <v xml:space="preserve">Tratamiento 5 </v>
          </cell>
        </row>
        <row r="37">
          <cell r="A37" t="str">
            <v>dpi</v>
          </cell>
        </row>
        <row r="38">
          <cell r="A38">
            <v>0</v>
          </cell>
          <cell r="B38">
            <v>0</v>
          </cell>
          <cell r="C38">
            <v>0</v>
          </cell>
          <cell r="D38">
            <v>0</v>
          </cell>
          <cell r="E38">
            <v>0</v>
          </cell>
        </row>
        <row r="39">
          <cell r="A39">
            <v>9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</row>
        <row r="40">
          <cell r="A40">
            <v>10</v>
          </cell>
          <cell r="B40">
            <v>2.5000000000000001E-2</v>
          </cell>
          <cell r="C40">
            <v>2.0799999999999999E-2</v>
          </cell>
          <cell r="D40">
            <v>0</v>
          </cell>
          <cell r="E40">
            <v>0</v>
          </cell>
        </row>
        <row r="41">
          <cell r="A41">
            <v>11</v>
          </cell>
          <cell r="B41">
            <v>2.5000000000000001E-2</v>
          </cell>
          <cell r="C41">
            <v>4.1700000000000001E-2</v>
          </cell>
          <cell r="D41">
            <v>2.3800000000000002E-2</v>
          </cell>
          <cell r="E41">
            <v>2.1000000000000001E-2</v>
          </cell>
        </row>
        <row r="42">
          <cell r="A42">
            <v>12</v>
          </cell>
          <cell r="B42">
            <v>0.05</v>
          </cell>
          <cell r="C42">
            <v>8.3299999999999999E-2</v>
          </cell>
          <cell r="D42">
            <v>2.3800000000000002E-2</v>
          </cell>
          <cell r="E42">
            <v>2.1000000000000001E-2</v>
          </cell>
        </row>
        <row r="43">
          <cell r="A43">
            <v>13</v>
          </cell>
          <cell r="B43">
            <v>0.1</v>
          </cell>
          <cell r="C43">
            <v>8.3299999999999999E-2</v>
          </cell>
          <cell r="D43">
            <v>9.5200000000000007E-2</v>
          </cell>
          <cell r="E43">
            <v>2.1000000000000001E-2</v>
          </cell>
        </row>
        <row r="44">
          <cell r="A44">
            <v>14</v>
          </cell>
          <cell r="B44">
            <v>0.125</v>
          </cell>
          <cell r="C44">
            <v>0.20830000000000001</v>
          </cell>
          <cell r="D44">
            <v>0.26190000000000002</v>
          </cell>
          <cell r="E44">
            <v>0.16700000000000001</v>
          </cell>
        </row>
        <row r="45">
          <cell r="A45">
            <v>15</v>
          </cell>
          <cell r="B45">
            <v>0.15</v>
          </cell>
          <cell r="C45">
            <v>0.33300000000000002</v>
          </cell>
          <cell r="D45">
            <v>0.47620000000000001</v>
          </cell>
          <cell r="E45">
            <v>0.29199999999999998</v>
          </cell>
        </row>
        <row r="46">
          <cell r="A46">
            <v>16</v>
          </cell>
          <cell r="B46">
            <v>0.67500000000000004</v>
          </cell>
          <cell r="C46">
            <v>0.5</v>
          </cell>
          <cell r="D46">
            <v>0.66669999999999996</v>
          </cell>
          <cell r="E46">
            <v>0.41699999999999998</v>
          </cell>
        </row>
        <row r="47">
          <cell r="A47">
            <v>17</v>
          </cell>
          <cell r="B47">
            <v>0.7</v>
          </cell>
          <cell r="C47">
            <v>0.54169999999999996</v>
          </cell>
          <cell r="D47">
            <v>0.73809999999999998</v>
          </cell>
          <cell r="E47">
            <v>0.54200000000000004</v>
          </cell>
        </row>
        <row r="48">
          <cell r="A48">
            <v>18</v>
          </cell>
          <cell r="B48">
            <v>0.8</v>
          </cell>
          <cell r="C48">
            <v>0.66669999999999996</v>
          </cell>
          <cell r="D48">
            <v>0.73809999999999998</v>
          </cell>
          <cell r="E48">
            <v>0.58299999999999996</v>
          </cell>
        </row>
        <row r="49">
          <cell r="A49">
            <v>19</v>
          </cell>
          <cell r="B49">
            <v>0.875</v>
          </cell>
          <cell r="C49">
            <v>0.6875</v>
          </cell>
          <cell r="D49">
            <v>0.95240000000000002</v>
          </cell>
          <cell r="E49">
            <v>0.66669999999999996</v>
          </cell>
        </row>
        <row r="50">
          <cell r="A50">
            <v>20</v>
          </cell>
          <cell r="B50">
            <v>0.9</v>
          </cell>
          <cell r="C50">
            <v>0.79169999999999996</v>
          </cell>
          <cell r="D50">
            <v>1</v>
          </cell>
          <cell r="E50">
            <v>0.6875</v>
          </cell>
        </row>
        <row r="51">
          <cell r="A51">
            <v>21</v>
          </cell>
          <cell r="B51">
            <v>1</v>
          </cell>
          <cell r="C51">
            <v>0.85419999999999996</v>
          </cell>
          <cell r="D51">
            <v>1</v>
          </cell>
          <cell r="E51">
            <v>0.72919999999999996</v>
          </cell>
        </row>
        <row r="54">
          <cell r="B54" t="str">
            <v xml:space="preserve">Tratamiento 3 </v>
          </cell>
          <cell r="C54" t="str">
            <v xml:space="preserve">Tratamiento 4 </v>
          </cell>
          <cell r="D54" t="str">
            <v>Tratamiento 3</v>
          </cell>
          <cell r="E54" t="str">
            <v>Tratamiento 6</v>
          </cell>
        </row>
        <row r="55">
          <cell r="A55" t="str">
            <v>dpi</v>
          </cell>
        </row>
        <row r="56">
          <cell r="A56">
            <v>0</v>
          </cell>
          <cell r="B56">
            <v>0</v>
          </cell>
          <cell r="C56">
            <v>0</v>
          </cell>
          <cell r="D56">
            <v>0</v>
          </cell>
          <cell r="E56">
            <v>0</v>
          </cell>
        </row>
        <row r="57">
          <cell r="A57">
            <v>9</v>
          </cell>
          <cell r="B57">
            <v>0</v>
          </cell>
          <cell r="C57">
            <v>0</v>
          </cell>
          <cell r="D57">
            <v>0</v>
          </cell>
          <cell r="E57">
            <v>0</v>
          </cell>
        </row>
        <row r="58">
          <cell r="A58">
            <v>10</v>
          </cell>
          <cell r="B58">
            <v>0</v>
          </cell>
          <cell r="C58">
            <v>0</v>
          </cell>
          <cell r="D58">
            <v>0</v>
          </cell>
          <cell r="E58">
            <v>0</v>
          </cell>
        </row>
        <row r="59">
          <cell r="A59">
            <v>11</v>
          </cell>
          <cell r="B59">
            <v>0</v>
          </cell>
          <cell r="C59">
            <v>0</v>
          </cell>
          <cell r="D59">
            <v>0.05</v>
          </cell>
          <cell r="E59">
            <v>0.16600000000000001</v>
          </cell>
        </row>
        <row r="60">
          <cell r="A60">
            <v>12</v>
          </cell>
          <cell r="B60">
            <v>0</v>
          </cell>
          <cell r="C60">
            <v>0</v>
          </cell>
          <cell r="D60">
            <v>0.1</v>
          </cell>
          <cell r="E60">
            <v>0.375</v>
          </cell>
        </row>
        <row r="61">
          <cell r="A61">
            <v>13</v>
          </cell>
          <cell r="B61">
            <v>0</v>
          </cell>
          <cell r="C61">
            <v>0</v>
          </cell>
          <cell r="D61">
            <v>0.3</v>
          </cell>
          <cell r="E61">
            <v>0.41670000000000001</v>
          </cell>
        </row>
        <row r="62">
          <cell r="A62">
            <v>14</v>
          </cell>
          <cell r="B62">
            <v>0.05</v>
          </cell>
          <cell r="C62">
            <v>4.1700000000000001E-2</v>
          </cell>
          <cell r="D62">
            <v>0.4</v>
          </cell>
          <cell r="E62">
            <v>0.54169999999999996</v>
          </cell>
        </row>
        <row r="63">
          <cell r="A63">
            <v>15</v>
          </cell>
          <cell r="B63">
            <v>0.05</v>
          </cell>
          <cell r="C63">
            <v>8.3299999999999999E-2</v>
          </cell>
          <cell r="D63">
            <v>0.55000000000000004</v>
          </cell>
          <cell r="E63">
            <v>0.75</v>
          </cell>
        </row>
        <row r="64">
          <cell r="A64">
            <v>16</v>
          </cell>
          <cell r="B64">
            <v>0.45</v>
          </cell>
          <cell r="C64">
            <v>0.33329999999999999</v>
          </cell>
          <cell r="D64">
            <v>0.55000000000000004</v>
          </cell>
          <cell r="E64">
            <v>0.79</v>
          </cell>
        </row>
        <row r="65">
          <cell r="A65">
            <v>17</v>
          </cell>
          <cell r="B65">
            <v>0.45</v>
          </cell>
          <cell r="C65">
            <v>0.33329999999999999</v>
          </cell>
          <cell r="D65">
            <v>0.6</v>
          </cell>
          <cell r="E65">
            <v>0.79</v>
          </cell>
        </row>
        <row r="66">
          <cell r="A66">
            <v>18</v>
          </cell>
          <cell r="B66">
            <v>0.5</v>
          </cell>
          <cell r="C66">
            <v>0.54169999999999996</v>
          </cell>
          <cell r="D66">
            <v>0.7</v>
          </cell>
          <cell r="E66">
            <v>0.79</v>
          </cell>
        </row>
        <row r="67">
          <cell r="A67">
            <v>19</v>
          </cell>
          <cell r="B67">
            <v>0.7</v>
          </cell>
          <cell r="C67">
            <v>0.75</v>
          </cell>
          <cell r="D67">
            <v>0.85</v>
          </cell>
          <cell r="E67">
            <v>0.79</v>
          </cell>
        </row>
        <row r="68">
          <cell r="A68">
            <v>20</v>
          </cell>
          <cell r="B68">
            <v>0.95</v>
          </cell>
          <cell r="C68">
            <v>0.875</v>
          </cell>
          <cell r="D68">
            <v>0.9</v>
          </cell>
          <cell r="E68">
            <v>0.79</v>
          </cell>
        </row>
        <row r="69">
          <cell r="A69">
            <v>21</v>
          </cell>
          <cell r="B69">
            <v>0.95</v>
          </cell>
          <cell r="C69">
            <v>0.875</v>
          </cell>
          <cell r="D69">
            <v>0.9</v>
          </cell>
          <cell r="E69">
            <v>0.79</v>
          </cell>
        </row>
        <row r="73">
          <cell r="A73" t="str">
            <v>Trat 1</v>
          </cell>
          <cell r="B73">
            <v>16.579999999999998</v>
          </cell>
        </row>
        <row r="74">
          <cell r="A74" t="str">
            <v>Trat 2</v>
          </cell>
          <cell r="B74">
            <v>16.39</v>
          </cell>
        </row>
        <row r="75">
          <cell r="A75" t="str">
            <v>Trat 3</v>
          </cell>
          <cell r="B75">
            <v>17.68</v>
          </cell>
        </row>
        <row r="76">
          <cell r="A76" t="str">
            <v>Trat 4</v>
          </cell>
          <cell r="B76">
            <v>17.71</v>
          </cell>
        </row>
        <row r="77">
          <cell r="A77" t="str">
            <v>Trat 1</v>
          </cell>
          <cell r="B77">
            <v>16.02</v>
          </cell>
        </row>
        <row r="78">
          <cell r="A78" t="str">
            <v>Trat 5</v>
          </cell>
          <cell r="B78">
            <v>16.309999999999999</v>
          </cell>
        </row>
        <row r="79">
          <cell r="A79" t="str">
            <v>Trat 3</v>
          </cell>
          <cell r="B79">
            <v>15.44</v>
          </cell>
        </row>
        <row r="80">
          <cell r="A80" t="str">
            <v>Trat 6</v>
          </cell>
          <cell r="B80">
            <v>13.16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441"/>
  <sheetViews>
    <sheetView tabSelected="1" topLeftCell="A305" workbookViewId="0">
      <selection activeCell="A318" sqref="A318:Q337"/>
    </sheetView>
  </sheetViews>
  <sheetFormatPr baseColWidth="10" defaultRowHeight="14"/>
  <cols>
    <col min="1" max="1" width="10.83203125" style="2"/>
    <col min="2" max="3" width="6.6640625" style="2" customWidth="1"/>
    <col min="4" max="4" width="7.33203125" style="2" customWidth="1"/>
    <col min="5" max="5" width="7" style="2" customWidth="1"/>
    <col min="6" max="6" width="7.5" style="2" customWidth="1"/>
    <col min="7" max="8" width="7.1640625" style="2" customWidth="1"/>
    <col min="9" max="9" width="6.83203125" style="2" customWidth="1"/>
    <col min="10" max="10" width="7.1640625" style="2" customWidth="1"/>
    <col min="11" max="11" width="6.1640625" style="2" customWidth="1"/>
    <col min="12" max="12" width="7.5" style="2" customWidth="1"/>
    <col min="13" max="13" width="7.1640625" style="2" customWidth="1"/>
    <col min="14" max="14" width="7.33203125" style="2" customWidth="1"/>
    <col min="15" max="15" width="7.6640625" style="2" customWidth="1"/>
    <col min="16" max="16" width="7.1640625" style="2" customWidth="1"/>
    <col min="17" max="17" width="8.33203125" style="2" customWidth="1"/>
    <col min="18" max="19" width="10.83203125" style="3"/>
    <col min="20" max="20" width="26.1640625" style="50" customWidth="1"/>
    <col min="21" max="23" width="10.83203125" style="3"/>
    <col min="24" max="24" width="25.33203125" style="2" customWidth="1"/>
    <col min="25" max="26" width="10.83203125" style="3"/>
    <col min="27" max="27" width="25.83203125" style="3" customWidth="1"/>
    <col min="28" max="29" width="10.83203125" style="3"/>
    <col min="30" max="30" width="28.5" style="3" customWidth="1"/>
    <col min="31" max="16384" width="10.83203125" style="3"/>
  </cols>
  <sheetData>
    <row r="1" spans="1:1" ht="20">
      <c r="A1" s="1" t="s">
        <v>9</v>
      </c>
    </row>
    <row r="2" spans="1:1">
      <c r="A2" s="4"/>
    </row>
    <row r="3" spans="1:1">
      <c r="A3" s="4" t="s">
        <v>10</v>
      </c>
    </row>
    <row r="4" spans="1:1">
      <c r="A4" s="48" t="s">
        <v>89</v>
      </c>
    </row>
    <row r="5" spans="1:1">
      <c r="A5" s="48" t="s">
        <v>90</v>
      </c>
    </row>
    <row r="7" spans="1:1" ht="16">
      <c r="A7" s="35" t="s">
        <v>21</v>
      </c>
    </row>
    <row r="8" spans="1:1" ht="16">
      <c r="A8" s="35" t="s">
        <v>22</v>
      </c>
    </row>
    <row r="9" spans="1:1" ht="16">
      <c r="A9" s="35" t="s">
        <v>23</v>
      </c>
    </row>
    <row r="10" spans="1:1" ht="16">
      <c r="A10" s="36" t="s">
        <v>24</v>
      </c>
    </row>
    <row r="11" spans="1:1" ht="16">
      <c r="A11" s="36" t="s">
        <v>25</v>
      </c>
    </row>
    <row r="12" spans="1:1" ht="16">
      <c r="A12" s="36" t="s">
        <v>26</v>
      </c>
    </row>
    <row r="13" spans="1:1" ht="16">
      <c r="A13" s="36" t="s">
        <v>27</v>
      </c>
    </row>
    <row r="15" spans="1:1">
      <c r="A15" s="58"/>
    </row>
    <row r="56" spans="1:30">
      <c r="A56" s="49" t="s">
        <v>43</v>
      </c>
    </row>
    <row r="57" spans="1:30" ht="15" thickBot="1"/>
    <row r="58" spans="1:30" ht="17" customHeight="1" thickBot="1">
      <c r="B58" s="86" t="s">
        <v>91</v>
      </c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8"/>
    </row>
    <row r="59" spans="1:30" s="17" customFormat="1" ht="15" thickBot="1">
      <c r="A59" s="20" t="s">
        <v>132</v>
      </c>
      <c r="B59" s="13" t="s">
        <v>0</v>
      </c>
      <c r="C59" s="13" t="s">
        <v>1</v>
      </c>
      <c r="D59" s="13" t="s">
        <v>2</v>
      </c>
      <c r="E59" s="13" t="s">
        <v>3</v>
      </c>
      <c r="F59" s="13" t="s">
        <v>4</v>
      </c>
      <c r="G59" s="13" t="s">
        <v>5</v>
      </c>
      <c r="H59" s="13" t="s">
        <v>6</v>
      </c>
      <c r="I59" s="13" t="s">
        <v>7</v>
      </c>
      <c r="J59" s="13" t="s">
        <v>8</v>
      </c>
      <c r="K59" s="13" t="s">
        <v>11</v>
      </c>
      <c r="L59" s="13" t="s">
        <v>12</v>
      </c>
      <c r="M59" s="13" t="s">
        <v>17</v>
      </c>
      <c r="N59" s="13" t="s">
        <v>13</v>
      </c>
      <c r="O59" s="13" t="s">
        <v>14</v>
      </c>
      <c r="P59" s="13" t="s">
        <v>15</v>
      </c>
      <c r="Q59" s="14" t="s">
        <v>16</v>
      </c>
      <c r="S59" s="42" t="s">
        <v>132</v>
      </c>
      <c r="T59" s="51" t="s">
        <v>143</v>
      </c>
      <c r="U59" s="17">
        <f>AVERAGE(B60:B99)</f>
        <v>0</v>
      </c>
      <c r="W59" s="17" t="s">
        <v>132</v>
      </c>
      <c r="X59" s="84" t="s">
        <v>143</v>
      </c>
      <c r="Z59" s="17" t="s">
        <v>132</v>
      </c>
      <c r="AA59" s="84" t="s">
        <v>143</v>
      </c>
      <c r="AC59" s="17" t="s">
        <v>132</v>
      </c>
      <c r="AD59" s="84" t="s">
        <v>143</v>
      </c>
    </row>
    <row r="60" spans="1:30">
      <c r="A60" s="15">
        <v>1</v>
      </c>
      <c r="B60" s="5">
        <v>0</v>
      </c>
      <c r="C60" s="6">
        <v>0</v>
      </c>
      <c r="D60" s="6">
        <v>1</v>
      </c>
      <c r="E60" s="6">
        <v>1</v>
      </c>
      <c r="F60" s="6">
        <v>1</v>
      </c>
      <c r="G60" s="6">
        <v>1</v>
      </c>
      <c r="H60" s="6">
        <v>1</v>
      </c>
      <c r="I60" s="6">
        <v>2</v>
      </c>
      <c r="J60" s="6">
        <v>2</v>
      </c>
      <c r="K60" s="6">
        <v>2</v>
      </c>
      <c r="L60" s="6">
        <v>3</v>
      </c>
      <c r="M60" s="6">
        <v>3</v>
      </c>
      <c r="N60" s="6">
        <v>3</v>
      </c>
      <c r="O60" s="6">
        <v>4</v>
      </c>
      <c r="P60" s="6">
        <v>4</v>
      </c>
      <c r="Q60" s="7">
        <v>4</v>
      </c>
      <c r="S60" s="43">
        <v>1</v>
      </c>
      <c r="T60" s="52">
        <v>16</v>
      </c>
      <c r="U60" s="17">
        <f>AVERAGE(C60:C99)</f>
        <v>0</v>
      </c>
      <c r="W60" s="17">
        <v>1</v>
      </c>
      <c r="X60" s="2">
        <v>16</v>
      </c>
      <c r="Z60" s="17">
        <v>1</v>
      </c>
      <c r="AA60" s="2">
        <v>16</v>
      </c>
      <c r="AC60" s="17">
        <v>2</v>
      </c>
      <c r="AD60" s="2">
        <v>16</v>
      </c>
    </row>
    <row r="61" spans="1:30" ht="15" thickBot="1">
      <c r="A61" s="16">
        <v>2</v>
      </c>
      <c r="B61" s="8">
        <v>0</v>
      </c>
      <c r="C61" s="9">
        <v>0</v>
      </c>
      <c r="D61" s="9">
        <v>0</v>
      </c>
      <c r="E61" s="9">
        <v>1</v>
      </c>
      <c r="F61" s="9">
        <v>1</v>
      </c>
      <c r="G61" s="9">
        <v>2</v>
      </c>
      <c r="H61" s="9">
        <v>2</v>
      </c>
      <c r="I61" s="9">
        <v>2</v>
      </c>
      <c r="J61" s="9">
        <v>2</v>
      </c>
      <c r="K61" s="9">
        <v>2</v>
      </c>
      <c r="L61" s="9">
        <v>3</v>
      </c>
      <c r="M61" s="9">
        <v>3</v>
      </c>
      <c r="N61" s="9">
        <v>3</v>
      </c>
      <c r="O61" s="9">
        <v>4</v>
      </c>
      <c r="P61" s="9">
        <v>4</v>
      </c>
      <c r="Q61" s="10">
        <v>4</v>
      </c>
      <c r="S61" s="44">
        <v>2</v>
      </c>
      <c r="T61" s="53">
        <v>16</v>
      </c>
      <c r="U61" s="17">
        <f>AVERAGE(D60:D99)</f>
        <v>0.25</v>
      </c>
      <c r="W61" s="17">
        <v>2</v>
      </c>
      <c r="X61" s="2">
        <v>16</v>
      </c>
      <c r="Z61" s="17">
        <v>3</v>
      </c>
      <c r="AA61" s="2">
        <v>16</v>
      </c>
      <c r="AC61" s="17">
        <v>4</v>
      </c>
      <c r="AD61" s="2">
        <v>20</v>
      </c>
    </row>
    <row r="62" spans="1:30">
      <c r="A62" s="15">
        <v>3</v>
      </c>
      <c r="B62" s="5">
        <v>0</v>
      </c>
      <c r="C62" s="6">
        <v>0</v>
      </c>
      <c r="D62" s="6">
        <v>0</v>
      </c>
      <c r="E62" s="6">
        <v>1</v>
      </c>
      <c r="F62" s="6">
        <v>1</v>
      </c>
      <c r="G62" s="6">
        <v>1</v>
      </c>
      <c r="H62" s="6">
        <v>1</v>
      </c>
      <c r="I62" s="6">
        <v>1</v>
      </c>
      <c r="J62" s="6">
        <v>1</v>
      </c>
      <c r="K62" s="6">
        <v>1</v>
      </c>
      <c r="L62" s="6">
        <v>3</v>
      </c>
      <c r="M62" s="6">
        <v>3</v>
      </c>
      <c r="N62" s="6">
        <v>3</v>
      </c>
      <c r="O62" s="6">
        <v>3</v>
      </c>
      <c r="P62" s="6">
        <v>3</v>
      </c>
      <c r="Q62" s="7">
        <v>4</v>
      </c>
      <c r="S62" s="43">
        <v>3</v>
      </c>
      <c r="T62" s="52">
        <v>16</v>
      </c>
      <c r="U62" s="17">
        <f>AVERAGE(E60:E99)</f>
        <v>0.92500000000000004</v>
      </c>
      <c r="W62" s="17">
        <v>3</v>
      </c>
      <c r="X62" s="2">
        <v>16</v>
      </c>
      <c r="Z62" s="17">
        <v>5</v>
      </c>
      <c r="AA62" s="2">
        <v>16</v>
      </c>
      <c r="AC62" s="17">
        <v>6</v>
      </c>
      <c r="AD62" s="2">
        <v>16</v>
      </c>
    </row>
    <row r="63" spans="1:30" ht="15" thickBot="1">
      <c r="A63" s="16">
        <v>4</v>
      </c>
      <c r="B63" s="8">
        <v>0</v>
      </c>
      <c r="C63" s="9">
        <v>0</v>
      </c>
      <c r="D63" s="9">
        <v>1</v>
      </c>
      <c r="E63" s="9">
        <v>1</v>
      </c>
      <c r="F63" s="9">
        <v>1</v>
      </c>
      <c r="G63" s="9">
        <v>1</v>
      </c>
      <c r="H63" s="9">
        <v>1</v>
      </c>
      <c r="I63" s="9">
        <v>1</v>
      </c>
      <c r="J63" s="9">
        <v>1</v>
      </c>
      <c r="K63" s="9">
        <v>1</v>
      </c>
      <c r="L63" s="9">
        <v>2</v>
      </c>
      <c r="M63" s="9">
        <v>2</v>
      </c>
      <c r="N63" s="9">
        <v>2</v>
      </c>
      <c r="O63" s="9">
        <v>2</v>
      </c>
      <c r="P63" s="9">
        <v>3</v>
      </c>
      <c r="Q63" s="10">
        <v>3</v>
      </c>
      <c r="S63" s="44">
        <v>4</v>
      </c>
      <c r="T63" s="53">
        <v>20</v>
      </c>
      <c r="U63" s="17">
        <f>AVERAGE(F60:F99)</f>
        <v>1.25</v>
      </c>
      <c r="W63" s="17">
        <v>4</v>
      </c>
      <c r="X63" s="2">
        <v>20</v>
      </c>
      <c r="Z63" s="17">
        <v>7</v>
      </c>
      <c r="AA63" s="2">
        <v>16</v>
      </c>
      <c r="AC63" s="17">
        <v>8</v>
      </c>
      <c r="AD63" s="2">
        <v>19</v>
      </c>
    </row>
    <row r="64" spans="1:30">
      <c r="A64" s="15">
        <v>5</v>
      </c>
      <c r="B64" s="5">
        <v>0</v>
      </c>
      <c r="C64" s="6">
        <v>0</v>
      </c>
      <c r="D64" s="6">
        <v>0</v>
      </c>
      <c r="E64" s="6">
        <v>1</v>
      </c>
      <c r="F64" s="6">
        <v>1</v>
      </c>
      <c r="G64" s="6">
        <v>1</v>
      </c>
      <c r="H64" s="6">
        <v>1</v>
      </c>
      <c r="I64" s="6">
        <v>2</v>
      </c>
      <c r="J64" s="6">
        <v>2</v>
      </c>
      <c r="K64" s="6">
        <v>2</v>
      </c>
      <c r="L64" s="6">
        <v>3</v>
      </c>
      <c r="M64" s="6">
        <v>3</v>
      </c>
      <c r="N64" s="6">
        <v>3</v>
      </c>
      <c r="O64" s="6">
        <v>4</v>
      </c>
      <c r="P64" s="6">
        <v>4</v>
      </c>
      <c r="Q64" s="7">
        <v>4</v>
      </c>
      <c r="S64" s="43">
        <v>5</v>
      </c>
      <c r="T64" s="52">
        <v>16</v>
      </c>
      <c r="U64" s="17">
        <f>AVERAGE(G60:G99)</f>
        <v>1.425</v>
      </c>
      <c r="W64" s="17">
        <v>5</v>
      </c>
      <c r="X64" s="2">
        <v>16</v>
      </c>
      <c r="Z64" s="17">
        <v>9</v>
      </c>
      <c r="AA64" s="2">
        <v>16</v>
      </c>
      <c r="AC64" s="17">
        <v>10</v>
      </c>
      <c r="AD64" s="2">
        <v>21</v>
      </c>
    </row>
    <row r="65" spans="1:30" ht="15" thickBot="1">
      <c r="A65" s="16">
        <v>6</v>
      </c>
      <c r="B65" s="8">
        <v>0</v>
      </c>
      <c r="C65" s="9">
        <v>0</v>
      </c>
      <c r="D65" s="9">
        <v>0</v>
      </c>
      <c r="E65" s="9">
        <v>1</v>
      </c>
      <c r="F65" s="9">
        <v>1</v>
      </c>
      <c r="G65" s="9">
        <v>1</v>
      </c>
      <c r="H65" s="9">
        <v>1</v>
      </c>
      <c r="I65" s="9">
        <v>1</v>
      </c>
      <c r="J65" s="9">
        <v>2</v>
      </c>
      <c r="K65" s="9">
        <v>2</v>
      </c>
      <c r="L65" s="9">
        <v>3</v>
      </c>
      <c r="M65" s="9">
        <v>3</v>
      </c>
      <c r="N65" s="9">
        <v>3</v>
      </c>
      <c r="O65" s="9">
        <v>3</v>
      </c>
      <c r="P65" s="9">
        <v>3</v>
      </c>
      <c r="Q65" s="10">
        <v>4</v>
      </c>
      <c r="S65" s="44">
        <v>6</v>
      </c>
      <c r="T65" s="53">
        <v>16</v>
      </c>
      <c r="U65" s="17">
        <f>AVERAGE(H60:H99)</f>
        <v>1.5249999999999999</v>
      </c>
      <c r="W65" s="17">
        <v>6</v>
      </c>
      <c r="X65" s="2">
        <v>16</v>
      </c>
      <c r="Z65" s="17">
        <v>11</v>
      </c>
      <c r="AA65" s="2">
        <v>16</v>
      </c>
      <c r="AC65" s="17">
        <v>12</v>
      </c>
      <c r="AD65" s="2">
        <v>18</v>
      </c>
    </row>
    <row r="66" spans="1:30">
      <c r="A66" s="15">
        <v>7</v>
      </c>
      <c r="B66" s="5">
        <v>0</v>
      </c>
      <c r="C66" s="6">
        <v>0</v>
      </c>
      <c r="D66" s="6">
        <v>0</v>
      </c>
      <c r="E66" s="6">
        <v>1</v>
      </c>
      <c r="F66" s="6">
        <v>1</v>
      </c>
      <c r="G66" s="6">
        <v>1</v>
      </c>
      <c r="H66" s="6">
        <v>1</v>
      </c>
      <c r="I66" s="6">
        <v>2</v>
      </c>
      <c r="J66" s="6">
        <v>2</v>
      </c>
      <c r="K66" s="6">
        <v>2</v>
      </c>
      <c r="L66" s="6">
        <v>3</v>
      </c>
      <c r="M66" s="6">
        <v>3</v>
      </c>
      <c r="N66" s="6">
        <v>3</v>
      </c>
      <c r="O66" s="6">
        <v>3</v>
      </c>
      <c r="P66" s="6">
        <v>3</v>
      </c>
      <c r="Q66" s="7">
        <v>4</v>
      </c>
      <c r="S66" s="43">
        <v>7</v>
      </c>
      <c r="T66" s="52">
        <v>16</v>
      </c>
      <c r="U66" s="17">
        <f>AVERAGE(I$60:I$99)</f>
        <v>1.7250000000000001</v>
      </c>
      <c r="W66" s="17">
        <v>7</v>
      </c>
      <c r="X66" s="2">
        <v>16</v>
      </c>
      <c r="Z66" s="17">
        <v>13</v>
      </c>
      <c r="AA66" s="2">
        <v>18</v>
      </c>
      <c r="AC66" s="17">
        <v>14</v>
      </c>
      <c r="AD66" s="2">
        <v>19</v>
      </c>
    </row>
    <row r="67" spans="1:30" ht="15" thickBot="1">
      <c r="A67" s="16">
        <v>8</v>
      </c>
      <c r="B67" s="8">
        <v>0</v>
      </c>
      <c r="C67" s="9">
        <v>0</v>
      </c>
      <c r="D67" s="9">
        <v>1</v>
      </c>
      <c r="E67" s="9">
        <v>1</v>
      </c>
      <c r="F67" s="9">
        <v>1</v>
      </c>
      <c r="G67" s="9">
        <v>1</v>
      </c>
      <c r="H67" s="9">
        <v>1</v>
      </c>
      <c r="I67" s="9">
        <v>1</v>
      </c>
      <c r="J67" s="9">
        <v>1</v>
      </c>
      <c r="K67" s="9">
        <v>1</v>
      </c>
      <c r="L67" s="9">
        <v>2</v>
      </c>
      <c r="M67" s="9">
        <v>2</v>
      </c>
      <c r="N67" s="9">
        <v>2</v>
      </c>
      <c r="O67" s="9">
        <v>3</v>
      </c>
      <c r="P67" s="9">
        <v>3</v>
      </c>
      <c r="Q67" s="10">
        <v>4</v>
      </c>
      <c r="S67" s="44">
        <v>8</v>
      </c>
      <c r="T67" s="53">
        <v>19</v>
      </c>
      <c r="U67" s="17">
        <f>AVERAGE(J$60:J$99)</f>
        <v>1.8</v>
      </c>
      <c r="W67" s="17">
        <v>8</v>
      </c>
      <c r="X67" s="2">
        <v>19</v>
      </c>
      <c r="Z67" s="17">
        <v>15</v>
      </c>
      <c r="AA67" s="2">
        <v>16</v>
      </c>
      <c r="AC67" s="17">
        <v>16</v>
      </c>
      <c r="AD67" s="2">
        <v>21</v>
      </c>
    </row>
    <row r="68" spans="1:30">
      <c r="A68" s="15">
        <v>9</v>
      </c>
      <c r="B68" s="5">
        <v>0</v>
      </c>
      <c r="C68" s="6">
        <v>0</v>
      </c>
      <c r="D68" s="6">
        <v>0</v>
      </c>
      <c r="E68" s="6">
        <v>1</v>
      </c>
      <c r="F68" s="6">
        <v>1</v>
      </c>
      <c r="G68" s="6">
        <v>1</v>
      </c>
      <c r="H68" s="6">
        <v>1</v>
      </c>
      <c r="I68" s="6">
        <v>2</v>
      </c>
      <c r="J68" s="6">
        <v>2</v>
      </c>
      <c r="K68" s="6">
        <v>2</v>
      </c>
      <c r="L68" s="6">
        <v>3</v>
      </c>
      <c r="M68" s="6">
        <v>3</v>
      </c>
      <c r="N68" s="6">
        <v>3</v>
      </c>
      <c r="O68" s="6">
        <v>3</v>
      </c>
      <c r="P68" s="6">
        <v>3</v>
      </c>
      <c r="Q68" s="7">
        <v>4</v>
      </c>
      <c r="S68" s="43">
        <v>9</v>
      </c>
      <c r="T68" s="52">
        <v>16</v>
      </c>
      <c r="U68" s="17">
        <f>AVERAGE(K$60:K$99)</f>
        <v>1.85</v>
      </c>
      <c r="W68" s="17">
        <v>9</v>
      </c>
      <c r="X68" s="2">
        <v>16</v>
      </c>
      <c r="Z68" s="17">
        <v>17</v>
      </c>
      <c r="AA68" s="2">
        <v>16</v>
      </c>
      <c r="AC68" s="17">
        <v>18</v>
      </c>
      <c r="AD68" s="2">
        <v>16</v>
      </c>
    </row>
    <row r="69" spans="1:30" ht="15" thickBot="1">
      <c r="A69" s="16">
        <v>10</v>
      </c>
      <c r="B69" s="8">
        <v>0</v>
      </c>
      <c r="C69" s="9">
        <v>0</v>
      </c>
      <c r="D69" s="9">
        <v>0</v>
      </c>
      <c r="E69" s="9">
        <v>0</v>
      </c>
      <c r="F69" s="9">
        <v>1</v>
      </c>
      <c r="G69" s="9">
        <v>1</v>
      </c>
      <c r="H69" s="9">
        <v>1</v>
      </c>
      <c r="I69" s="9">
        <v>1</v>
      </c>
      <c r="J69" s="9">
        <v>1</v>
      </c>
      <c r="K69" s="9">
        <v>1</v>
      </c>
      <c r="L69" s="9">
        <v>2</v>
      </c>
      <c r="M69" s="9">
        <v>2</v>
      </c>
      <c r="N69" s="9">
        <v>2</v>
      </c>
      <c r="O69" s="9">
        <v>2</v>
      </c>
      <c r="P69" s="9">
        <v>2</v>
      </c>
      <c r="Q69" s="10">
        <v>3</v>
      </c>
      <c r="S69" s="44">
        <v>10</v>
      </c>
      <c r="T69" s="53">
        <v>21</v>
      </c>
      <c r="U69" s="17">
        <f>AVERAGE(L$60:L$99)</f>
        <v>2.625</v>
      </c>
      <c r="W69" s="17">
        <v>10</v>
      </c>
      <c r="X69" s="2">
        <v>21</v>
      </c>
      <c r="Z69" s="17">
        <v>19</v>
      </c>
      <c r="AA69" s="2">
        <v>17</v>
      </c>
      <c r="AC69" s="17">
        <v>20</v>
      </c>
      <c r="AD69" s="2">
        <v>16</v>
      </c>
    </row>
    <row r="70" spans="1:30">
      <c r="A70" s="15">
        <v>11</v>
      </c>
      <c r="B70" s="5">
        <v>0</v>
      </c>
      <c r="C70" s="6">
        <v>0</v>
      </c>
      <c r="D70" s="6">
        <v>0</v>
      </c>
      <c r="E70" s="6">
        <v>1</v>
      </c>
      <c r="F70" s="6">
        <v>1</v>
      </c>
      <c r="G70" s="6">
        <v>1</v>
      </c>
      <c r="H70" s="6">
        <v>1</v>
      </c>
      <c r="I70" s="6">
        <v>1</v>
      </c>
      <c r="J70" s="6">
        <v>1</v>
      </c>
      <c r="K70" s="6">
        <v>1</v>
      </c>
      <c r="L70" s="6">
        <v>3</v>
      </c>
      <c r="M70" s="6">
        <v>3</v>
      </c>
      <c r="N70" s="6">
        <v>3</v>
      </c>
      <c r="O70" s="6">
        <v>3</v>
      </c>
      <c r="P70" s="6">
        <v>3</v>
      </c>
      <c r="Q70" s="7">
        <v>4</v>
      </c>
      <c r="S70" s="43">
        <v>11</v>
      </c>
      <c r="T70" s="52">
        <v>16</v>
      </c>
      <c r="U70" s="17">
        <f>AVERAGE(M$60:M$99)</f>
        <v>2.7</v>
      </c>
      <c r="W70" s="17">
        <v>11</v>
      </c>
      <c r="X70" s="2">
        <v>16</v>
      </c>
      <c r="Z70" s="17">
        <v>21</v>
      </c>
      <c r="AA70" s="2">
        <v>18</v>
      </c>
      <c r="AC70" s="17">
        <v>22</v>
      </c>
      <c r="AD70" s="2">
        <v>16</v>
      </c>
    </row>
    <row r="71" spans="1:30" ht="15" thickBot="1">
      <c r="A71" s="16">
        <v>12</v>
      </c>
      <c r="B71" s="8">
        <v>0</v>
      </c>
      <c r="C71" s="9">
        <v>0</v>
      </c>
      <c r="D71" s="9">
        <v>1</v>
      </c>
      <c r="E71" s="9">
        <v>1</v>
      </c>
      <c r="F71" s="9">
        <v>1</v>
      </c>
      <c r="G71" s="9">
        <v>1</v>
      </c>
      <c r="H71" s="9">
        <v>1</v>
      </c>
      <c r="I71" s="9">
        <v>1</v>
      </c>
      <c r="J71" s="9">
        <v>1</v>
      </c>
      <c r="K71" s="9">
        <v>1</v>
      </c>
      <c r="L71" s="9">
        <v>2</v>
      </c>
      <c r="M71" s="9">
        <v>2</v>
      </c>
      <c r="N71" s="9">
        <v>3</v>
      </c>
      <c r="O71" s="9">
        <v>3</v>
      </c>
      <c r="P71" s="9">
        <v>3</v>
      </c>
      <c r="Q71" s="10">
        <v>4</v>
      </c>
      <c r="S71" s="44">
        <v>12</v>
      </c>
      <c r="T71" s="53">
        <v>18</v>
      </c>
      <c r="U71" s="17">
        <f>AVERAGE(N$60:N$99)</f>
        <v>2.8</v>
      </c>
      <c r="W71" s="17">
        <v>12</v>
      </c>
      <c r="X71" s="2">
        <v>18</v>
      </c>
      <c r="Z71" s="17">
        <v>23</v>
      </c>
      <c r="AA71" s="2">
        <v>13</v>
      </c>
      <c r="AC71" s="17">
        <v>24</v>
      </c>
      <c r="AD71" s="2">
        <v>13</v>
      </c>
    </row>
    <row r="72" spans="1:30">
      <c r="A72" s="15">
        <v>13</v>
      </c>
      <c r="B72" s="5">
        <v>0</v>
      </c>
      <c r="C72" s="6">
        <v>0</v>
      </c>
      <c r="D72" s="6">
        <v>0</v>
      </c>
      <c r="E72" s="6">
        <v>1</v>
      </c>
      <c r="F72" s="6">
        <v>1</v>
      </c>
      <c r="G72" s="6">
        <v>1</v>
      </c>
      <c r="H72" s="6">
        <v>1</v>
      </c>
      <c r="I72" s="6">
        <v>1</v>
      </c>
      <c r="J72" s="6">
        <v>1</v>
      </c>
      <c r="K72" s="6">
        <v>1</v>
      </c>
      <c r="L72" s="6">
        <v>2</v>
      </c>
      <c r="M72" s="6">
        <v>2</v>
      </c>
      <c r="N72" s="6">
        <v>3</v>
      </c>
      <c r="O72" s="6">
        <v>3</v>
      </c>
      <c r="P72" s="6">
        <v>3</v>
      </c>
      <c r="Q72" s="7">
        <v>4</v>
      </c>
      <c r="S72" s="43">
        <v>13</v>
      </c>
      <c r="T72" s="52">
        <v>18</v>
      </c>
      <c r="U72" s="17">
        <f>AVERAGE(O$60:O$99)</f>
        <v>3.0249999999999999</v>
      </c>
      <c r="W72" s="17">
        <v>13</v>
      </c>
      <c r="X72" s="2">
        <v>18</v>
      </c>
      <c r="Z72" s="17">
        <v>25</v>
      </c>
      <c r="AA72" s="2">
        <v>16</v>
      </c>
      <c r="AC72" s="17">
        <v>26</v>
      </c>
      <c r="AD72" s="2">
        <v>16</v>
      </c>
    </row>
    <row r="73" spans="1:30" ht="15" thickBot="1">
      <c r="A73" s="16">
        <v>14</v>
      </c>
      <c r="B73" s="8">
        <v>0</v>
      </c>
      <c r="C73" s="9">
        <v>0</v>
      </c>
      <c r="D73" s="9">
        <v>0</v>
      </c>
      <c r="E73" s="9">
        <v>1</v>
      </c>
      <c r="F73" s="9">
        <v>1</v>
      </c>
      <c r="G73" s="9">
        <v>2</v>
      </c>
      <c r="H73" s="9">
        <v>2</v>
      </c>
      <c r="I73" s="9">
        <v>2</v>
      </c>
      <c r="J73" s="9">
        <v>2</v>
      </c>
      <c r="K73" s="9">
        <v>2</v>
      </c>
      <c r="L73" s="9">
        <v>2</v>
      </c>
      <c r="M73" s="9">
        <v>2</v>
      </c>
      <c r="N73" s="9">
        <v>2</v>
      </c>
      <c r="O73" s="9">
        <v>3</v>
      </c>
      <c r="P73" s="9">
        <v>3</v>
      </c>
      <c r="Q73" s="10">
        <v>4</v>
      </c>
      <c r="S73" s="44">
        <v>14</v>
      </c>
      <c r="T73" s="53">
        <v>19</v>
      </c>
      <c r="U73" s="17">
        <f>AVERAGE(P$60:P$99)</f>
        <v>3.125</v>
      </c>
      <c r="W73" s="17">
        <v>14</v>
      </c>
      <c r="X73" s="2">
        <v>19</v>
      </c>
      <c r="Z73" s="17">
        <v>27</v>
      </c>
      <c r="AA73" s="2">
        <v>16</v>
      </c>
      <c r="AC73" s="17">
        <v>28</v>
      </c>
      <c r="AD73" s="2">
        <v>16</v>
      </c>
    </row>
    <row r="74" spans="1:30">
      <c r="A74" s="15">
        <v>15</v>
      </c>
      <c r="B74" s="5">
        <v>0</v>
      </c>
      <c r="C74" s="6">
        <v>0</v>
      </c>
      <c r="D74" s="6">
        <v>1</v>
      </c>
      <c r="E74" s="6">
        <v>1</v>
      </c>
      <c r="F74" s="6">
        <v>1</v>
      </c>
      <c r="G74" s="6">
        <v>1</v>
      </c>
      <c r="H74" s="6">
        <v>1</v>
      </c>
      <c r="I74" s="6">
        <v>1</v>
      </c>
      <c r="J74" s="6">
        <v>1</v>
      </c>
      <c r="K74" s="6">
        <v>1</v>
      </c>
      <c r="L74" s="6">
        <v>3</v>
      </c>
      <c r="M74" s="6">
        <v>3</v>
      </c>
      <c r="N74" s="6">
        <v>3</v>
      </c>
      <c r="O74" s="6">
        <v>3</v>
      </c>
      <c r="P74" s="6">
        <v>3</v>
      </c>
      <c r="Q74" s="7">
        <v>4</v>
      </c>
      <c r="S74" s="43">
        <v>15</v>
      </c>
      <c r="T74" s="52">
        <v>16</v>
      </c>
      <c r="U74" s="17">
        <f>AVERAGE(Q$60:Q$99)</f>
        <v>3.8250000000000002</v>
      </c>
      <c r="W74" s="17">
        <v>15</v>
      </c>
      <c r="X74" s="2">
        <v>16</v>
      </c>
      <c r="Z74" s="17">
        <v>29</v>
      </c>
      <c r="AA74" s="2">
        <v>18</v>
      </c>
      <c r="AC74" s="17">
        <v>30</v>
      </c>
      <c r="AD74" s="2">
        <v>16</v>
      </c>
    </row>
    <row r="75" spans="1:30" ht="15" thickBot="1">
      <c r="A75" s="16">
        <v>16</v>
      </c>
      <c r="B75" s="8">
        <v>0</v>
      </c>
      <c r="C75" s="9">
        <v>0</v>
      </c>
      <c r="D75" s="9">
        <v>1</v>
      </c>
      <c r="E75" s="9">
        <v>1</v>
      </c>
      <c r="F75" s="9">
        <v>1</v>
      </c>
      <c r="G75" s="9">
        <v>1</v>
      </c>
      <c r="H75" s="9">
        <v>1</v>
      </c>
      <c r="I75" s="9">
        <v>1</v>
      </c>
      <c r="J75" s="9">
        <v>1</v>
      </c>
      <c r="K75" s="9">
        <v>1</v>
      </c>
      <c r="L75" s="9">
        <v>2</v>
      </c>
      <c r="M75" s="9">
        <v>2</v>
      </c>
      <c r="N75" s="9">
        <v>2</v>
      </c>
      <c r="O75" s="9">
        <v>2</v>
      </c>
      <c r="P75" s="9">
        <v>2</v>
      </c>
      <c r="Q75" s="10">
        <v>3</v>
      </c>
      <c r="S75" s="44">
        <v>16</v>
      </c>
      <c r="T75" s="53">
        <v>21</v>
      </c>
      <c r="W75" s="17">
        <v>16</v>
      </c>
      <c r="X75" s="2">
        <v>21</v>
      </c>
      <c r="Z75" s="17">
        <v>31</v>
      </c>
      <c r="AA75" s="2">
        <v>12</v>
      </c>
      <c r="AC75" s="17">
        <v>32</v>
      </c>
      <c r="AD75" s="2">
        <v>16</v>
      </c>
    </row>
    <row r="76" spans="1:30">
      <c r="A76" s="15">
        <v>17</v>
      </c>
      <c r="B76" s="5">
        <v>0</v>
      </c>
      <c r="C76" s="6">
        <v>0</v>
      </c>
      <c r="D76" s="6">
        <v>0</v>
      </c>
      <c r="E76" s="6">
        <v>1</v>
      </c>
      <c r="F76" s="6">
        <v>1</v>
      </c>
      <c r="G76" s="6">
        <v>1</v>
      </c>
      <c r="H76" s="6">
        <v>2</v>
      </c>
      <c r="I76" s="6">
        <v>2</v>
      </c>
      <c r="J76" s="6">
        <v>2</v>
      </c>
      <c r="K76" s="6">
        <v>2</v>
      </c>
      <c r="L76" s="6">
        <v>3</v>
      </c>
      <c r="M76" s="6">
        <v>3</v>
      </c>
      <c r="N76" s="6">
        <v>3</v>
      </c>
      <c r="O76" s="6">
        <v>4</v>
      </c>
      <c r="P76" s="6">
        <v>4</v>
      </c>
      <c r="Q76" s="7">
        <v>4</v>
      </c>
      <c r="S76" s="43">
        <v>17</v>
      </c>
      <c r="T76" s="52">
        <v>16</v>
      </c>
      <c r="W76" s="17">
        <v>17</v>
      </c>
      <c r="X76" s="2">
        <v>16</v>
      </c>
      <c r="Z76" s="17">
        <v>33</v>
      </c>
      <c r="AA76" s="2">
        <v>14</v>
      </c>
      <c r="AC76" s="17">
        <v>34</v>
      </c>
      <c r="AD76" s="2">
        <v>15</v>
      </c>
    </row>
    <row r="77" spans="1:30" ht="15" thickBot="1">
      <c r="A77" s="16">
        <v>18</v>
      </c>
      <c r="B77" s="8">
        <v>0</v>
      </c>
      <c r="C77" s="9">
        <v>0</v>
      </c>
      <c r="D77" s="9">
        <v>1</v>
      </c>
      <c r="E77" s="9">
        <v>1</v>
      </c>
      <c r="F77" s="9">
        <v>2</v>
      </c>
      <c r="G77" s="9">
        <v>2</v>
      </c>
      <c r="H77" s="9">
        <v>2</v>
      </c>
      <c r="I77" s="9">
        <v>2</v>
      </c>
      <c r="J77" s="9">
        <v>2</v>
      </c>
      <c r="K77" s="9">
        <v>2</v>
      </c>
      <c r="L77" s="9">
        <v>3</v>
      </c>
      <c r="M77" s="9">
        <v>3</v>
      </c>
      <c r="N77" s="9">
        <v>3</v>
      </c>
      <c r="O77" s="9">
        <v>3</v>
      </c>
      <c r="P77" s="9">
        <v>4</v>
      </c>
      <c r="Q77" s="10">
        <v>4</v>
      </c>
      <c r="S77" s="44">
        <v>18</v>
      </c>
      <c r="T77" s="53">
        <v>16</v>
      </c>
      <c r="W77" s="17">
        <v>18</v>
      </c>
      <c r="X77" s="2">
        <v>16</v>
      </c>
      <c r="Z77" s="17">
        <v>35</v>
      </c>
      <c r="AA77" s="2">
        <v>19</v>
      </c>
      <c r="AC77" s="17">
        <v>36</v>
      </c>
      <c r="AD77" s="2">
        <v>16</v>
      </c>
    </row>
    <row r="78" spans="1:30">
      <c r="A78" s="15">
        <v>19</v>
      </c>
      <c r="B78" s="5">
        <v>0</v>
      </c>
      <c r="C78" s="6">
        <v>0</v>
      </c>
      <c r="D78" s="6">
        <v>0</v>
      </c>
      <c r="E78" s="6">
        <v>1</v>
      </c>
      <c r="F78" s="6">
        <v>1</v>
      </c>
      <c r="G78" s="6">
        <v>1</v>
      </c>
      <c r="H78" s="6">
        <v>1</v>
      </c>
      <c r="I78" s="6">
        <v>2</v>
      </c>
      <c r="J78" s="6">
        <v>2</v>
      </c>
      <c r="K78" s="6">
        <v>2</v>
      </c>
      <c r="L78" s="6">
        <v>2</v>
      </c>
      <c r="M78" s="6">
        <v>3</v>
      </c>
      <c r="N78" s="6">
        <v>3</v>
      </c>
      <c r="O78" s="6">
        <v>3</v>
      </c>
      <c r="P78" s="6">
        <v>3</v>
      </c>
      <c r="Q78" s="7">
        <v>4</v>
      </c>
      <c r="S78" s="43">
        <v>19</v>
      </c>
      <c r="T78" s="52">
        <v>17</v>
      </c>
      <c r="W78" s="17">
        <v>19</v>
      </c>
      <c r="X78" s="2">
        <v>17</v>
      </c>
      <c r="Z78" s="17">
        <v>37</v>
      </c>
      <c r="AA78" s="2">
        <v>21</v>
      </c>
      <c r="AC78" s="17">
        <v>38</v>
      </c>
      <c r="AD78" s="2">
        <v>21</v>
      </c>
    </row>
    <row r="79" spans="1:30" ht="15" thickBot="1">
      <c r="A79" s="16">
        <v>20</v>
      </c>
      <c r="B79" s="8">
        <v>0</v>
      </c>
      <c r="C79" s="9">
        <v>0</v>
      </c>
      <c r="D79" s="9">
        <v>0</v>
      </c>
      <c r="E79" s="9">
        <v>1</v>
      </c>
      <c r="F79" s="9">
        <v>1</v>
      </c>
      <c r="G79" s="9">
        <v>1</v>
      </c>
      <c r="H79" s="9">
        <v>2</v>
      </c>
      <c r="I79" s="9">
        <v>2</v>
      </c>
      <c r="J79" s="9">
        <v>2</v>
      </c>
      <c r="K79" s="9">
        <v>2</v>
      </c>
      <c r="L79" s="9">
        <v>3</v>
      </c>
      <c r="M79" s="9">
        <v>3</v>
      </c>
      <c r="N79" s="9">
        <v>3</v>
      </c>
      <c r="O79" s="9">
        <v>3</v>
      </c>
      <c r="P79" s="9">
        <v>4</v>
      </c>
      <c r="Q79" s="10">
        <v>4</v>
      </c>
      <c r="S79" s="44">
        <v>20</v>
      </c>
      <c r="T79" s="53">
        <v>16</v>
      </c>
      <c r="W79" s="17">
        <v>20</v>
      </c>
      <c r="X79" s="2">
        <v>16</v>
      </c>
      <c r="Z79" s="17">
        <v>39</v>
      </c>
      <c r="AA79" s="2">
        <v>16</v>
      </c>
      <c r="AC79" s="17">
        <v>40</v>
      </c>
      <c r="AD79" s="2">
        <v>10</v>
      </c>
    </row>
    <row r="80" spans="1:30">
      <c r="A80" s="15">
        <v>21</v>
      </c>
      <c r="B80" s="5">
        <v>0</v>
      </c>
      <c r="C80" s="6">
        <v>0</v>
      </c>
      <c r="D80" s="6">
        <v>0</v>
      </c>
      <c r="E80" s="6">
        <v>1</v>
      </c>
      <c r="F80" s="6">
        <v>1</v>
      </c>
      <c r="G80" s="6">
        <v>1</v>
      </c>
      <c r="H80" s="6">
        <v>1</v>
      </c>
      <c r="I80" s="6">
        <v>2</v>
      </c>
      <c r="J80" s="6">
        <v>2</v>
      </c>
      <c r="K80" s="6">
        <v>2</v>
      </c>
      <c r="L80" s="6">
        <v>2</v>
      </c>
      <c r="M80" s="6">
        <v>2</v>
      </c>
      <c r="N80" s="6">
        <v>3</v>
      </c>
      <c r="O80" s="6">
        <v>3</v>
      </c>
      <c r="P80" s="6">
        <v>3</v>
      </c>
      <c r="Q80" s="7">
        <v>4</v>
      </c>
      <c r="S80" s="43">
        <v>21</v>
      </c>
      <c r="T80" s="52">
        <v>18</v>
      </c>
      <c r="W80" s="17">
        <v>21</v>
      </c>
      <c r="X80" s="2">
        <v>18</v>
      </c>
      <c r="AA80" s="2">
        <f>AVERAGE(AA60:AA79)</f>
        <v>16.3</v>
      </c>
      <c r="AD80" s="2">
        <f>AVERAGE(AD60:AD79)</f>
        <v>16.850000000000001</v>
      </c>
    </row>
    <row r="81" spans="1:30" ht="15" thickBot="1">
      <c r="A81" s="16">
        <v>22</v>
      </c>
      <c r="B81" s="8">
        <v>0</v>
      </c>
      <c r="C81" s="9">
        <v>0</v>
      </c>
      <c r="D81" s="9">
        <v>0</v>
      </c>
      <c r="E81" s="9">
        <v>1</v>
      </c>
      <c r="F81" s="9">
        <v>2</v>
      </c>
      <c r="G81" s="9">
        <v>2</v>
      </c>
      <c r="H81" s="9">
        <v>2</v>
      </c>
      <c r="I81" s="9">
        <v>2</v>
      </c>
      <c r="J81" s="9">
        <v>2</v>
      </c>
      <c r="K81" s="9">
        <v>2</v>
      </c>
      <c r="L81" s="9">
        <v>3</v>
      </c>
      <c r="M81" s="9">
        <v>3</v>
      </c>
      <c r="N81" s="9">
        <v>3</v>
      </c>
      <c r="O81" s="9">
        <v>3</v>
      </c>
      <c r="P81" s="9">
        <v>3</v>
      </c>
      <c r="Q81" s="10">
        <v>4</v>
      </c>
      <c r="S81" s="44">
        <v>22</v>
      </c>
      <c r="T81" s="53">
        <v>16</v>
      </c>
      <c r="W81" s="17">
        <v>22</v>
      </c>
      <c r="X81" s="2">
        <v>16</v>
      </c>
      <c r="AA81" s="2">
        <f>STDEVA(AA60:AA79)</f>
        <v>1.9761738683361663</v>
      </c>
      <c r="AD81" s="2">
        <f>STDEVA(AD60:AD79)</f>
        <v>2.758241239783445</v>
      </c>
    </row>
    <row r="82" spans="1:30">
      <c r="A82" s="15">
        <v>23</v>
      </c>
      <c r="B82" s="5">
        <v>0</v>
      </c>
      <c r="C82" s="6">
        <v>0</v>
      </c>
      <c r="D82" s="6">
        <v>0</v>
      </c>
      <c r="E82" s="6">
        <v>1</v>
      </c>
      <c r="F82" s="6">
        <v>1</v>
      </c>
      <c r="G82" s="6">
        <v>2</v>
      </c>
      <c r="H82" s="6">
        <v>2</v>
      </c>
      <c r="I82" s="6">
        <v>3</v>
      </c>
      <c r="J82" s="6">
        <v>3</v>
      </c>
      <c r="K82" s="6">
        <v>3</v>
      </c>
      <c r="L82" s="6">
        <v>3</v>
      </c>
      <c r="M82" s="6">
        <v>4</v>
      </c>
      <c r="N82" s="6">
        <v>4</v>
      </c>
      <c r="O82" s="6">
        <v>4</v>
      </c>
      <c r="P82" s="6">
        <v>4</v>
      </c>
      <c r="Q82" s="7">
        <v>4</v>
      </c>
      <c r="S82" s="43">
        <v>23</v>
      </c>
      <c r="T82" s="52">
        <v>13</v>
      </c>
      <c r="W82" s="17">
        <v>23</v>
      </c>
      <c r="X82" s="2">
        <v>13</v>
      </c>
    </row>
    <row r="83" spans="1:30" ht="15" thickBot="1">
      <c r="A83" s="16">
        <v>24</v>
      </c>
      <c r="B83" s="8">
        <v>0</v>
      </c>
      <c r="C83" s="9">
        <v>0</v>
      </c>
      <c r="D83" s="9">
        <v>0</v>
      </c>
      <c r="E83" s="9">
        <v>1</v>
      </c>
      <c r="F83" s="9">
        <v>2</v>
      </c>
      <c r="G83" s="9">
        <v>2</v>
      </c>
      <c r="H83" s="9">
        <v>2</v>
      </c>
      <c r="I83" s="9">
        <v>3</v>
      </c>
      <c r="J83" s="9">
        <v>3</v>
      </c>
      <c r="K83" s="9">
        <v>3</v>
      </c>
      <c r="L83" s="9">
        <v>3</v>
      </c>
      <c r="M83" s="9">
        <v>4</v>
      </c>
      <c r="N83" s="9">
        <v>4</v>
      </c>
      <c r="O83" s="9">
        <v>4</v>
      </c>
      <c r="P83" s="9">
        <v>4</v>
      </c>
      <c r="Q83" s="10">
        <v>4</v>
      </c>
      <c r="S83" s="44">
        <v>24</v>
      </c>
      <c r="T83" s="53">
        <v>13</v>
      </c>
      <c r="W83" s="17">
        <v>24</v>
      </c>
      <c r="X83" s="2">
        <v>13</v>
      </c>
    </row>
    <row r="84" spans="1:30">
      <c r="A84" s="15">
        <v>25</v>
      </c>
      <c r="B84" s="5">
        <v>0</v>
      </c>
      <c r="C84" s="6">
        <v>0</v>
      </c>
      <c r="D84" s="6">
        <v>0</v>
      </c>
      <c r="E84" s="6">
        <v>1</v>
      </c>
      <c r="F84" s="6">
        <v>2</v>
      </c>
      <c r="G84" s="6">
        <v>2</v>
      </c>
      <c r="H84" s="6">
        <v>2</v>
      </c>
      <c r="I84" s="6">
        <v>2</v>
      </c>
      <c r="J84" s="6">
        <v>2</v>
      </c>
      <c r="K84" s="6">
        <v>2</v>
      </c>
      <c r="L84" s="6">
        <v>3</v>
      </c>
      <c r="M84" s="6">
        <v>3</v>
      </c>
      <c r="N84" s="6">
        <v>3</v>
      </c>
      <c r="O84" s="6">
        <v>3</v>
      </c>
      <c r="P84" s="6">
        <v>3</v>
      </c>
      <c r="Q84" s="7">
        <v>4</v>
      </c>
      <c r="S84" s="43">
        <v>25</v>
      </c>
      <c r="T84" s="52">
        <v>16</v>
      </c>
      <c r="W84" s="17">
        <v>25</v>
      </c>
      <c r="X84" s="2">
        <v>16</v>
      </c>
    </row>
    <row r="85" spans="1:30" ht="15" thickBot="1">
      <c r="A85" s="16">
        <v>26</v>
      </c>
      <c r="B85" s="8">
        <v>0</v>
      </c>
      <c r="C85" s="9">
        <v>0</v>
      </c>
      <c r="D85" s="9">
        <v>1</v>
      </c>
      <c r="E85" s="9">
        <v>1</v>
      </c>
      <c r="F85" s="9">
        <v>1</v>
      </c>
      <c r="G85" s="9">
        <v>2</v>
      </c>
      <c r="H85" s="9">
        <v>2</v>
      </c>
      <c r="I85" s="9">
        <v>2</v>
      </c>
      <c r="J85" s="9">
        <v>2</v>
      </c>
      <c r="K85" s="9">
        <v>2</v>
      </c>
      <c r="L85" s="9">
        <v>3</v>
      </c>
      <c r="M85" s="9">
        <v>3</v>
      </c>
      <c r="N85" s="9">
        <v>3</v>
      </c>
      <c r="O85" s="9">
        <v>3</v>
      </c>
      <c r="P85" s="9">
        <v>3</v>
      </c>
      <c r="Q85" s="10">
        <v>4</v>
      </c>
      <c r="S85" s="44">
        <v>26</v>
      </c>
      <c r="T85" s="53">
        <v>16</v>
      </c>
      <c r="W85" s="17">
        <v>26</v>
      </c>
      <c r="X85" s="2">
        <v>16</v>
      </c>
    </row>
    <row r="86" spans="1:30">
      <c r="A86" s="15">
        <v>27</v>
      </c>
      <c r="B86" s="5">
        <v>0</v>
      </c>
      <c r="C86" s="6">
        <v>0</v>
      </c>
      <c r="D86" s="6">
        <v>0</v>
      </c>
      <c r="E86" s="6">
        <v>1</v>
      </c>
      <c r="F86" s="6">
        <v>1</v>
      </c>
      <c r="G86" s="6">
        <v>1</v>
      </c>
      <c r="H86" s="6">
        <v>1</v>
      </c>
      <c r="I86" s="6">
        <v>1</v>
      </c>
      <c r="J86" s="6">
        <v>1</v>
      </c>
      <c r="K86" s="6">
        <v>2</v>
      </c>
      <c r="L86" s="6">
        <v>3</v>
      </c>
      <c r="M86" s="6">
        <v>3</v>
      </c>
      <c r="N86" s="6">
        <v>3</v>
      </c>
      <c r="O86" s="6">
        <v>3</v>
      </c>
      <c r="P86" s="6">
        <v>3</v>
      </c>
      <c r="Q86" s="7">
        <v>4</v>
      </c>
      <c r="S86" s="43">
        <v>27</v>
      </c>
      <c r="T86" s="52">
        <v>16</v>
      </c>
      <c r="W86" s="17">
        <v>27</v>
      </c>
      <c r="X86" s="2">
        <v>16</v>
      </c>
    </row>
    <row r="87" spans="1:30" ht="15" thickBot="1">
      <c r="A87" s="16">
        <v>28</v>
      </c>
      <c r="B87" s="8">
        <v>0</v>
      </c>
      <c r="C87" s="9">
        <v>0</v>
      </c>
      <c r="D87" s="9">
        <v>0</v>
      </c>
      <c r="E87" s="9">
        <v>1</v>
      </c>
      <c r="F87" s="9">
        <v>2</v>
      </c>
      <c r="G87" s="9">
        <v>2</v>
      </c>
      <c r="H87" s="9">
        <v>2</v>
      </c>
      <c r="I87" s="9">
        <v>2</v>
      </c>
      <c r="J87" s="9">
        <v>2</v>
      </c>
      <c r="K87" s="9">
        <v>2</v>
      </c>
      <c r="L87" s="9">
        <v>3</v>
      </c>
      <c r="M87" s="9">
        <v>3</v>
      </c>
      <c r="N87" s="9">
        <v>3</v>
      </c>
      <c r="O87" s="9">
        <v>3</v>
      </c>
      <c r="P87" s="9">
        <v>4</v>
      </c>
      <c r="Q87" s="10">
        <v>4</v>
      </c>
      <c r="S87" s="44">
        <v>28</v>
      </c>
      <c r="T87" s="53">
        <v>16</v>
      </c>
      <c r="W87" s="17">
        <v>28</v>
      </c>
      <c r="X87" s="2">
        <v>16</v>
      </c>
    </row>
    <row r="88" spans="1:30">
      <c r="A88" s="30">
        <v>29</v>
      </c>
      <c r="B88" s="31">
        <v>0</v>
      </c>
      <c r="C88" s="32">
        <v>0</v>
      </c>
      <c r="D88" s="32">
        <v>0</v>
      </c>
      <c r="E88" s="32">
        <v>1</v>
      </c>
      <c r="F88" s="32">
        <v>1</v>
      </c>
      <c r="G88" s="32">
        <v>1</v>
      </c>
      <c r="H88" s="32">
        <v>2</v>
      </c>
      <c r="I88" s="32">
        <v>2</v>
      </c>
      <c r="J88" s="32">
        <v>2</v>
      </c>
      <c r="K88" s="32">
        <v>2</v>
      </c>
      <c r="L88" s="32">
        <v>2</v>
      </c>
      <c r="M88" s="32">
        <v>2</v>
      </c>
      <c r="N88" s="32">
        <v>3</v>
      </c>
      <c r="O88" s="32">
        <v>3</v>
      </c>
      <c r="P88" s="32">
        <v>3</v>
      </c>
      <c r="Q88" s="33">
        <v>3</v>
      </c>
      <c r="S88" s="45">
        <v>29</v>
      </c>
      <c r="T88" s="54">
        <v>18</v>
      </c>
      <c r="W88" s="17">
        <v>29</v>
      </c>
      <c r="X88" s="2">
        <v>18</v>
      </c>
    </row>
    <row r="89" spans="1:30" ht="15" thickBot="1">
      <c r="A89" s="16">
        <v>30</v>
      </c>
      <c r="B89" s="8">
        <v>0</v>
      </c>
      <c r="C89" s="9">
        <v>0</v>
      </c>
      <c r="D89" s="9">
        <v>0</v>
      </c>
      <c r="E89" s="9">
        <v>1</v>
      </c>
      <c r="F89" s="9">
        <v>1</v>
      </c>
      <c r="G89" s="9">
        <v>1</v>
      </c>
      <c r="H89" s="9">
        <v>1</v>
      </c>
      <c r="I89" s="9">
        <v>1</v>
      </c>
      <c r="J89" s="9">
        <v>1</v>
      </c>
      <c r="K89" s="9">
        <v>1</v>
      </c>
      <c r="L89" s="9">
        <v>3</v>
      </c>
      <c r="M89" s="9">
        <v>3</v>
      </c>
      <c r="N89" s="9">
        <v>3</v>
      </c>
      <c r="O89" s="9">
        <v>3</v>
      </c>
      <c r="P89" s="9">
        <v>3</v>
      </c>
      <c r="Q89" s="10">
        <v>4</v>
      </c>
      <c r="S89" s="44">
        <v>30</v>
      </c>
      <c r="T89" s="53">
        <v>16</v>
      </c>
      <c r="W89" s="17">
        <v>30</v>
      </c>
      <c r="X89" s="2">
        <v>16</v>
      </c>
    </row>
    <row r="90" spans="1:30">
      <c r="A90" s="15">
        <v>31</v>
      </c>
      <c r="B90" s="5">
        <v>0</v>
      </c>
      <c r="C90" s="6">
        <v>0</v>
      </c>
      <c r="D90" s="6">
        <v>1</v>
      </c>
      <c r="E90" s="6">
        <v>1</v>
      </c>
      <c r="F90" s="6">
        <v>2</v>
      </c>
      <c r="G90" s="6">
        <v>2</v>
      </c>
      <c r="H90" s="6">
        <v>3</v>
      </c>
      <c r="I90" s="6">
        <v>3</v>
      </c>
      <c r="J90" s="6">
        <v>3</v>
      </c>
      <c r="K90" s="6">
        <v>3</v>
      </c>
      <c r="L90" s="6">
        <v>3</v>
      </c>
      <c r="M90" s="6">
        <v>3</v>
      </c>
      <c r="N90" s="6">
        <v>3</v>
      </c>
      <c r="O90" s="6">
        <v>3</v>
      </c>
      <c r="P90" s="6">
        <v>3</v>
      </c>
      <c r="Q90" s="7">
        <v>4</v>
      </c>
      <c r="S90" s="43">
        <v>31</v>
      </c>
      <c r="T90" s="52">
        <v>12</v>
      </c>
      <c r="W90" s="17">
        <v>31</v>
      </c>
      <c r="X90" s="2">
        <v>12</v>
      </c>
    </row>
    <row r="91" spans="1:30" ht="15" thickBot="1">
      <c r="A91" s="16">
        <v>32</v>
      </c>
      <c r="B91" s="8">
        <v>0</v>
      </c>
      <c r="C91" s="9">
        <v>0</v>
      </c>
      <c r="D91" s="9">
        <v>0</v>
      </c>
      <c r="E91" s="9">
        <v>1</v>
      </c>
      <c r="F91" s="9">
        <v>1</v>
      </c>
      <c r="G91" s="9">
        <v>2</v>
      </c>
      <c r="H91" s="9">
        <v>2</v>
      </c>
      <c r="I91" s="9">
        <v>2</v>
      </c>
      <c r="J91" s="9">
        <v>2</v>
      </c>
      <c r="K91" s="9">
        <v>2</v>
      </c>
      <c r="L91" s="9">
        <v>3</v>
      </c>
      <c r="M91" s="9">
        <v>3</v>
      </c>
      <c r="N91" s="9">
        <v>3</v>
      </c>
      <c r="O91" s="9">
        <v>3</v>
      </c>
      <c r="P91" s="9">
        <v>3</v>
      </c>
      <c r="Q91" s="10">
        <v>4</v>
      </c>
      <c r="S91" s="44">
        <v>32</v>
      </c>
      <c r="T91" s="53">
        <v>16</v>
      </c>
      <c r="W91" s="17">
        <v>32</v>
      </c>
      <c r="X91" s="2">
        <v>16</v>
      </c>
    </row>
    <row r="92" spans="1:30">
      <c r="A92" s="15">
        <v>33</v>
      </c>
      <c r="B92" s="5">
        <v>0</v>
      </c>
      <c r="C92" s="6">
        <v>0</v>
      </c>
      <c r="D92" s="6">
        <v>0</v>
      </c>
      <c r="E92" s="6">
        <v>1</v>
      </c>
      <c r="F92" s="6">
        <v>2</v>
      </c>
      <c r="G92" s="6">
        <v>2</v>
      </c>
      <c r="H92" s="6">
        <v>2</v>
      </c>
      <c r="I92" s="6">
        <v>2</v>
      </c>
      <c r="J92" s="6">
        <v>3</v>
      </c>
      <c r="K92" s="6">
        <v>3</v>
      </c>
      <c r="L92" s="6">
        <v>3</v>
      </c>
      <c r="M92" s="6">
        <v>3</v>
      </c>
      <c r="N92" s="6">
        <v>3</v>
      </c>
      <c r="O92" s="6">
        <v>4</v>
      </c>
      <c r="P92" s="6">
        <v>4</v>
      </c>
      <c r="Q92" s="7">
        <v>4</v>
      </c>
      <c r="S92" s="43">
        <v>33</v>
      </c>
      <c r="T92" s="52">
        <v>14</v>
      </c>
      <c r="W92" s="17">
        <v>33</v>
      </c>
      <c r="X92" s="2">
        <v>14</v>
      </c>
    </row>
    <row r="93" spans="1:30" ht="15" thickBot="1">
      <c r="A93" s="16">
        <v>34</v>
      </c>
      <c r="B93" s="8">
        <v>0</v>
      </c>
      <c r="C93" s="9">
        <v>0</v>
      </c>
      <c r="D93" s="9">
        <v>0</v>
      </c>
      <c r="E93" s="9">
        <v>1</v>
      </c>
      <c r="F93" s="9">
        <v>1</v>
      </c>
      <c r="G93" s="9">
        <v>2</v>
      </c>
      <c r="H93" s="9">
        <v>2</v>
      </c>
      <c r="I93" s="9">
        <v>2</v>
      </c>
      <c r="J93" s="9">
        <v>2</v>
      </c>
      <c r="K93" s="9">
        <v>3</v>
      </c>
      <c r="L93" s="9">
        <v>3</v>
      </c>
      <c r="M93" s="9">
        <v>3</v>
      </c>
      <c r="N93" s="9">
        <v>3</v>
      </c>
      <c r="O93" s="9">
        <v>4</v>
      </c>
      <c r="P93" s="9">
        <v>4</v>
      </c>
      <c r="Q93" s="10">
        <v>4</v>
      </c>
      <c r="S93" s="44">
        <v>34</v>
      </c>
      <c r="T93" s="53">
        <v>15</v>
      </c>
      <c r="W93" s="17">
        <v>34</v>
      </c>
      <c r="X93" s="2">
        <v>15</v>
      </c>
    </row>
    <row r="94" spans="1:30">
      <c r="A94" s="15">
        <v>35</v>
      </c>
      <c r="B94" s="5">
        <v>0</v>
      </c>
      <c r="C94" s="6">
        <v>0</v>
      </c>
      <c r="D94" s="6">
        <v>0</v>
      </c>
      <c r="E94" s="6">
        <v>1</v>
      </c>
      <c r="F94" s="6">
        <v>1</v>
      </c>
      <c r="G94" s="6">
        <v>1</v>
      </c>
      <c r="H94" s="6">
        <v>1</v>
      </c>
      <c r="I94" s="6">
        <v>1</v>
      </c>
      <c r="J94" s="6">
        <v>2</v>
      </c>
      <c r="K94" s="6">
        <v>2</v>
      </c>
      <c r="L94" s="6">
        <v>2</v>
      </c>
      <c r="M94" s="6">
        <v>2</v>
      </c>
      <c r="N94" s="6">
        <v>2</v>
      </c>
      <c r="O94" s="6">
        <v>3</v>
      </c>
      <c r="P94" s="6">
        <v>3</v>
      </c>
      <c r="Q94" s="7">
        <v>4</v>
      </c>
      <c r="S94" s="43">
        <v>35</v>
      </c>
      <c r="T94" s="52">
        <v>19</v>
      </c>
      <c r="W94" s="17">
        <v>35</v>
      </c>
      <c r="X94" s="2">
        <v>19</v>
      </c>
    </row>
    <row r="95" spans="1:30" ht="15" thickBot="1">
      <c r="A95" s="16">
        <v>36</v>
      </c>
      <c r="B95" s="8">
        <v>0</v>
      </c>
      <c r="C95" s="9">
        <v>0</v>
      </c>
      <c r="D95" s="9">
        <v>1</v>
      </c>
      <c r="E95" s="9">
        <v>1</v>
      </c>
      <c r="F95" s="9">
        <v>2</v>
      </c>
      <c r="G95" s="9">
        <v>2</v>
      </c>
      <c r="H95" s="9">
        <v>2</v>
      </c>
      <c r="I95" s="9">
        <v>2</v>
      </c>
      <c r="J95" s="9">
        <v>2</v>
      </c>
      <c r="K95" s="9">
        <v>2</v>
      </c>
      <c r="L95" s="9">
        <v>3</v>
      </c>
      <c r="M95" s="9">
        <v>3</v>
      </c>
      <c r="N95" s="9">
        <v>3</v>
      </c>
      <c r="O95" s="9">
        <v>3</v>
      </c>
      <c r="P95" s="9">
        <v>3</v>
      </c>
      <c r="Q95" s="10">
        <v>4</v>
      </c>
      <c r="S95" s="44">
        <v>36</v>
      </c>
      <c r="T95" s="53">
        <v>16</v>
      </c>
      <c r="W95" s="17">
        <v>36</v>
      </c>
      <c r="X95" s="2">
        <v>16</v>
      </c>
    </row>
    <row r="96" spans="1:30">
      <c r="A96" s="15">
        <v>37</v>
      </c>
      <c r="B96" s="5">
        <v>0</v>
      </c>
      <c r="C96" s="6">
        <v>0</v>
      </c>
      <c r="D96" s="6">
        <v>0</v>
      </c>
      <c r="E96" s="6">
        <v>0</v>
      </c>
      <c r="F96" s="6">
        <v>1</v>
      </c>
      <c r="G96" s="6">
        <v>1</v>
      </c>
      <c r="H96" s="6">
        <v>1</v>
      </c>
      <c r="I96" s="6">
        <v>1</v>
      </c>
      <c r="J96" s="6">
        <v>1</v>
      </c>
      <c r="K96" s="6">
        <v>1</v>
      </c>
      <c r="L96" s="6">
        <v>1</v>
      </c>
      <c r="M96" s="6">
        <v>1</v>
      </c>
      <c r="N96" s="6">
        <v>1</v>
      </c>
      <c r="O96" s="6">
        <v>1</v>
      </c>
      <c r="P96" s="6">
        <v>1</v>
      </c>
      <c r="Q96" s="7">
        <v>3</v>
      </c>
      <c r="S96" s="43">
        <v>37</v>
      </c>
      <c r="T96" s="52">
        <v>21</v>
      </c>
      <c r="W96" s="17">
        <v>37</v>
      </c>
      <c r="X96" s="2">
        <v>21</v>
      </c>
    </row>
    <row r="97" spans="1:30" ht="15" thickBot="1">
      <c r="A97" s="16">
        <v>38</v>
      </c>
      <c r="B97" s="8">
        <v>0</v>
      </c>
      <c r="C97" s="9">
        <v>0</v>
      </c>
      <c r="D97" s="9">
        <v>0</v>
      </c>
      <c r="E97" s="9">
        <v>1</v>
      </c>
      <c r="F97" s="9">
        <v>1</v>
      </c>
      <c r="G97" s="9">
        <v>1</v>
      </c>
      <c r="H97" s="9">
        <v>1</v>
      </c>
      <c r="I97" s="9">
        <v>1</v>
      </c>
      <c r="J97" s="9">
        <v>1</v>
      </c>
      <c r="K97" s="9">
        <v>1</v>
      </c>
      <c r="L97" s="9">
        <v>1</v>
      </c>
      <c r="M97" s="9">
        <v>1</v>
      </c>
      <c r="N97" s="9">
        <v>1</v>
      </c>
      <c r="O97" s="9">
        <v>1</v>
      </c>
      <c r="P97" s="9">
        <v>1</v>
      </c>
      <c r="Q97" s="10">
        <v>3</v>
      </c>
      <c r="S97" s="44">
        <v>38</v>
      </c>
      <c r="T97" s="53">
        <v>21</v>
      </c>
      <c r="W97" s="17">
        <v>38</v>
      </c>
      <c r="X97" s="2">
        <v>21</v>
      </c>
    </row>
    <row r="98" spans="1:30">
      <c r="A98" s="15">
        <v>39</v>
      </c>
      <c r="B98" s="5">
        <v>0</v>
      </c>
      <c r="C98" s="6">
        <v>0</v>
      </c>
      <c r="D98" s="6">
        <v>0</v>
      </c>
      <c r="E98" s="6">
        <v>0</v>
      </c>
      <c r="F98" s="6">
        <v>1</v>
      </c>
      <c r="G98" s="6">
        <v>2</v>
      </c>
      <c r="H98" s="6">
        <v>2</v>
      </c>
      <c r="I98" s="6">
        <v>2</v>
      </c>
      <c r="J98" s="6">
        <v>2</v>
      </c>
      <c r="K98" s="6">
        <v>2</v>
      </c>
      <c r="L98" s="6">
        <v>3</v>
      </c>
      <c r="M98" s="6">
        <v>3</v>
      </c>
      <c r="N98" s="6">
        <v>3</v>
      </c>
      <c r="O98" s="6">
        <v>3</v>
      </c>
      <c r="P98" s="6">
        <v>3</v>
      </c>
      <c r="Q98" s="7">
        <v>3</v>
      </c>
      <c r="S98" s="43">
        <v>39</v>
      </c>
      <c r="T98" s="52">
        <v>16</v>
      </c>
      <c r="W98" s="17">
        <v>39</v>
      </c>
      <c r="X98" s="2">
        <v>16</v>
      </c>
    </row>
    <row r="99" spans="1:30" ht="15" thickBot="1">
      <c r="A99" s="16">
        <v>40</v>
      </c>
      <c r="B99" s="8">
        <v>0</v>
      </c>
      <c r="C99" s="9">
        <v>0</v>
      </c>
      <c r="D99" s="9">
        <v>0</v>
      </c>
      <c r="E99" s="9">
        <v>1</v>
      </c>
      <c r="F99" s="9">
        <v>3</v>
      </c>
      <c r="G99" s="9">
        <v>3</v>
      </c>
      <c r="H99" s="9">
        <v>3</v>
      </c>
      <c r="I99" s="9">
        <v>3</v>
      </c>
      <c r="J99" s="9">
        <v>3</v>
      </c>
      <c r="K99" s="9">
        <v>3</v>
      </c>
      <c r="L99" s="9">
        <v>3</v>
      </c>
      <c r="M99" s="9">
        <v>3</v>
      </c>
      <c r="N99" s="9">
        <v>3</v>
      </c>
      <c r="O99" s="9">
        <v>3</v>
      </c>
      <c r="P99" s="9">
        <v>3</v>
      </c>
      <c r="Q99" s="10">
        <v>4</v>
      </c>
      <c r="S99" s="44">
        <v>40</v>
      </c>
      <c r="T99" s="53">
        <v>10</v>
      </c>
      <c r="W99" s="17">
        <v>40</v>
      </c>
      <c r="X99" s="2">
        <v>10</v>
      </c>
    </row>
    <row r="100" spans="1:30">
      <c r="A100" s="17" t="s">
        <v>54</v>
      </c>
      <c r="B100" s="2">
        <v>0</v>
      </c>
      <c r="C100" s="2">
        <v>0</v>
      </c>
      <c r="D100" s="2">
        <v>10</v>
      </c>
      <c r="E100" s="2">
        <v>37</v>
      </c>
      <c r="F100" s="2">
        <v>40</v>
      </c>
      <c r="G100" s="2">
        <v>40</v>
      </c>
      <c r="H100" s="2">
        <v>40</v>
      </c>
      <c r="I100" s="2">
        <v>40</v>
      </c>
      <c r="J100" s="2">
        <v>40</v>
      </c>
      <c r="K100" s="2">
        <v>40</v>
      </c>
      <c r="L100" s="2">
        <v>40</v>
      </c>
      <c r="M100" s="2">
        <v>40</v>
      </c>
      <c r="N100" s="2">
        <v>40</v>
      </c>
      <c r="O100" s="2">
        <v>40</v>
      </c>
      <c r="P100" s="2">
        <v>40</v>
      </c>
      <c r="Q100" s="2">
        <v>40</v>
      </c>
      <c r="S100" s="17"/>
      <c r="W100" s="17"/>
      <c r="X100" s="2">
        <f>AVERAGE(X60:X99)</f>
        <v>16.574999999999999</v>
      </c>
    </row>
    <row r="101" spans="1:30">
      <c r="A101" s="17"/>
      <c r="S101" s="17"/>
      <c r="W101" s="17"/>
      <c r="X101" s="2">
        <f>STDEVA(X60:X99)</f>
        <v>2.3846464017833866</v>
      </c>
    </row>
    <row r="102" spans="1:30">
      <c r="A102" s="49" t="s">
        <v>44</v>
      </c>
      <c r="S102" s="19"/>
      <c r="W102" s="19"/>
    </row>
    <row r="103" spans="1:30" ht="15" thickBot="1">
      <c r="S103" s="2"/>
      <c r="W103" s="2"/>
    </row>
    <row r="104" spans="1:30" ht="17" customHeight="1" thickBot="1">
      <c r="B104" s="86" t="s">
        <v>91</v>
      </c>
      <c r="C104" s="87"/>
      <c r="D104" s="87"/>
      <c r="E104" s="87"/>
      <c r="F104" s="87"/>
      <c r="G104" s="87"/>
      <c r="H104" s="87"/>
      <c r="I104" s="87"/>
      <c r="J104" s="87"/>
      <c r="K104" s="87"/>
      <c r="L104" s="87"/>
      <c r="M104" s="87"/>
      <c r="N104" s="87"/>
      <c r="O104" s="87"/>
      <c r="P104" s="87"/>
      <c r="Q104" s="88"/>
      <c r="S104" s="2"/>
      <c r="W104" s="2"/>
    </row>
    <row r="105" spans="1:30" ht="15" thickBot="1">
      <c r="A105" s="20" t="s">
        <v>132</v>
      </c>
      <c r="B105" s="21" t="s">
        <v>0</v>
      </c>
      <c r="C105" s="13" t="s">
        <v>1</v>
      </c>
      <c r="D105" s="13" t="s">
        <v>2</v>
      </c>
      <c r="E105" s="13" t="s">
        <v>3</v>
      </c>
      <c r="F105" s="13" t="s">
        <v>4</v>
      </c>
      <c r="G105" s="13" t="s">
        <v>5</v>
      </c>
      <c r="H105" s="13" t="s">
        <v>6</v>
      </c>
      <c r="I105" s="13" t="s">
        <v>7</v>
      </c>
      <c r="J105" s="13" t="s">
        <v>8</v>
      </c>
      <c r="K105" s="13" t="s">
        <v>11</v>
      </c>
      <c r="L105" s="13" t="s">
        <v>12</v>
      </c>
      <c r="M105" s="13" t="s">
        <v>17</v>
      </c>
      <c r="N105" s="13" t="s">
        <v>13</v>
      </c>
      <c r="O105" s="13" t="s">
        <v>14</v>
      </c>
      <c r="P105" s="13" t="s">
        <v>15</v>
      </c>
      <c r="Q105" s="14" t="s">
        <v>16</v>
      </c>
      <c r="S105" s="42" t="s">
        <v>132</v>
      </c>
      <c r="T105" s="51" t="s">
        <v>143</v>
      </c>
      <c r="U105" s="17">
        <f>AVERAGE(B106:B153)</f>
        <v>0</v>
      </c>
      <c r="W105" s="17" t="s">
        <v>132</v>
      </c>
      <c r="X105" s="84" t="s">
        <v>143</v>
      </c>
      <c r="Z105" s="17" t="s">
        <v>132</v>
      </c>
      <c r="AA105" s="84" t="s">
        <v>143</v>
      </c>
      <c r="AC105" s="17" t="s">
        <v>132</v>
      </c>
      <c r="AD105" s="84" t="s">
        <v>143</v>
      </c>
    </row>
    <row r="106" spans="1:30">
      <c r="A106" s="15">
        <v>1</v>
      </c>
      <c r="B106" s="5">
        <v>0</v>
      </c>
      <c r="C106" s="6">
        <v>0</v>
      </c>
      <c r="D106" s="6">
        <v>0</v>
      </c>
      <c r="E106" s="6">
        <v>0</v>
      </c>
      <c r="F106" s="6">
        <v>0</v>
      </c>
      <c r="G106" s="6">
        <v>0</v>
      </c>
      <c r="H106" s="6">
        <v>0</v>
      </c>
      <c r="I106" s="6">
        <v>0</v>
      </c>
      <c r="J106" s="6">
        <v>0</v>
      </c>
      <c r="K106" s="6">
        <v>0</v>
      </c>
      <c r="L106" s="6">
        <v>0</v>
      </c>
      <c r="M106" s="6">
        <v>0</v>
      </c>
      <c r="N106" s="6">
        <v>0</v>
      </c>
      <c r="O106" s="6">
        <v>0</v>
      </c>
      <c r="P106" s="6">
        <v>0</v>
      </c>
      <c r="Q106" s="7">
        <v>0</v>
      </c>
      <c r="S106" s="43">
        <v>1</v>
      </c>
      <c r="T106" s="52"/>
      <c r="U106" s="17">
        <f>AVERAGE(C106:C153)</f>
        <v>2.0833333333333332E-2</v>
      </c>
      <c r="W106" s="17">
        <v>1</v>
      </c>
      <c r="X106" s="2">
        <v>14</v>
      </c>
      <c r="Z106" s="17">
        <v>1</v>
      </c>
      <c r="AA106" s="2">
        <v>14</v>
      </c>
      <c r="AC106" s="17">
        <v>2</v>
      </c>
      <c r="AD106" s="2">
        <v>16</v>
      </c>
    </row>
    <row r="107" spans="1:30" ht="15" thickBot="1">
      <c r="A107" s="18">
        <v>2</v>
      </c>
      <c r="B107" s="11">
        <v>0</v>
      </c>
      <c r="C107" s="12">
        <v>0</v>
      </c>
      <c r="D107" s="12">
        <v>0</v>
      </c>
      <c r="E107" s="12">
        <v>0</v>
      </c>
      <c r="F107" s="12">
        <v>0</v>
      </c>
      <c r="G107" s="12">
        <v>0</v>
      </c>
      <c r="H107" s="12">
        <v>1</v>
      </c>
      <c r="I107" s="12">
        <v>2</v>
      </c>
      <c r="J107" s="12">
        <v>3</v>
      </c>
      <c r="K107" s="12">
        <v>3</v>
      </c>
      <c r="L107" s="12">
        <v>4</v>
      </c>
      <c r="M107" s="12">
        <v>4</v>
      </c>
      <c r="N107" s="12">
        <v>4</v>
      </c>
      <c r="O107" s="12">
        <v>4</v>
      </c>
      <c r="P107" s="12">
        <v>4</v>
      </c>
      <c r="Q107" s="34">
        <v>4</v>
      </c>
      <c r="S107" s="46">
        <v>2</v>
      </c>
      <c r="T107" s="55">
        <v>14</v>
      </c>
      <c r="U107" s="17">
        <f>AVERAGE(D106:D153)</f>
        <v>0.1875</v>
      </c>
      <c r="W107" s="17">
        <v>2</v>
      </c>
      <c r="X107" s="2">
        <v>16</v>
      </c>
      <c r="Z107" s="17">
        <v>3</v>
      </c>
      <c r="AA107" s="2">
        <v>21</v>
      </c>
      <c r="AC107" s="17">
        <v>4</v>
      </c>
      <c r="AD107" s="2">
        <v>14</v>
      </c>
    </row>
    <row r="108" spans="1:30">
      <c r="A108" s="15">
        <v>3</v>
      </c>
      <c r="B108" s="5">
        <v>0</v>
      </c>
      <c r="C108" s="6">
        <v>0</v>
      </c>
      <c r="D108" s="6">
        <v>0</v>
      </c>
      <c r="E108" s="6">
        <v>1</v>
      </c>
      <c r="F108" s="6">
        <v>1</v>
      </c>
      <c r="G108" s="6">
        <v>2</v>
      </c>
      <c r="H108" s="6">
        <v>2</v>
      </c>
      <c r="I108" s="6">
        <v>2</v>
      </c>
      <c r="J108" s="6">
        <v>2</v>
      </c>
      <c r="K108" s="6">
        <v>2</v>
      </c>
      <c r="L108" s="6">
        <v>3</v>
      </c>
      <c r="M108" s="6">
        <v>3</v>
      </c>
      <c r="N108" s="6">
        <v>3</v>
      </c>
      <c r="O108" s="6">
        <v>3</v>
      </c>
      <c r="P108" s="6">
        <v>4</v>
      </c>
      <c r="Q108" s="7">
        <v>4</v>
      </c>
      <c r="S108" s="43">
        <v>3</v>
      </c>
      <c r="T108" s="52">
        <v>16</v>
      </c>
      <c r="U108" s="17">
        <f>AVERAGE(E106:E153)</f>
        <v>0.5</v>
      </c>
      <c r="W108" s="17">
        <v>3</v>
      </c>
      <c r="X108" s="2">
        <v>21</v>
      </c>
      <c r="Z108" s="17">
        <v>5</v>
      </c>
      <c r="AA108" s="2">
        <v>20</v>
      </c>
      <c r="AC108" s="17">
        <v>6</v>
      </c>
      <c r="AD108" s="2">
        <v>15</v>
      </c>
    </row>
    <row r="109" spans="1:30" ht="15" thickBot="1">
      <c r="A109" s="18">
        <v>4</v>
      </c>
      <c r="B109" s="11">
        <v>0</v>
      </c>
      <c r="C109" s="12">
        <v>0</v>
      </c>
      <c r="D109" s="12">
        <v>0</v>
      </c>
      <c r="E109" s="12">
        <v>0</v>
      </c>
      <c r="F109" s="12">
        <v>0</v>
      </c>
      <c r="G109" s="12">
        <v>0</v>
      </c>
      <c r="H109" s="12">
        <v>1</v>
      </c>
      <c r="I109" s="12">
        <v>1</v>
      </c>
      <c r="J109" s="12">
        <v>1</v>
      </c>
      <c r="K109" s="12">
        <v>1</v>
      </c>
      <c r="L109" s="12">
        <v>1</v>
      </c>
      <c r="M109" s="12">
        <v>1</v>
      </c>
      <c r="N109" s="12">
        <v>2</v>
      </c>
      <c r="O109" s="12">
        <v>2</v>
      </c>
      <c r="P109" s="12">
        <v>3</v>
      </c>
      <c r="Q109" s="34">
        <v>3</v>
      </c>
      <c r="S109" s="46">
        <v>4</v>
      </c>
      <c r="T109" s="55">
        <v>21</v>
      </c>
      <c r="U109" s="17">
        <f>AVERAGE(F106:F153)</f>
        <v>0.77083333333333337</v>
      </c>
      <c r="W109" s="17">
        <v>4</v>
      </c>
      <c r="X109" s="2">
        <v>14</v>
      </c>
      <c r="Z109" s="17">
        <v>7</v>
      </c>
      <c r="AA109" s="2">
        <v>21</v>
      </c>
      <c r="AC109" s="17">
        <v>8</v>
      </c>
      <c r="AD109" s="2">
        <v>16</v>
      </c>
    </row>
    <row r="110" spans="1:30">
      <c r="A110" s="15">
        <v>5</v>
      </c>
      <c r="B110" s="5">
        <v>0</v>
      </c>
      <c r="C110" s="6">
        <v>0</v>
      </c>
      <c r="D110" s="6">
        <v>1</v>
      </c>
      <c r="E110" s="6">
        <v>1</v>
      </c>
      <c r="F110" s="6">
        <v>1</v>
      </c>
      <c r="G110" s="6">
        <v>2</v>
      </c>
      <c r="H110" s="6">
        <v>2</v>
      </c>
      <c r="I110" s="6">
        <v>2</v>
      </c>
      <c r="J110" s="6">
        <v>3</v>
      </c>
      <c r="K110" s="6">
        <v>3</v>
      </c>
      <c r="L110" s="6">
        <v>3</v>
      </c>
      <c r="M110" s="6">
        <v>4</v>
      </c>
      <c r="N110" s="6">
        <v>4</v>
      </c>
      <c r="O110" s="6">
        <v>4</v>
      </c>
      <c r="P110" s="6">
        <v>4</v>
      </c>
      <c r="Q110" s="7">
        <v>4</v>
      </c>
      <c r="S110" s="43">
        <v>5</v>
      </c>
      <c r="T110" s="52">
        <v>14</v>
      </c>
      <c r="U110" s="17">
        <f>AVERAGE(G106:G153)</f>
        <v>0.91666666666666663</v>
      </c>
      <c r="W110" s="17">
        <v>5</v>
      </c>
      <c r="X110" s="2">
        <v>20</v>
      </c>
      <c r="Z110" s="17">
        <v>9</v>
      </c>
      <c r="AA110" s="2">
        <v>20</v>
      </c>
      <c r="AC110" s="17">
        <v>10</v>
      </c>
      <c r="AD110" s="2">
        <v>14</v>
      </c>
    </row>
    <row r="111" spans="1:30" ht="15" thickBot="1">
      <c r="A111" s="18">
        <v>6</v>
      </c>
      <c r="B111" s="11">
        <v>0</v>
      </c>
      <c r="C111" s="12">
        <v>0</v>
      </c>
      <c r="D111" s="12">
        <v>0</v>
      </c>
      <c r="E111" s="12">
        <v>0</v>
      </c>
      <c r="F111" s="12">
        <v>0</v>
      </c>
      <c r="G111" s="12">
        <v>1</v>
      </c>
      <c r="H111" s="12">
        <v>1</v>
      </c>
      <c r="I111" s="12">
        <v>1</v>
      </c>
      <c r="J111" s="12">
        <v>2</v>
      </c>
      <c r="K111" s="12">
        <v>2</v>
      </c>
      <c r="L111" s="12">
        <v>2</v>
      </c>
      <c r="M111" s="12">
        <v>2</v>
      </c>
      <c r="N111" s="12">
        <v>2</v>
      </c>
      <c r="O111" s="12">
        <v>2</v>
      </c>
      <c r="P111" s="12">
        <v>3</v>
      </c>
      <c r="Q111" s="34">
        <v>3</v>
      </c>
      <c r="S111" s="46">
        <v>6</v>
      </c>
      <c r="T111" s="55">
        <v>20</v>
      </c>
      <c r="U111" s="17">
        <f>AVERAGE(H106:H153)</f>
        <v>1.2083333333333333</v>
      </c>
      <c r="W111" s="17">
        <v>6</v>
      </c>
      <c r="X111" s="2">
        <v>15</v>
      </c>
      <c r="Z111" s="17">
        <v>11</v>
      </c>
      <c r="AA111" s="2">
        <v>11</v>
      </c>
      <c r="AC111" s="17">
        <v>12</v>
      </c>
      <c r="AD111" s="2">
        <v>18</v>
      </c>
    </row>
    <row r="112" spans="1:30">
      <c r="A112" s="15">
        <v>7</v>
      </c>
      <c r="B112" s="5">
        <v>0</v>
      </c>
      <c r="C112" s="6">
        <v>0</v>
      </c>
      <c r="D112" s="6">
        <v>1</v>
      </c>
      <c r="E112" s="6">
        <v>1</v>
      </c>
      <c r="F112" s="6">
        <v>1</v>
      </c>
      <c r="G112" s="6">
        <v>1</v>
      </c>
      <c r="H112" s="6">
        <v>1</v>
      </c>
      <c r="I112" s="6">
        <v>1</v>
      </c>
      <c r="J112" s="6">
        <v>2</v>
      </c>
      <c r="K112" s="6">
        <v>3</v>
      </c>
      <c r="L112" s="6">
        <v>3</v>
      </c>
      <c r="M112" s="6">
        <v>3</v>
      </c>
      <c r="N112" s="6">
        <v>3</v>
      </c>
      <c r="O112" s="6">
        <v>3</v>
      </c>
      <c r="P112" s="6">
        <v>3</v>
      </c>
      <c r="Q112" s="7">
        <v>4</v>
      </c>
      <c r="S112" s="43">
        <v>7</v>
      </c>
      <c r="T112" s="52">
        <v>15</v>
      </c>
      <c r="U112" s="17">
        <f>AVERAGE(I$106:I$153)</f>
        <v>1.3541666666666667</v>
      </c>
      <c r="W112" s="17">
        <v>7</v>
      </c>
      <c r="X112" s="2">
        <v>21</v>
      </c>
      <c r="Z112" s="17">
        <v>13</v>
      </c>
      <c r="AA112" s="2">
        <v>17</v>
      </c>
      <c r="AC112" s="17">
        <v>14</v>
      </c>
      <c r="AD112" s="2">
        <v>19</v>
      </c>
    </row>
    <row r="113" spans="1:30" ht="15" thickBot="1">
      <c r="A113" s="18">
        <v>8</v>
      </c>
      <c r="B113" s="11">
        <v>0</v>
      </c>
      <c r="C113" s="12">
        <v>0</v>
      </c>
      <c r="D113" s="12">
        <v>0</v>
      </c>
      <c r="E113" s="12">
        <v>0</v>
      </c>
      <c r="F113" s="12">
        <v>0</v>
      </c>
      <c r="G113" s="12">
        <v>0</v>
      </c>
      <c r="H113" s="12">
        <v>0</v>
      </c>
      <c r="I113" s="12">
        <v>0</v>
      </c>
      <c r="J113" s="12">
        <v>1</v>
      </c>
      <c r="K113" s="12">
        <v>1</v>
      </c>
      <c r="L113" s="12">
        <v>1</v>
      </c>
      <c r="M113" s="12">
        <v>1</v>
      </c>
      <c r="N113" s="12">
        <v>1</v>
      </c>
      <c r="O113" s="12">
        <v>1</v>
      </c>
      <c r="P113" s="12">
        <v>2</v>
      </c>
      <c r="Q113" s="34">
        <v>3</v>
      </c>
      <c r="S113" s="46">
        <v>8</v>
      </c>
      <c r="T113" s="55">
        <v>21</v>
      </c>
      <c r="U113" s="17">
        <f>AVERAGE(J$106:J$153)</f>
        <v>1.7708333333333333</v>
      </c>
      <c r="W113" s="17">
        <v>8</v>
      </c>
      <c r="X113" s="2">
        <v>16</v>
      </c>
      <c r="Z113" s="17">
        <v>15</v>
      </c>
      <c r="AA113" s="2">
        <v>18</v>
      </c>
      <c r="AC113" s="17">
        <v>16</v>
      </c>
      <c r="AD113" s="2">
        <v>15</v>
      </c>
    </row>
    <row r="114" spans="1:30">
      <c r="A114" s="15">
        <v>9</v>
      </c>
      <c r="B114" s="5">
        <v>0</v>
      </c>
      <c r="C114" s="6">
        <v>0</v>
      </c>
      <c r="D114" s="6">
        <v>0</v>
      </c>
      <c r="E114" s="6">
        <v>1</v>
      </c>
      <c r="F114" s="6">
        <v>1</v>
      </c>
      <c r="G114" s="6">
        <v>1</v>
      </c>
      <c r="H114" s="6">
        <v>1</v>
      </c>
      <c r="I114" s="6">
        <v>1</v>
      </c>
      <c r="J114" s="6">
        <v>1</v>
      </c>
      <c r="K114" s="6">
        <v>2</v>
      </c>
      <c r="L114" s="6">
        <v>3</v>
      </c>
      <c r="M114" s="6">
        <v>3</v>
      </c>
      <c r="N114" s="6">
        <v>3</v>
      </c>
      <c r="O114" s="6">
        <v>3</v>
      </c>
      <c r="P114" s="6">
        <v>4</v>
      </c>
      <c r="Q114" s="7">
        <v>4</v>
      </c>
      <c r="S114" s="43">
        <v>9</v>
      </c>
      <c r="T114" s="52">
        <v>16</v>
      </c>
      <c r="U114" s="17">
        <f>AVERAGE(K$106:K$153)</f>
        <v>2.0416666666666665</v>
      </c>
      <c r="W114" s="17">
        <v>9</v>
      </c>
      <c r="X114" s="2">
        <v>20</v>
      </c>
      <c r="Z114" s="17">
        <v>17</v>
      </c>
      <c r="AA114" s="2">
        <v>16</v>
      </c>
      <c r="AC114" s="17">
        <v>18</v>
      </c>
      <c r="AD114" s="2">
        <v>18</v>
      </c>
    </row>
    <row r="115" spans="1:30" ht="15" thickBot="1">
      <c r="A115" s="18">
        <v>10</v>
      </c>
      <c r="B115" s="11">
        <v>0</v>
      </c>
      <c r="C115" s="12">
        <v>0</v>
      </c>
      <c r="D115" s="12">
        <v>0</v>
      </c>
      <c r="E115" s="12">
        <v>0</v>
      </c>
      <c r="F115" s="12">
        <v>0</v>
      </c>
      <c r="G115" s="12">
        <v>0</v>
      </c>
      <c r="H115" s="12">
        <v>0</v>
      </c>
      <c r="I115" s="12">
        <v>0</v>
      </c>
      <c r="J115" s="12">
        <v>1</v>
      </c>
      <c r="K115" s="12">
        <v>2</v>
      </c>
      <c r="L115" s="12">
        <v>2</v>
      </c>
      <c r="M115" s="12">
        <v>2</v>
      </c>
      <c r="N115" s="12">
        <v>2</v>
      </c>
      <c r="O115" s="12">
        <v>2</v>
      </c>
      <c r="P115" s="12">
        <v>3</v>
      </c>
      <c r="Q115" s="34">
        <v>3</v>
      </c>
      <c r="S115" s="46">
        <v>10</v>
      </c>
      <c r="T115" s="55">
        <v>20</v>
      </c>
      <c r="U115" s="17">
        <f>AVERAGE(L$106:L$153)</f>
        <v>2.4166666666666665</v>
      </c>
      <c r="W115" s="17">
        <v>10</v>
      </c>
      <c r="X115" s="2">
        <v>14</v>
      </c>
      <c r="Z115" s="17">
        <v>19</v>
      </c>
      <c r="AA115" s="2">
        <v>14</v>
      </c>
      <c r="AC115" s="17">
        <v>20</v>
      </c>
      <c r="AD115" s="2">
        <v>17</v>
      </c>
    </row>
    <row r="116" spans="1:30">
      <c r="A116" s="15">
        <v>11</v>
      </c>
      <c r="B116" s="5">
        <v>0</v>
      </c>
      <c r="C116" s="6">
        <v>0</v>
      </c>
      <c r="D116" s="6">
        <v>0</v>
      </c>
      <c r="E116" s="6">
        <v>0</v>
      </c>
      <c r="F116" s="6">
        <v>0</v>
      </c>
      <c r="G116" s="6">
        <v>0</v>
      </c>
      <c r="H116" s="6">
        <v>0</v>
      </c>
      <c r="I116" s="6">
        <v>0</v>
      </c>
      <c r="J116" s="6">
        <v>0</v>
      </c>
      <c r="K116" s="6">
        <v>0</v>
      </c>
      <c r="L116" s="6">
        <v>0</v>
      </c>
      <c r="M116" s="6">
        <v>0</v>
      </c>
      <c r="N116" s="6">
        <v>0</v>
      </c>
      <c r="O116" s="6">
        <v>0</v>
      </c>
      <c r="P116" s="6">
        <v>0</v>
      </c>
      <c r="Q116" s="7">
        <v>0</v>
      </c>
      <c r="S116" s="43">
        <v>11</v>
      </c>
      <c r="T116" s="52"/>
      <c r="U116" s="17">
        <f>AVERAGE(M$106:M$153)</f>
        <v>2.5</v>
      </c>
      <c r="W116" s="17">
        <v>11</v>
      </c>
      <c r="X116" s="2">
        <v>11</v>
      </c>
      <c r="Z116" s="17">
        <v>21</v>
      </c>
      <c r="AA116" s="2">
        <v>15</v>
      </c>
      <c r="AC116" s="17">
        <v>22</v>
      </c>
      <c r="AD116" s="2">
        <v>12</v>
      </c>
    </row>
    <row r="117" spans="1:30" ht="15" thickBot="1">
      <c r="A117" s="18">
        <v>12</v>
      </c>
      <c r="B117" s="11">
        <v>0</v>
      </c>
      <c r="C117" s="12">
        <v>0</v>
      </c>
      <c r="D117" s="12">
        <v>0</v>
      </c>
      <c r="E117" s="12">
        <v>0</v>
      </c>
      <c r="F117" s="12">
        <v>0</v>
      </c>
      <c r="G117" s="12">
        <v>0</v>
      </c>
      <c r="H117" s="12">
        <v>1</v>
      </c>
      <c r="I117" s="12">
        <v>2</v>
      </c>
      <c r="J117" s="12">
        <v>3</v>
      </c>
      <c r="K117" s="12">
        <v>3</v>
      </c>
      <c r="L117" s="12">
        <v>4</v>
      </c>
      <c r="M117" s="12">
        <v>4</v>
      </c>
      <c r="N117" s="12">
        <v>4</v>
      </c>
      <c r="O117" s="12">
        <v>4</v>
      </c>
      <c r="P117" s="12">
        <v>5</v>
      </c>
      <c r="Q117" s="34">
        <v>5</v>
      </c>
      <c r="S117" s="46">
        <v>12</v>
      </c>
      <c r="T117" s="55">
        <v>14</v>
      </c>
      <c r="U117" s="17">
        <f>AVERAGE(N$106:N$153)</f>
        <v>2.7083333333333335</v>
      </c>
      <c r="W117" s="17">
        <v>12</v>
      </c>
      <c r="X117" s="2">
        <v>18</v>
      </c>
      <c r="Z117" s="17">
        <v>23</v>
      </c>
      <c r="AA117" s="2">
        <v>18</v>
      </c>
      <c r="AC117" s="17">
        <v>24</v>
      </c>
      <c r="AD117" s="2">
        <v>18</v>
      </c>
    </row>
    <row r="118" spans="1:30">
      <c r="A118" s="15">
        <v>13</v>
      </c>
      <c r="B118" s="5">
        <v>0</v>
      </c>
      <c r="C118" s="6">
        <v>0</v>
      </c>
      <c r="D118" s="6">
        <v>1</v>
      </c>
      <c r="E118" s="6">
        <v>1</v>
      </c>
      <c r="F118" s="6">
        <v>2</v>
      </c>
      <c r="G118" s="6">
        <v>3</v>
      </c>
      <c r="H118" s="6">
        <v>3</v>
      </c>
      <c r="I118" s="6">
        <v>3</v>
      </c>
      <c r="J118" s="6">
        <v>3</v>
      </c>
      <c r="K118" s="6">
        <v>4</v>
      </c>
      <c r="L118" s="6">
        <v>4</v>
      </c>
      <c r="M118" s="6">
        <v>4</v>
      </c>
      <c r="N118" s="6">
        <v>4</v>
      </c>
      <c r="O118" s="6">
        <v>4</v>
      </c>
      <c r="P118" s="6">
        <v>4</v>
      </c>
      <c r="Q118" s="7">
        <v>4</v>
      </c>
      <c r="S118" s="43">
        <v>13</v>
      </c>
      <c r="T118" s="52">
        <v>11</v>
      </c>
      <c r="U118" s="17">
        <f>AVERAGE(O$106:O$153)</f>
        <v>2.7916666666666665</v>
      </c>
      <c r="W118" s="17">
        <v>13</v>
      </c>
      <c r="X118" s="2">
        <v>17</v>
      </c>
      <c r="Z118" s="17">
        <v>25</v>
      </c>
      <c r="AA118" s="2">
        <v>15</v>
      </c>
      <c r="AC118" s="17">
        <v>26</v>
      </c>
      <c r="AD118" s="2">
        <v>21</v>
      </c>
    </row>
    <row r="119" spans="1:30" ht="15" thickBot="1">
      <c r="A119" s="18">
        <v>14</v>
      </c>
      <c r="B119" s="11">
        <v>0</v>
      </c>
      <c r="C119" s="12">
        <v>0</v>
      </c>
      <c r="D119" s="12">
        <v>0</v>
      </c>
      <c r="E119" s="12">
        <v>0</v>
      </c>
      <c r="F119" s="12">
        <v>0</v>
      </c>
      <c r="G119" s="12">
        <v>0</v>
      </c>
      <c r="H119" s="12">
        <v>1</v>
      </c>
      <c r="I119" s="12">
        <v>1</v>
      </c>
      <c r="J119" s="12">
        <v>1</v>
      </c>
      <c r="K119" s="12">
        <v>1</v>
      </c>
      <c r="L119" s="12">
        <v>2</v>
      </c>
      <c r="M119" s="12">
        <v>2</v>
      </c>
      <c r="N119" s="12">
        <v>3</v>
      </c>
      <c r="O119" s="12">
        <v>3</v>
      </c>
      <c r="P119" s="12">
        <v>3</v>
      </c>
      <c r="Q119" s="34">
        <v>3</v>
      </c>
      <c r="S119" s="46">
        <v>14</v>
      </c>
      <c r="T119" s="55">
        <v>18</v>
      </c>
      <c r="U119" s="17">
        <f>AVERAGE(P$106:P$153)</f>
        <v>3.0416666666666665</v>
      </c>
      <c r="W119" s="17">
        <v>14</v>
      </c>
      <c r="X119" s="2">
        <v>19</v>
      </c>
      <c r="Z119" s="17">
        <v>27</v>
      </c>
      <c r="AA119" s="2">
        <v>16</v>
      </c>
      <c r="AC119" s="17">
        <v>28</v>
      </c>
      <c r="AD119" s="2">
        <v>14</v>
      </c>
    </row>
    <row r="120" spans="1:30">
      <c r="A120" s="15">
        <v>15</v>
      </c>
      <c r="B120" s="5">
        <v>0</v>
      </c>
      <c r="C120" s="6">
        <v>0</v>
      </c>
      <c r="D120" s="6">
        <v>0</v>
      </c>
      <c r="E120" s="6">
        <v>0</v>
      </c>
      <c r="F120" s="6">
        <v>1</v>
      </c>
      <c r="G120" s="6">
        <v>1</v>
      </c>
      <c r="H120" s="6">
        <v>1</v>
      </c>
      <c r="I120" s="6">
        <v>1</v>
      </c>
      <c r="J120" s="6">
        <v>1</v>
      </c>
      <c r="K120" s="6">
        <v>1</v>
      </c>
      <c r="L120" s="6">
        <v>1</v>
      </c>
      <c r="M120" s="6">
        <v>1</v>
      </c>
      <c r="N120" s="6">
        <v>1</v>
      </c>
      <c r="O120" s="6">
        <v>1</v>
      </c>
      <c r="P120" s="6">
        <v>1</v>
      </c>
      <c r="Q120" s="7">
        <v>1</v>
      </c>
      <c r="S120" s="43">
        <v>15</v>
      </c>
      <c r="T120" s="52"/>
      <c r="U120" s="17">
        <f>AVERAGE(Q$106:Q$153)</f>
        <v>3.2708333333333335</v>
      </c>
      <c r="W120" s="17">
        <v>15</v>
      </c>
      <c r="X120" s="2">
        <v>18</v>
      </c>
      <c r="Z120" s="17">
        <v>29</v>
      </c>
      <c r="AA120" s="2">
        <v>16</v>
      </c>
      <c r="AC120" s="17">
        <v>30</v>
      </c>
      <c r="AD120" s="2">
        <v>18</v>
      </c>
    </row>
    <row r="121" spans="1:30" ht="15" thickBot="1">
      <c r="A121" s="18">
        <v>16</v>
      </c>
      <c r="B121" s="11">
        <v>0</v>
      </c>
      <c r="C121" s="12">
        <v>0</v>
      </c>
      <c r="D121" s="12">
        <v>0</v>
      </c>
      <c r="E121" s="12">
        <v>1</v>
      </c>
      <c r="F121" s="12">
        <v>1</v>
      </c>
      <c r="G121" s="12">
        <v>1</v>
      </c>
      <c r="H121" s="12">
        <v>2</v>
      </c>
      <c r="I121" s="12">
        <v>2</v>
      </c>
      <c r="J121" s="12">
        <v>2</v>
      </c>
      <c r="K121" s="12">
        <v>2</v>
      </c>
      <c r="L121" s="12">
        <v>2</v>
      </c>
      <c r="M121" s="12">
        <v>3</v>
      </c>
      <c r="N121" s="12">
        <v>3</v>
      </c>
      <c r="O121" s="12">
        <v>3</v>
      </c>
      <c r="P121" s="12">
        <v>3</v>
      </c>
      <c r="Q121" s="34">
        <v>3</v>
      </c>
      <c r="S121" s="46">
        <v>16</v>
      </c>
      <c r="T121" s="55">
        <v>17</v>
      </c>
      <c r="W121" s="17">
        <v>16</v>
      </c>
      <c r="X121" s="2">
        <v>15</v>
      </c>
      <c r="Z121" s="17">
        <v>31</v>
      </c>
      <c r="AA121" s="2">
        <v>15</v>
      </c>
      <c r="AC121" s="17">
        <v>32</v>
      </c>
      <c r="AD121" s="2">
        <v>14</v>
      </c>
    </row>
    <row r="122" spans="1:30">
      <c r="A122" s="15">
        <v>17</v>
      </c>
      <c r="B122" s="5">
        <v>0</v>
      </c>
      <c r="C122" s="6">
        <v>0</v>
      </c>
      <c r="D122" s="6">
        <v>1</v>
      </c>
      <c r="E122" s="6">
        <v>1</v>
      </c>
      <c r="F122" s="6">
        <v>1</v>
      </c>
      <c r="G122" s="6">
        <v>1</v>
      </c>
      <c r="H122" s="6">
        <v>1</v>
      </c>
      <c r="I122" s="6">
        <v>2</v>
      </c>
      <c r="J122" s="6">
        <v>2</v>
      </c>
      <c r="K122" s="6">
        <v>2</v>
      </c>
      <c r="L122" s="6">
        <v>2</v>
      </c>
      <c r="M122" s="6">
        <v>2</v>
      </c>
      <c r="N122" s="6">
        <v>2</v>
      </c>
      <c r="O122" s="6">
        <v>3</v>
      </c>
      <c r="P122" s="6">
        <v>3</v>
      </c>
      <c r="Q122" s="7">
        <v>4</v>
      </c>
      <c r="S122" s="43">
        <v>17</v>
      </c>
      <c r="T122" s="52">
        <v>19</v>
      </c>
      <c r="W122" s="17">
        <v>17</v>
      </c>
      <c r="X122" s="2">
        <v>16</v>
      </c>
      <c r="Z122" s="17">
        <v>33</v>
      </c>
      <c r="AA122" s="2">
        <v>21</v>
      </c>
      <c r="AC122" s="17">
        <v>34</v>
      </c>
      <c r="AD122" s="2">
        <v>16</v>
      </c>
    </row>
    <row r="123" spans="1:30" ht="15" thickBot="1">
      <c r="A123" s="18">
        <v>18</v>
      </c>
      <c r="B123" s="11">
        <v>0</v>
      </c>
      <c r="C123" s="12">
        <v>0</v>
      </c>
      <c r="D123" s="12">
        <v>0</v>
      </c>
      <c r="E123" s="12">
        <v>0</v>
      </c>
      <c r="F123" s="12">
        <v>0</v>
      </c>
      <c r="G123" s="12">
        <v>0</v>
      </c>
      <c r="H123" s="12">
        <v>0</v>
      </c>
      <c r="I123" s="12">
        <v>0</v>
      </c>
      <c r="J123" s="12">
        <v>1</v>
      </c>
      <c r="K123" s="12">
        <v>1</v>
      </c>
      <c r="L123" s="12">
        <v>1</v>
      </c>
      <c r="M123" s="12">
        <v>1</v>
      </c>
      <c r="N123" s="12">
        <v>3</v>
      </c>
      <c r="O123" s="12">
        <v>3</v>
      </c>
      <c r="P123" s="12">
        <v>3</v>
      </c>
      <c r="Q123" s="34">
        <v>3</v>
      </c>
      <c r="S123" s="46">
        <v>18</v>
      </c>
      <c r="T123" s="55">
        <v>18</v>
      </c>
      <c r="W123" s="17">
        <v>18</v>
      </c>
      <c r="X123" s="2">
        <v>18</v>
      </c>
      <c r="Z123" s="17">
        <v>35</v>
      </c>
      <c r="AA123" s="2">
        <v>12</v>
      </c>
      <c r="AC123" s="17">
        <v>36</v>
      </c>
      <c r="AD123" s="2">
        <v>15</v>
      </c>
    </row>
    <row r="124" spans="1:30">
      <c r="A124" s="15">
        <v>19</v>
      </c>
      <c r="B124" s="5">
        <v>0</v>
      </c>
      <c r="C124" s="6">
        <v>0</v>
      </c>
      <c r="D124" s="6">
        <v>0</v>
      </c>
      <c r="E124" s="6">
        <v>1</v>
      </c>
      <c r="F124" s="6">
        <v>2</v>
      </c>
      <c r="G124" s="6">
        <v>2</v>
      </c>
      <c r="H124" s="6">
        <v>2</v>
      </c>
      <c r="I124" s="6">
        <v>2</v>
      </c>
      <c r="J124" s="6">
        <v>2</v>
      </c>
      <c r="K124" s="6">
        <v>3</v>
      </c>
      <c r="L124" s="6">
        <v>3</v>
      </c>
      <c r="M124" s="6">
        <v>3</v>
      </c>
      <c r="N124" s="6">
        <v>3</v>
      </c>
      <c r="O124" s="6">
        <v>3</v>
      </c>
      <c r="P124" s="6">
        <v>3</v>
      </c>
      <c r="Q124" s="7">
        <v>4</v>
      </c>
      <c r="S124" s="43">
        <v>19</v>
      </c>
      <c r="T124" s="52">
        <v>15</v>
      </c>
      <c r="W124" s="17">
        <v>19</v>
      </c>
      <c r="X124" s="2">
        <v>14</v>
      </c>
      <c r="Z124" s="17">
        <v>37</v>
      </c>
      <c r="AA124" s="2">
        <v>10</v>
      </c>
      <c r="AC124" s="17">
        <v>38</v>
      </c>
      <c r="AD124" s="2">
        <v>16</v>
      </c>
    </row>
    <row r="125" spans="1:30" ht="15" thickBot="1">
      <c r="A125" s="18">
        <v>20</v>
      </c>
      <c r="B125" s="11">
        <v>0</v>
      </c>
      <c r="C125" s="12">
        <v>0</v>
      </c>
      <c r="D125" s="12">
        <v>0</v>
      </c>
      <c r="E125" s="12">
        <v>0</v>
      </c>
      <c r="F125" s="12">
        <v>0</v>
      </c>
      <c r="G125" s="12">
        <v>0</v>
      </c>
      <c r="H125" s="12">
        <v>1</v>
      </c>
      <c r="I125" s="12">
        <v>1</v>
      </c>
      <c r="J125" s="12">
        <v>1</v>
      </c>
      <c r="K125" s="12">
        <v>1</v>
      </c>
      <c r="L125" s="12">
        <v>1</v>
      </c>
      <c r="M125" s="12">
        <v>1</v>
      </c>
      <c r="N125" s="12">
        <v>2</v>
      </c>
      <c r="O125" s="12">
        <v>2</v>
      </c>
      <c r="P125" s="12">
        <v>2</v>
      </c>
      <c r="Q125" s="34">
        <v>2</v>
      </c>
      <c r="S125" s="46">
        <v>20</v>
      </c>
      <c r="T125" s="55"/>
      <c r="W125" s="17">
        <v>20</v>
      </c>
      <c r="X125" s="2">
        <v>17</v>
      </c>
      <c r="Z125" s="17">
        <v>39</v>
      </c>
      <c r="AA125" s="2">
        <v>20</v>
      </c>
      <c r="AC125" s="17">
        <v>40</v>
      </c>
      <c r="AD125" s="2">
        <v>20</v>
      </c>
    </row>
    <row r="126" spans="1:30">
      <c r="A126" s="15">
        <v>21</v>
      </c>
      <c r="B126" s="5">
        <v>0</v>
      </c>
      <c r="C126" s="6">
        <v>0</v>
      </c>
      <c r="D126" s="6">
        <v>0</v>
      </c>
      <c r="E126" s="6">
        <v>1</v>
      </c>
      <c r="F126" s="6">
        <v>1</v>
      </c>
      <c r="G126" s="6">
        <v>1</v>
      </c>
      <c r="H126" s="6">
        <v>1</v>
      </c>
      <c r="I126" s="6">
        <v>2</v>
      </c>
      <c r="J126" s="6">
        <v>2</v>
      </c>
      <c r="K126" s="6">
        <v>2</v>
      </c>
      <c r="L126" s="6">
        <v>3</v>
      </c>
      <c r="M126" s="6">
        <v>3</v>
      </c>
      <c r="N126" s="6">
        <v>3</v>
      </c>
      <c r="O126" s="6">
        <v>3</v>
      </c>
      <c r="P126" s="6">
        <v>3</v>
      </c>
      <c r="Q126" s="7">
        <v>4</v>
      </c>
      <c r="S126" s="43">
        <v>21</v>
      </c>
      <c r="T126" s="52">
        <v>16</v>
      </c>
      <c r="W126" s="17">
        <v>21</v>
      </c>
      <c r="X126" s="2">
        <v>15</v>
      </c>
      <c r="Z126" s="17">
        <v>41</v>
      </c>
      <c r="AA126" s="2">
        <v>16</v>
      </c>
      <c r="AD126" s="2">
        <f>AVERAGE(AD106:AD125)</f>
        <v>16.3</v>
      </c>
    </row>
    <row r="127" spans="1:30" ht="15" thickBot="1">
      <c r="A127" s="18">
        <v>22</v>
      </c>
      <c r="B127" s="11">
        <v>0</v>
      </c>
      <c r="C127" s="12">
        <v>0</v>
      </c>
      <c r="D127" s="12">
        <v>0</v>
      </c>
      <c r="E127" s="12">
        <v>0</v>
      </c>
      <c r="F127" s="12">
        <v>0</v>
      </c>
      <c r="G127" s="12">
        <v>0</v>
      </c>
      <c r="H127" s="12">
        <v>0</v>
      </c>
      <c r="I127" s="12">
        <v>1</v>
      </c>
      <c r="J127" s="12">
        <v>2</v>
      </c>
      <c r="K127" s="12">
        <v>2</v>
      </c>
      <c r="L127" s="12">
        <v>2</v>
      </c>
      <c r="M127" s="12">
        <v>2</v>
      </c>
      <c r="N127" s="12">
        <v>3</v>
      </c>
      <c r="O127" s="12">
        <v>3</v>
      </c>
      <c r="P127" s="12">
        <v>3</v>
      </c>
      <c r="Q127" s="34">
        <v>3</v>
      </c>
      <c r="S127" s="46">
        <v>22</v>
      </c>
      <c r="T127" s="55">
        <v>18</v>
      </c>
      <c r="W127" s="17">
        <v>22</v>
      </c>
      <c r="X127" s="2">
        <v>12</v>
      </c>
      <c r="AA127" s="2">
        <f>AVERAGE(AA106:AA126)</f>
        <v>16.476190476190474</v>
      </c>
      <c r="AD127" s="2">
        <f>STDEVA(AD106:AD125)</f>
        <v>2.2964503501112987</v>
      </c>
    </row>
    <row r="128" spans="1:30">
      <c r="A128" s="15">
        <v>23</v>
      </c>
      <c r="B128" s="5">
        <v>0</v>
      </c>
      <c r="C128" s="6">
        <v>0</v>
      </c>
      <c r="D128" s="6">
        <v>1</v>
      </c>
      <c r="E128" s="6">
        <v>1</v>
      </c>
      <c r="F128" s="6">
        <v>2</v>
      </c>
      <c r="G128" s="6">
        <v>2</v>
      </c>
      <c r="H128" s="6">
        <v>2</v>
      </c>
      <c r="I128" s="6">
        <v>2</v>
      </c>
      <c r="J128" s="6">
        <v>3</v>
      </c>
      <c r="K128" s="6">
        <v>3</v>
      </c>
      <c r="L128" s="6">
        <v>3</v>
      </c>
      <c r="M128" s="6">
        <v>4</v>
      </c>
      <c r="N128" s="6">
        <v>4</v>
      </c>
      <c r="O128" s="6">
        <v>4</v>
      </c>
      <c r="P128" s="6">
        <v>4</v>
      </c>
      <c r="Q128" s="7">
        <v>4</v>
      </c>
      <c r="S128" s="43">
        <v>23</v>
      </c>
      <c r="T128" s="52">
        <v>14</v>
      </c>
      <c r="W128" s="17">
        <v>23</v>
      </c>
      <c r="X128" s="2">
        <v>18</v>
      </c>
      <c r="AA128" s="2">
        <f>STDEVA(AA106:AA126)</f>
        <v>3.2805342189809221</v>
      </c>
    </row>
    <row r="129" spans="1:24" ht="15" thickBot="1">
      <c r="A129" s="18">
        <v>24</v>
      </c>
      <c r="B129" s="11">
        <v>0</v>
      </c>
      <c r="C129" s="12">
        <v>0</v>
      </c>
      <c r="D129" s="12">
        <v>0</v>
      </c>
      <c r="E129" s="12">
        <v>0</v>
      </c>
      <c r="F129" s="12">
        <v>1</v>
      </c>
      <c r="G129" s="12">
        <v>1</v>
      </c>
      <c r="H129" s="12">
        <v>1</v>
      </c>
      <c r="I129" s="12">
        <v>1</v>
      </c>
      <c r="J129" s="12">
        <v>2</v>
      </c>
      <c r="K129" s="12">
        <v>2</v>
      </c>
      <c r="L129" s="12">
        <v>2</v>
      </c>
      <c r="M129" s="12">
        <v>3</v>
      </c>
      <c r="N129" s="12">
        <v>3</v>
      </c>
      <c r="O129" s="12">
        <v>3</v>
      </c>
      <c r="P129" s="12">
        <v>3</v>
      </c>
      <c r="Q129" s="34">
        <v>3</v>
      </c>
      <c r="S129" s="46">
        <v>24</v>
      </c>
      <c r="T129" s="55">
        <v>17</v>
      </c>
      <c r="W129" s="17">
        <v>24</v>
      </c>
      <c r="X129" s="2">
        <v>18</v>
      </c>
    </row>
    <row r="130" spans="1:24">
      <c r="A130" s="15">
        <v>25</v>
      </c>
      <c r="B130" s="5">
        <v>0</v>
      </c>
      <c r="C130" s="6">
        <v>0</v>
      </c>
      <c r="D130" s="6">
        <v>0</v>
      </c>
      <c r="E130" s="6">
        <v>1</v>
      </c>
      <c r="F130" s="6">
        <v>1</v>
      </c>
      <c r="G130" s="6">
        <v>1</v>
      </c>
      <c r="H130" s="6">
        <v>2</v>
      </c>
      <c r="I130" s="6">
        <v>2</v>
      </c>
      <c r="J130" s="6">
        <v>2</v>
      </c>
      <c r="K130" s="6">
        <v>3</v>
      </c>
      <c r="L130" s="6">
        <v>4</v>
      </c>
      <c r="M130" s="6">
        <v>4</v>
      </c>
      <c r="N130" s="6">
        <v>4</v>
      </c>
      <c r="O130" s="6">
        <v>4</v>
      </c>
      <c r="P130" s="6">
        <v>4</v>
      </c>
      <c r="Q130" s="7">
        <v>4</v>
      </c>
      <c r="S130" s="43">
        <v>25</v>
      </c>
      <c r="T130" s="52">
        <v>15</v>
      </c>
      <c r="W130" s="17">
        <v>25</v>
      </c>
      <c r="X130" s="2">
        <v>15</v>
      </c>
    </row>
    <row r="131" spans="1:24" ht="15" thickBot="1">
      <c r="A131" s="18">
        <v>26</v>
      </c>
      <c r="B131" s="11">
        <v>0</v>
      </c>
      <c r="C131" s="12">
        <v>0</v>
      </c>
      <c r="D131" s="12">
        <v>0</v>
      </c>
      <c r="E131" s="12">
        <v>0</v>
      </c>
      <c r="F131" s="12">
        <v>0</v>
      </c>
      <c r="G131" s="12">
        <v>2</v>
      </c>
      <c r="H131" s="12">
        <v>3</v>
      </c>
      <c r="I131" s="12">
        <v>3</v>
      </c>
      <c r="J131" s="12">
        <v>3</v>
      </c>
      <c r="K131" s="12">
        <v>3</v>
      </c>
      <c r="L131" s="12">
        <v>3</v>
      </c>
      <c r="M131" s="12">
        <v>3</v>
      </c>
      <c r="N131" s="12">
        <v>3</v>
      </c>
      <c r="O131" s="12">
        <v>3</v>
      </c>
      <c r="P131" s="12">
        <v>3</v>
      </c>
      <c r="Q131" s="34">
        <v>3</v>
      </c>
      <c r="S131" s="46">
        <v>26</v>
      </c>
      <c r="T131" s="55">
        <v>12</v>
      </c>
      <c r="W131" s="17">
        <v>26</v>
      </c>
      <c r="X131" s="2">
        <v>21</v>
      </c>
    </row>
    <row r="132" spans="1:24">
      <c r="A132" s="15">
        <v>27</v>
      </c>
      <c r="B132" s="5">
        <v>0</v>
      </c>
      <c r="C132" s="6">
        <v>0</v>
      </c>
      <c r="D132" s="6">
        <v>0</v>
      </c>
      <c r="E132" s="6">
        <v>1</v>
      </c>
      <c r="F132" s="6">
        <v>1</v>
      </c>
      <c r="G132" s="6">
        <v>1</v>
      </c>
      <c r="H132" s="6">
        <v>1</v>
      </c>
      <c r="I132" s="6">
        <v>1</v>
      </c>
      <c r="J132" s="6">
        <v>1</v>
      </c>
      <c r="K132" s="6">
        <v>1</v>
      </c>
      <c r="L132" s="6">
        <v>2</v>
      </c>
      <c r="M132" s="6">
        <v>2</v>
      </c>
      <c r="N132" s="6">
        <v>3</v>
      </c>
      <c r="O132" s="6">
        <v>3</v>
      </c>
      <c r="P132" s="6">
        <v>3</v>
      </c>
      <c r="Q132" s="7">
        <v>4</v>
      </c>
      <c r="S132" s="43">
        <v>27</v>
      </c>
      <c r="T132" s="52">
        <v>18</v>
      </c>
      <c r="W132" s="17">
        <v>27</v>
      </c>
      <c r="X132" s="2">
        <v>16</v>
      </c>
    </row>
    <row r="133" spans="1:24" ht="15" thickBot="1">
      <c r="A133" s="18">
        <v>28</v>
      </c>
      <c r="B133" s="11">
        <v>0</v>
      </c>
      <c r="C133" s="12">
        <v>0</v>
      </c>
      <c r="D133" s="12">
        <v>1</v>
      </c>
      <c r="E133" s="12">
        <v>1</v>
      </c>
      <c r="F133" s="12">
        <v>1</v>
      </c>
      <c r="G133" s="12">
        <v>1</v>
      </c>
      <c r="H133" s="12">
        <v>2</v>
      </c>
      <c r="I133" s="12">
        <v>2</v>
      </c>
      <c r="J133" s="12">
        <v>2</v>
      </c>
      <c r="K133" s="12">
        <v>2</v>
      </c>
      <c r="L133" s="12">
        <v>2</v>
      </c>
      <c r="M133" s="12">
        <v>2</v>
      </c>
      <c r="N133" s="12">
        <v>3</v>
      </c>
      <c r="O133" s="12">
        <v>3</v>
      </c>
      <c r="P133" s="12">
        <v>3</v>
      </c>
      <c r="Q133" s="34">
        <v>3</v>
      </c>
      <c r="S133" s="46">
        <v>28</v>
      </c>
      <c r="T133" s="55">
        <v>18</v>
      </c>
      <c r="W133" s="17">
        <v>28</v>
      </c>
      <c r="X133" s="2">
        <v>14</v>
      </c>
    </row>
    <row r="134" spans="1:24">
      <c r="A134" s="30">
        <v>29</v>
      </c>
      <c r="B134" s="31">
        <v>0</v>
      </c>
      <c r="C134" s="32">
        <v>0</v>
      </c>
      <c r="D134" s="32">
        <v>0</v>
      </c>
      <c r="E134" s="32">
        <v>1</v>
      </c>
      <c r="F134" s="32">
        <v>1</v>
      </c>
      <c r="G134" s="32">
        <v>1</v>
      </c>
      <c r="H134" s="32">
        <v>1</v>
      </c>
      <c r="I134" s="32">
        <v>2</v>
      </c>
      <c r="J134" s="32">
        <v>2</v>
      </c>
      <c r="K134" s="32">
        <v>3</v>
      </c>
      <c r="L134" s="32">
        <v>4</v>
      </c>
      <c r="M134" s="32">
        <v>4</v>
      </c>
      <c r="N134" s="32">
        <v>4</v>
      </c>
      <c r="O134" s="32">
        <v>4</v>
      </c>
      <c r="P134" s="32">
        <v>4</v>
      </c>
      <c r="Q134" s="33">
        <v>4</v>
      </c>
      <c r="S134" s="45">
        <v>29</v>
      </c>
      <c r="T134" s="54">
        <v>15</v>
      </c>
      <c r="W134" s="17">
        <v>29</v>
      </c>
      <c r="X134" s="2">
        <v>16</v>
      </c>
    </row>
    <row r="135" spans="1:24" ht="15" thickBot="1">
      <c r="A135" s="18">
        <v>30</v>
      </c>
      <c r="B135" s="11">
        <v>0</v>
      </c>
      <c r="C135" s="12">
        <v>0</v>
      </c>
      <c r="D135" s="12">
        <v>0</v>
      </c>
      <c r="E135" s="12">
        <v>0</v>
      </c>
      <c r="F135" s="12">
        <v>0</v>
      </c>
      <c r="G135" s="12">
        <v>0</v>
      </c>
      <c r="H135" s="12">
        <v>0</v>
      </c>
      <c r="I135" s="12">
        <v>1</v>
      </c>
      <c r="J135" s="12">
        <v>2</v>
      </c>
      <c r="K135" s="12">
        <v>2</v>
      </c>
      <c r="L135" s="12">
        <v>2</v>
      </c>
      <c r="M135" s="12">
        <v>2</v>
      </c>
      <c r="N135" s="12">
        <v>2</v>
      </c>
      <c r="O135" s="12">
        <v>2</v>
      </c>
      <c r="P135" s="12">
        <v>2</v>
      </c>
      <c r="Q135" s="34">
        <v>3</v>
      </c>
      <c r="S135" s="46">
        <v>30</v>
      </c>
      <c r="T135" s="55">
        <v>21</v>
      </c>
      <c r="W135" s="17">
        <v>30</v>
      </c>
      <c r="X135" s="2">
        <v>18</v>
      </c>
    </row>
    <row r="136" spans="1:24">
      <c r="A136" s="15">
        <v>31</v>
      </c>
      <c r="B136" s="5">
        <v>0</v>
      </c>
      <c r="C136" s="6">
        <v>0</v>
      </c>
      <c r="D136" s="6">
        <v>0</v>
      </c>
      <c r="E136" s="6">
        <v>1</v>
      </c>
      <c r="F136" s="6">
        <v>1</v>
      </c>
      <c r="G136" s="6">
        <v>1</v>
      </c>
      <c r="H136" s="6">
        <v>1</v>
      </c>
      <c r="I136" s="6">
        <v>1</v>
      </c>
      <c r="J136" s="6">
        <v>1</v>
      </c>
      <c r="K136" s="6">
        <v>2</v>
      </c>
      <c r="L136" s="6">
        <v>3</v>
      </c>
      <c r="M136" s="6">
        <v>3</v>
      </c>
      <c r="N136" s="6">
        <v>3</v>
      </c>
      <c r="O136" s="6">
        <v>3</v>
      </c>
      <c r="P136" s="6">
        <v>4</v>
      </c>
      <c r="Q136" s="7">
        <v>4</v>
      </c>
      <c r="S136" s="43">
        <v>31</v>
      </c>
      <c r="T136" s="52">
        <v>16</v>
      </c>
      <c r="W136" s="17">
        <v>31</v>
      </c>
      <c r="X136" s="2">
        <v>15</v>
      </c>
    </row>
    <row r="137" spans="1:24" ht="15" thickBot="1">
      <c r="A137" s="18">
        <v>32</v>
      </c>
      <c r="B137" s="11">
        <v>0</v>
      </c>
      <c r="C137" s="12">
        <v>0</v>
      </c>
      <c r="D137" s="12">
        <v>0</v>
      </c>
      <c r="E137" s="12">
        <v>0</v>
      </c>
      <c r="F137" s="12">
        <v>0</v>
      </c>
      <c r="G137" s="12">
        <v>1</v>
      </c>
      <c r="H137" s="12">
        <v>2</v>
      </c>
      <c r="I137" s="12">
        <v>2</v>
      </c>
      <c r="J137" s="12">
        <v>3</v>
      </c>
      <c r="K137" s="12">
        <v>3</v>
      </c>
      <c r="L137" s="12">
        <v>3</v>
      </c>
      <c r="M137" s="12">
        <v>3</v>
      </c>
      <c r="N137" s="12">
        <v>3</v>
      </c>
      <c r="O137" s="12">
        <v>3</v>
      </c>
      <c r="P137" s="12">
        <v>3</v>
      </c>
      <c r="Q137" s="34">
        <v>3</v>
      </c>
      <c r="S137" s="46">
        <v>32</v>
      </c>
      <c r="T137" s="55">
        <v>14</v>
      </c>
      <c r="W137" s="17">
        <v>32</v>
      </c>
      <c r="X137" s="2">
        <v>14</v>
      </c>
    </row>
    <row r="138" spans="1:24">
      <c r="A138" s="15">
        <v>33</v>
      </c>
      <c r="B138" s="5">
        <v>0</v>
      </c>
      <c r="C138" s="6">
        <v>0</v>
      </c>
      <c r="D138" s="6">
        <v>0</v>
      </c>
      <c r="E138" s="6">
        <v>0</v>
      </c>
      <c r="F138" s="6">
        <v>1</v>
      </c>
      <c r="G138" s="6">
        <v>1</v>
      </c>
      <c r="H138" s="6">
        <v>1</v>
      </c>
      <c r="I138" s="6">
        <v>1</v>
      </c>
      <c r="J138" s="6">
        <v>2</v>
      </c>
      <c r="K138" s="6">
        <v>2</v>
      </c>
      <c r="L138" s="6">
        <v>3</v>
      </c>
      <c r="M138" s="6">
        <v>3</v>
      </c>
      <c r="N138" s="6">
        <v>3</v>
      </c>
      <c r="O138" s="6">
        <v>3</v>
      </c>
      <c r="P138" s="6">
        <v>3</v>
      </c>
      <c r="Q138" s="7">
        <v>4</v>
      </c>
      <c r="S138" s="43">
        <v>33</v>
      </c>
      <c r="T138" s="52">
        <v>16</v>
      </c>
      <c r="W138" s="17">
        <v>33</v>
      </c>
      <c r="X138" s="2">
        <v>21</v>
      </c>
    </row>
    <row r="139" spans="1:24" ht="15" thickBot="1">
      <c r="A139" s="18">
        <v>34</v>
      </c>
      <c r="B139" s="11">
        <v>0</v>
      </c>
      <c r="C139" s="12">
        <v>0</v>
      </c>
      <c r="D139" s="12">
        <v>0</v>
      </c>
      <c r="E139" s="12">
        <v>1</v>
      </c>
      <c r="F139" s="12">
        <v>1</v>
      </c>
      <c r="G139" s="12">
        <v>1</v>
      </c>
      <c r="H139" s="12">
        <v>1</v>
      </c>
      <c r="I139" s="12">
        <v>1</v>
      </c>
      <c r="J139" s="12">
        <v>2</v>
      </c>
      <c r="K139" s="12">
        <v>2</v>
      </c>
      <c r="L139" s="12">
        <v>2</v>
      </c>
      <c r="M139" s="12">
        <v>2</v>
      </c>
      <c r="N139" s="12">
        <v>3</v>
      </c>
      <c r="O139" s="12">
        <v>3</v>
      </c>
      <c r="P139" s="12">
        <v>3</v>
      </c>
      <c r="Q139" s="34">
        <v>3</v>
      </c>
      <c r="S139" s="46">
        <v>34</v>
      </c>
      <c r="T139" s="55">
        <v>18</v>
      </c>
      <c r="W139" s="17">
        <v>34</v>
      </c>
      <c r="X139" s="2">
        <v>16</v>
      </c>
    </row>
    <row r="140" spans="1:24">
      <c r="A140" s="15">
        <v>35</v>
      </c>
      <c r="B140" s="5">
        <v>0</v>
      </c>
      <c r="C140" s="6">
        <v>0</v>
      </c>
      <c r="D140" s="6">
        <v>1</v>
      </c>
      <c r="E140" s="6">
        <v>1</v>
      </c>
      <c r="F140" s="6">
        <v>1</v>
      </c>
      <c r="G140" s="6">
        <v>1</v>
      </c>
      <c r="H140" s="6">
        <v>2</v>
      </c>
      <c r="I140" s="6">
        <v>2</v>
      </c>
      <c r="J140" s="6">
        <v>2</v>
      </c>
      <c r="K140" s="6">
        <v>3</v>
      </c>
      <c r="L140" s="6">
        <v>3</v>
      </c>
      <c r="M140" s="6">
        <v>3</v>
      </c>
      <c r="N140" s="6">
        <v>3</v>
      </c>
      <c r="O140" s="6">
        <v>4</v>
      </c>
      <c r="P140" s="6">
        <v>4</v>
      </c>
      <c r="Q140" s="7">
        <v>4</v>
      </c>
      <c r="S140" s="43">
        <v>35</v>
      </c>
      <c r="T140" s="52">
        <v>15</v>
      </c>
      <c r="W140" s="17">
        <v>35</v>
      </c>
      <c r="X140" s="2">
        <v>12</v>
      </c>
    </row>
    <row r="141" spans="1:24" ht="15" thickBot="1">
      <c r="A141" s="18">
        <v>36</v>
      </c>
      <c r="B141" s="11">
        <v>0</v>
      </c>
      <c r="C141" s="12">
        <v>0</v>
      </c>
      <c r="D141" s="12">
        <v>0</v>
      </c>
      <c r="E141" s="12">
        <v>0</v>
      </c>
      <c r="F141" s="12">
        <v>0</v>
      </c>
      <c r="G141" s="12">
        <v>0</v>
      </c>
      <c r="H141" s="12">
        <v>0</v>
      </c>
      <c r="I141" s="12">
        <v>0</v>
      </c>
      <c r="J141" s="12">
        <v>1</v>
      </c>
      <c r="K141" s="12">
        <v>1</v>
      </c>
      <c r="L141" s="12">
        <v>1</v>
      </c>
      <c r="M141" s="12">
        <v>1</v>
      </c>
      <c r="N141" s="12">
        <v>2</v>
      </c>
      <c r="O141" s="12">
        <v>2</v>
      </c>
      <c r="P141" s="12">
        <v>2</v>
      </c>
      <c r="Q141" s="34">
        <v>2</v>
      </c>
      <c r="S141" s="46">
        <v>36</v>
      </c>
      <c r="T141" s="55"/>
      <c r="W141" s="17">
        <v>36</v>
      </c>
      <c r="X141" s="2">
        <v>15</v>
      </c>
    </row>
    <row r="142" spans="1:24">
      <c r="A142" s="15">
        <v>37</v>
      </c>
      <c r="B142" s="5">
        <v>0</v>
      </c>
      <c r="C142" s="6">
        <v>0</v>
      </c>
      <c r="D142" s="6">
        <v>0</v>
      </c>
      <c r="E142" s="6">
        <v>1</v>
      </c>
      <c r="F142" s="6">
        <v>2</v>
      </c>
      <c r="G142" s="6">
        <v>2</v>
      </c>
      <c r="H142" s="6">
        <v>2</v>
      </c>
      <c r="I142" s="6">
        <v>2</v>
      </c>
      <c r="J142" s="6">
        <v>3</v>
      </c>
      <c r="K142" s="6">
        <v>3</v>
      </c>
      <c r="L142" s="6">
        <v>3</v>
      </c>
      <c r="M142" s="6">
        <v>3</v>
      </c>
      <c r="N142" s="6">
        <v>3</v>
      </c>
      <c r="O142" s="6">
        <v>4</v>
      </c>
      <c r="P142" s="6">
        <v>4</v>
      </c>
      <c r="Q142" s="7">
        <v>4</v>
      </c>
      <c r="S142" s="43">
        <v>37</v>
      </c>
      <c r="T142" s="52">
        <v>14</v>
      </c>
      <c r="W142" s="17">
        <v>37</v>
      </c>
      <c r="X142" s="2">
        <v>10</v>
      </c>
    </row>
    <row r="143" spans="1:24" ht="15" thickBot="1">
      <c r="A143" s="18">
        <v>38</v>
      </c>
      <c r="B143" s="11">
        <v>0</v>
      </c>
      <c r="C143" s="12">
        <v>0</v>
      </c>
      <c r="D143" s="12">
        <v>0</v>
      </c>
      <c r="E143" s="12">
        <v>0</v>
      </c>
      <c r="F143" s="12">
        <v>0</v>
      </c>
      <c r="G143" s="12">
        <v>0</v>
      </c>
      <c r="H143" s="12">
        <v>0</v>
      </c>
      <c r="I143" s="12">
        <v>0</v>
      </c>
      <c r="J143" s="12">
        <v>1</v>
      </c>
      <c r="K143" s="12">
        <v>1</v>
      </c>
      <c r="L143" s="12">
        <v>2</v>
      </c>
      <c r="M143" s="12">
        <v>2</v>
      </c>
      <c r="N143" s="12">
        <v>2</v>
      </c>
      <c r="O143" s="12">
        <v>2</v>
      </c>
      <c r="P143" s="12">
        <v>2</v>
      </c>
      <c r="Q143" s="34">
        <v>3</v>
      </c>
      <c r="S143" s="46">
        <v>38</v>
      </c>
      <c r="T143" s="55">
        <v>21</v>
      </c>
      <c r="W143" s="17">
        <v>38</v>
      </c>
      <c r="X143" s="2">
        <v>16</v>
      </c>
    </row>
    <row r="144" spans="1:24">
      <c r="A144" s="15">
        <v>39</v>
      </c>
      <c r="B144" s="5">
        <v>0</v>
      </c>
      <c r="C144" s="6">
        <v>0</v>
      </c>
      <c r="D144" s="6">
        <v>1</v>
      </c>
      <c r="E144" s="6">
        <v>1</v>
      </c>
      <c r="F144" s="6">
        <v>1</v>
      </c>
      <c r="G144" s="6">
        <v>1</v>
      </c>
      <c r="H144" s="6">
        <v>2</v>
      </c>
      <c r="I144" s="6">
        <v>2</v>
      </c>
      <c r="J144" s="6">
        <v>2</v>
      </c>
      <c r="K144" s="6">
        <v>2</v>
      </c>
      <c r="L144" s="6">
        <v>3</v>
      </c>
      <c r="M144" s="6">
        <v>3</v>
      </c>
      <c r="N144" s="6">
        <v>3</v>
      </c>
      <c r="O144" s="6">
        <v>3</v>
      </c>
      <c r="P144" s="6">
        <v>3</v>
      </c>
      <c r="Q144" s="7">
        <v>4</v>
      </c>
      <c r="S144" s="43">
        <v>39</v>
      </c>
      <c r="T144" s="52">
        <v>16</v>
      </c>
      <c r="W144" s="17">
        <v>39</v>
      </c>
      <c r="X144" s="2">
        <v>20</v>
      </c>
    </row>
    <row r="145" spans="1:30" ht="15" thickBot="1">
      <c r="A145" s="18">
        <v>40</v>
      </c>
      <c r="B145" s="11">
        <v>0</v>
      </c>
      <c r="C145" s="12">
        <v>0</v>
      </c>
      <c r="D145" s="12">
        <v>0</v>
      </c>
      <c r="E145" s="12">
        <v>0</v>
      </c>
      <c r="F145" s="12">
        <v>2</v>
      </c>
      <c r="G145" s="12">
        <v>2</v>
      </c>
      <c r="H145" s="12">
        <v>3</v>
      </c>
      <c r="I145" s="12">
        <v>3</v>
      </c>
      <c r="J145" s="12">
        <v>3</v>
      </c>
      <c r="K145" s="12">
        <v>3</v>
      </c>
      <c r="L145" s="12">
        <v>3</v>
      </c>
      <c r="M145" s="12">
        <v>3</v>
      </c>
      <c r="N145" s="12">
        <v>3</v>
      </c>
      <c r="O145" s="12">
        <v>3</v>
      </c>
      <c r="P145" s="12">
        <v>3</v>
      </c>
      <c r="Q145" s="34">
        <v>3</v>
      </c>
      <c r="S145" s="46">
        <v>40</v>
      </c>
      <c r="T145" s="55">
        <v>12</v>
      </c>
      <c r="W145" s="17">
        <v>40</v>
      </c>
      <c r="X145" s="2">
        <v>20</v>
      </c>
    </row>
    <row r="146" spans="1:30">
      <c r="A146" s="15">
        <v>41</v>
      </c>
      <c r="B146" s="5">
        <v>0</v>
      </c>
      <c r="C146" s="6">
        <v>1</v>
      </c>
      <c r="D146" s="6">
        <v>1</v>
      </c>
      <c r="E146" s="6">
        <v>1</v>
      </c>
      <c r="F146" s="6">
        <v>1</v>
      </c>
      <c r="G146" s="6">
        <v>1</v>
      </c>
      <c r="H146" s="6">
        <v>2</v>
      </c>
      <c r="I146" s="6">
        <v>2</v>
      </c>
      <c r="J146" s="6">
        <v>2</v>
      </c>
      <c r="K146" s="6">
        <v>3</v>
      </c>
      <c r="L146" s="6">
        <v>3</v>
      </c>
      <c r="M146" s="6">
        <v>3</v>
      </c>
      <c r="N146" s="6">
        <v>3</v>
      </c>
      <c r="O146" s="6">
        <v>4</v>
      </c>
      <c r="P146" s="6">
        <v>4</v>
      </c>
      <c r="Q146" s="7">
        <v>4</v>
      </c>
      <c r="S146" s="43">
        <v>41</v>
      </c>
      <c r="T146" s="52">
        <v>15</v>
      </c>
      <c r="W146" s="17">
        <v>41</v>
      </c>
      <c r="X146" s="2">
        <v>16</v>
      </c>
    </row>
    <row r="147" spans="1:30" ht="15" thickBot="1">
      <c r="A147" s="18">
        <v>42</v>
      </c>
      <c r="B147" s="11">
        <v>0</v>
      </c>
      <c r="C147" s="12">
        <v>0</v>
      </c>
      <c r="D147" s="12">
        <v>0</v>
      </c>
      <c r="E147" s="12">
        <v>1</v>
      </c>
      <c r="F147" s="12">
        <v>3</v>
      </c>
      <c r="G147" s="12">
        <v>3</v>
      </c>
      <c r="H147" s="12">
        <v>3</v>
      </c>
      <c r="I147" s="12">
        <v>3</v>
      </c>
      <c r="J147" s="12">
        <v>4</v>
      </c>
      <c r="K147" s="12">
        <v>4</v>
      </c>
      <c r="L147" s="12">
        <v>4</v>
      </c>
      <c r="M147" s="12">
        <v>4</v>
      </c>
      <c r="N147" s="12">
        <v>4</v>
      </c>
      <c r="O147" s="12">
        <v>4</v>
      </c>
      <c r="P147" s="12">
        <v>4</v>
      </c>
      <c r="Q147" s="34">
        <v>4</v>
      </c>
      <c r="S147" s="46">
        <v>42</v>
      </c>
      <c r="T147" s="55">
        <v>10</v>
      </c>
      <c r="W147" s="17"/>
      <c r="X147" s="2">
        <f>AVERAGE(X106:X146)</f>
        <v>16.390243902439025</v>
      </c>
    </row>
    <row r="148" spans="1:30">
      <c r="A148" s="15">
        <v>43</v>
      </c>
      <c r="B148" s="5">
        <v>0</v>
      </c>
      <c r="C148" s="6">
        <v>0</v>
      </c>
      <c r="D148" s="6">
        <v>0</v>
      </c>
      <c r="E148" s="6">
        <v>1</v>
      </c>
      <c r="F148" s="6">
        <v>1</v>
      </c>
      <c r="G148" s="6">
        <v>1</v>
      </c>
      <c r="H148" s="6">
        <v>1</v>
      </c>
      <c r="I148" s="6">
        <v>1</v>
      </c>
      <c r="J148" s="6">
        <v>1</v>
      </c>
      <c r="K148" s="6">
        <v>2</v>
      </c>
      <c r="L148" s="6">
        <v>3</v>
      </c>
      <c r="M148" s="6">
        <v>3</v>
      </c>
      <c r="N148" s="6">
        <v>3</v>
      </c>
      <c r="O148" s="6">
        <v>3</v>
      </c>
      <c r="P148" s="6">
        <v>4</v>
      </c>
      <c r="Q148" s="7">
        <v>4</v>
      </c>
      <c r="S148" s="43">
        <v>43</v>
      </c>
      <c r="T148" s="52">
        <v>16</v>
      </c>
      <c r="W148" s="17"/>
      <c r="X148" s="2">
        <f>STDEVA(X106:X146)</f>
        <v>2.8096089477050707</v>
      </c>
    </row>
    <row r="149" spans="1:30" ht="15" thickBot="1">
      <c r="A149" s="18">
        <v>44</v>
      </c>
      <c r="B149" s="11">
        <v>0</v>
      </c>
      <c r="C149" s="12">
        <v>0</v>
      </c>
      <c r="D149" s="12">
        <v>0</v>
      </c>
      <c r="E149" s="12">
        <v>1</v>
      </c>
      <c r="F149" s="12">
        <v>1</v>
      </c>
      <c r="G149" s="12">
        <v>1</v>
      </c>
      <c r="H149" s="12">
        <v>1</v>
      </c>
      <c r="I149" s="12">
        <v>1</v>
      </c>
      <c r="J149" s="12">
        <v>1</v>
      </c>
      <c r="K149" s="12">
        <v>1</v>
      </c>
      <c r="L149" s="12">
        <v>2</v>
      </c>
      <c r="M149" s="12">
        <v>2</v>
      </c>
      <c r="N149" s="12">
        <v>2</v>
      </c>
      <c r="O149" s="12">
        <v>2</v>
      </c>
      <c r="P149" s="12">
        <v>2</v>
      </c>
      <c r="Q149" s="34">
        <v>2</v>
      </c>
      <c r="S149" s="46">
        <v>44</v>
      </c>
      <c r="T149" s="55"/>
      <c r="W149" s="19"/>
    </row>
    <row r="150" spans="1:30">
      <c r="A150" s="15">
        <v>45</v>
      </c>
      <c r="B150" s="5">
        <v>0</v>
      </c>
      <c r="C150" s="6">
        <v>0</v>
      </c>
      <c r="D150" s="6">
        <v>0</v>
      </c>
      <c r="E150" s="6">
        <v>0</v>
      </c>
      <c r="F150" s="6">
        <v>1</v>
      </c>
      <c r="G150" s="6">
        <v>1</v>
      </c>
      <c r="H150" s="6">
        <v>1</v>
      </c>
      <c r="I150" s="6">
        <v>1</v>
      </c>
      <c r="J150" s="6">
        <v>1</v>
      </c>
      <c r="K150" s="6">
        <v>2</v>
      </c>
      <c r="L150" s="6">
        <v>2</v>
      </c>
      <c r="M150" s="6">
        <v>2</v>
      </c>
      <c r="N150" s="6">
        <v>2</v>
      </c>
      <c r="O150" s="6">
        <v>2</v>
      </c>
      <c r="P150" s="6">
        <v>3</v>
      </c>
      <c r="Q150" s="7">
        <v>4</v>
      </c>
      <c r="S150" s="43">
        <v>45</v>
      </c>
      <c r="T150" s="52">
        <v>20</v>
      </c>
      <c r="W150" s="19"/>
    </row>
    <row r="151" spans="1:30" ht="15" thickBot="1">
      <c r="A151" s="18">
        <v>46</v>
      </c>
      <c r="B151" s="11">
        <v>0</v>
      </c>
      <c r="C151" s="12">
        <v>0</v>
      </c>
      <c r="D151" s="12">
        <v>0</v>
      </c>
      <c r="E151" s="12">
        <v>0</v>
      </c>
      <c r="F151" s="12">
        <v>0</v>
      </c>
      <c r="G151" s="12">
        <v>0</v>
      </c>
      <c r="H151" s="12">
        <v>0</v>
      </c>
      <c r="I151" s="12">
        <v>0</v>
      </c>
      <c r="J151" s="12">
        <v>1</v>
      </c>
      <c r="K151" s="12">
        <v>1</v>
      </c>
      <c r="L151" s="12">
        <v>2</v>
      </c>
      <c r="M151" s="12">
        <v>2</v>
      </c>
      <c r="N151" s="12">
        <v>2</v>
      </c>
      <c r="O151" s="12">
        <v>2</v>
      </c>
      <c r="P151" s="12">
        <v>3</v>
      </c>
      <c r="Q151" s="34">
        <v>3</v>
      </c>
      <c r="S151" s="46">
        <v>46</v>
      </c>
      <c r="T151" s="55">
        <v>20</v>
      </c>
      <c r="W151" s="19"/>
    </row>
    <row r="152" spans="1:30">
      <c r="A152" s="30">
        <v>47</v>
      </c>
      <c r="B152" s="31">
        <v>0</v>
      </c>
      <c r="C152" s="32">
        <v>0</v>
      </c>
      <c r="D152" s="32">
        <v>0</v>
      </c>
      <c r="E152" s="32">
        <v>1</v>
      </c>
      <c r="F152" s="32">
        <v>1</v>
      </c>
      <c r="G152" s="32">
        <v>1</v>
      </c>
      <c r="H152" s="32">
        <v>1</v>
      </c>
      <c r="I152" s="32">
        <v>1</v>
      </c>
      <c r="J152" s="32">
        <v>1</v>
      </c>
      <c r="K152" s="32">
        <v>2</v>
      </c>
      <c r="L152" s="32">
        <v>3</v>
      </c>
      <c r="M152" s="32">
        <v>3</v>
      </c>
      <c r="N152" s="32">
        <v>3</v>
      </c>
      <c r="O152" s="32">
        <v>3</v>
      </c>
      <c r="P152" s="32">
        <v>4</v>
      </c>
      <c r="Q152" s="33">
        <v>4</v>
      </c>
      <c r="S152" s="45">
        <v>47</v>
      </c>
      <c r="T152" s="54">
        <v>16</v>
      </c>
      <c r="W152" s="19"/>
    </row>
    <row r="153" spans="1:30" ht="15" thickBot="1">
      <c r="A153" s="18">
        <v>48</v>
      </c>
      <c r="B153" s="11">
        <v>0</v>
      </c>
      <c r="C153" s="12">
        <v>0</v>
      </c>
      <c r="D153" s="12">
        <v>0</v>
      </c>
      <c r="E153" s="12">
        <v>0</v>
      </c>
      <c r="F153" s="12">
        <v>1</v>
      </c>
      <c r="G153" s="12">
        <v>1</v>
      </c>
      <c r="H153" s="12">
        <v>1</v>
      </c>
      <c r="I153" s="12">
        <v>1</v>
      </c>
      <c r="J153" s="12">
        <v>1</v>
      </c>
      <c r="K153" s="12">
        <v>1</v>
      </c>
      <c r="L153" s="12">
        <v>2</v>
      </c>
      <c r="M153" s="12">
        <v>2</v>
      </c>
      <c r="N153" s="12">
        <v>2</v>
      </c>
      <c r="O153" s="12">
        <v>2</v>
      </c>
      <c r="P153" s="12">
        <v>2</v>
      </c>
      <c r="Q153" s="34">
        <v>2</v>
      </c>
      <c r="S153" s="46">
        <v>48</v>
      </c>
      <c r="T153" s="55"/>
      <c r="W153" s="19"/>
    </row>
    <row r="154" spans="1:30">
      <c r="A154" s="17" t="s">
        <v>54</v>
      </c>
      <c r="B154" s="2">
        <v>0</v>
      </c>
      <c r="C154" s="2">
        <v>1</v>
      </c>
      <c r="D154" s="2">
        <v>9</v>
      </c>
      <c r="E154" s="2">
        <v>24</v>
      </c>
      <c r="F154" s="2">
        <v>30</v>
      </c>
      <c r="G154" s="2">
        <v>33</v>
      </c>
      <c r="H154" s="2">
        <v>38</v>
      </c>
      <c r="I154" s="2">
        <v>40</v>
      </c>
      <c r="J154" s="2">
        <v>46</v>
      </c>
      <c r="K154" s="2">
        <v>46</v>
      </c>
      <c r="L154" s="2">
        <v>46</v>
      </c>
      <c r="M154" s="2">
        <v>46</v>
      </c>
      <c r="N154" s="2">
        <v>46</v>
      </c>
      <c r="O154" s="2">
        <v>46</v>
      </c>
      <c r="P154" s="2">
        <v>46</v>
      </c>
      <c r="Q154" s="2">
        <v>46</v>
      </c>
      <c r="S154" s="17"/>
      <c r="W154" s="19"/>
    </row>
    <row r="155" spans="1:30">
      <c r="A155" s="17"/>
      <c r="S155" s="17"/>
      <c r="W155" s="19"/>
    </row>
    <row r="156" spans="1:30">
      <c r="A156" s="49" t="s">
        <v>45</v>
      </c>
      <c r="S156" s="19"/>
      <c r="W156" s="19"/>
    </row>
    <row r="157" spans="1:30" ht="15" thickBot="1">
      <c r="A157" s="19"/>
      <c r="S157" s="19"/>
      <c r="W157" s="19"/>
    </row>
    <row r="158" spans="1:30" ht="15" thickBot="1">
      <c r="B158" s="86" t="s">
        <v>91</v>
      </c>
      <c r="C158" s="87"/>
      <c r="D158" s="87"/>
      <c r="E158" s="87"/>
      <c r="F158" s="87"/>
      <c r="G158" s="87"/>
      <c r="H158" s="87"/>
      <c r="I158" s="87"/>
      <c r="J158" s="87"/>
      <c r="K158" s="87"/>
      <c r="L158" s="87"/>
      <c r="M158" s="87"/>
      <c r="N158" s="87"/>
      <c r="O158" s="87"/>
      <c r="P158" s="87"/>
      <c r="Q158" s="88"/>
      <c r="S158" s="2"/>
      <c r="W158" s="2"/>
    </row>
    <row r="159" spans="1:30" ht="15" thickBot="1">
      <c r="A159" s="20" t="s">
        <v>132</v>
      </c>
      <c r="B159" s="21" t="s">
        <v>0</v>
      </c>
      <c r="C159" s="13" t="s">
        <v>1</v>
      </c>
      <c r="D159" s="13" t="s">
        <v>2</v>
      </c>
      <c r="E159" s="13" t="s">
        <v>3</v>
      </c>
      <c r="F159" s="13" t="s">
        <v>4</v>
      </c>
      <c r="G159" s="13" t="s">
        <v>5</v>
      </c>
      <c r="H159" s="13" t="s">
        <v>6</v>
      </c>
      <c r="I159" s="13" t="s">
        <v>7</v>
      </c>
      <c r="J159" s="13" t="s">
        <v>8</v>
      </c>
      <c r="K159" s="13" t="s">
        <v>11</v>
      </c>
      <c r="L159" s="13" t="s">
        <v>12</v>
      </c>
      <c r="M159" s="13" t="s">
        <v>17</v>
      </c>
      <c r="N159" s="13" t="s">
        <v>13</v>
      </c>
      <c r="O159" s="13" t="s">
        <v>14</v>
      </c>
      <c r="P159" s="13" t="s">
        <v>15</v>
      </c>
      <c r="Q159" s="14" t="s">
        <v>16</v>
      </c>
      <c r="S159" s="20" t="s">
        <v>132</v>
      </c>
      <c r="T159" s="51" t="s">
        <v>143</v>
      </c>
      <c r="U159" s="17">
        <f>AVERAGE(B160:B179)</f>
        <v>0.05</v>
      </c>
      <c r="W159" s="17" t="s">
        <v>132</v>
      </c>
      <c r="X159" s="84" t="s">
        <v>143</v>
      </c>
      <c r="Z159" s="17" t="s">
        <v>132</v>
      </c>
      <c r="AA159" s="84" t="s">
        <v>143</v>
      </c>
      <c r="AC159" s="17" t="s">
        <v>132</v>
      </c>
      <c r="AD159" s="84" t="s">
        <v>143</v>
      </c>
    </row>
    <row r="160" spans="1:30">
      <c r="A160" s="15">
        <v>1</v>
      </c>
      <c r="B160" s="5">
        <v>0</v>
      </c>
      <c r="C160" s="6">
        <v>0</v>
      </c>
      <c r="D160" s="6">
        <v>1</v>
      </c>
      <c r="E160" s="6">
        <v>1</v>
      </c>
      <c r="F160" s="6">
        <v>1</v>
      </c>
      <c r="G160" s="6">
        <v>1</v>
      </c>
      <c r="H160" s="6">
        <v>1</v>
      </c>
      <c r="I160" s="6">
        <v>2</v>
      </c>
      <c r="J160" s="6">
        <v>2</v>
      </c>
      <c r="K160" s="6">
        <v>2</v>
      </c>
      <c r="L160" s="6">
        <v>3</v>
      </c>
      <c r="M160" s="6">
        <v>3</v>
      </c>
      <c r="N160" s="6">
        <v>3</v>
      </c>
      <c r="O160" s="6">
        <v>3</v>
      </c>
      <c r="P160" s="6">
        <v>3</v>
      </c>
      <c r="Q160" s="7">
        <v>4</v>
      </c>
      <c r="S160" s="15">
        <v>1</v>
      </c>
      <c r="T160" s="52">
        <v>16</v>
      </c>
      <c r="U160" s="17">
        <f>AVERAGE(C160:C179)</f>
        <v>0.05</v>
      </c>
      <c r="W160" s="17">
        <v>1</v>
      </c>
      <c r="X160" s="2">
        <v>16</v>
      </c>
      <c r="Z160" s="17">
        <v>1</v>
      </c>
      <c r="AA160" s="2">
        <v>16</v>
      </c>
      <c r="AC160" s="17">
        <v>2</v>
      </c>
      <c r="AD160" s="2">
        <v>19</v>
      </c>
    </row>
    <row r="161" spans="1:30" ht="15" thickBot="1">
      <c r="A161" s="16">
        <v>2</v>
      </c>
      <c r="B161" s="8">
        <v>0</v>
      </c>
      <c r="C161" s="9">
        <v>0</v>
      </c>
      <c r="D161" s="9">
        <v>0</v>
      </c>
      <c r="E161" s="9">
        <v>1</v>
      </c>
      <c r="F161" s="9">
        <v>2</v>
      </c>
      <c r="G161" s="9">
        <v>2</v>
      </c>
      <c r="H161" s="9">
        <v>2</v>
      </c>
      <c r="I161" s="9">
        <v>2</v>
      </c>
      <c r="J161" s="9">
        <v>2</v>
      </c>
      <c r="K161" s="9">
        <v>2</v>
      </c>
      <c r="L161" s="9">
        <v>2</v>
      </c>
      <c r="M161" s="9">
        <v>2</v>
      </c>
      <c r="N161" s="9">
        <v>2</v>
      </c>
      <c r="O161" s="9">
        <v>3</v>
      </c>
      <c r="P161" s="9">
        <v>3</v>
      </c>
      <c r="Q161" s="10">
        <v>4</v>
      </c>
      <c r="S161" s="16">
        <v>2</v>
      </c>
      <c r="T161" s="53">
        <v>19</v>
      </c>
      <c r="U161" s="17">
        <f>AVERAGE(D160:D179)</f>
        <v>0.45</v>
      </c>
      <c r="W161" s="17">
        <v>2</v>
      </c>
      <c r="X161" s="2">
        <v>19</v>
      </c>
      <c r="Z161" s="17">
        <v>3</v>
      </c>
      <c r="AA161" s="2">
        <v>20</v>
      </c>
      <c r="AC161" s="17">
        <v>4</v>
      </c>
      <c r="AD161" s="2">
        <v>14</v>
      </c>
    </row>
    <row r="162" spans="1:30">
      <c r="A162" s="15">
        <v>3</v>
      </c>
      <c r="B162" s="5">
        <v>0</v>
      </c>
      <c r="C162" s="6">
        <v>0</v>
      </c>
      <c r="D162" s="6">
        <v>0</v>
      </c>
      <c r="E162" s="6">
        <v>1</v>
      </c>
      <c r="F162" s="6">
        <v>1</v>
      </c>
      <c r="G162" s="6">
        <v>1</v>
      </c>
      <c r="H162" s="6">
        <v>1</v>
      </c>
      <c r="I162" s="6">
        <v>1</v>
      </c>
      <c r="J162" s="6">
        <v>1</v>
      </c>
      <c r="K162" s="6">
        <v>1</v>
      </c>
      <c r="L162" s="6">
        <v>2</v>
      </c>
      <c r="M162" s="6">
        <v>2</v>
      </c>
      <c r="N162" s="6">
        <v>2</v>
      </c>
      <c r="O162" s="6">
        <v>2</v>
      </c>
      <c r="P162" s="6">
        <v>3</v>
      </c>
      <c r="Q162" s="7">
        <v>3</v>
      </c>
      <c r="S162" s="15">
        <v>3</v>
      </c>
      <c r="T162" s="52">
        <v>20</v>
      </c>
      <c r="U162" s="17">
        <f>AVERAGE(E160:E179)</f>
        <v>0.9</v>
      </c>
      <c r="W162" s="17">
        <v>3</v>
      </c>
      <c r="X162" s="2">
        <v>20</v>
      </c>
      <c r="Z162" s="17">
        <v>5</v>
      </c>
      <c r="AA162" s="2">
        <v>18</v>
      </c>
      <c r="AC162" s="17">
        <v>6</v>
      </c>
      <c r="AD162" s="2">
        <v>16</v>
      </c>
    </row>
    <row r="163" spans="1:30" ht="15" thickBot="1">
      <c r="A163" s="16">
        <v>4</v>
      </c>
      <c r="B163" s="8">
        <v>0</v>
      </c>
      <c r="C163" s="9">
        <v>0</v>
      </c>
      <c r="D163" s="9">
        <v>0</v>
      </c>
      <c r="E163" s="9">
        <v>1</v>
      </c>
      <c r="F163" s="9">
        <v>2</v>
      </c>
      <c r="G163" s="9">
        <v>2</v>
      </c>
      <c r="H163" s="9">
        <v>2</v>
      </c>
      <c r="I163" s="9">
        <v>2</v>
      </c>
      <c r="J163" s="9">
        <v>3</v>
      </c>
      <c r="K163" s="9">
        <v>3</v>
      </c>
      <c r="L163" s="9">
        <v>3</v>
      </c>
      <c r="M163" s="9">
        <v>3</v>
      </c>
      <c r="N163" s="9">
        <v>3</v>
      </c>
      <c r="O163" s="9">
        <v>3</v>
      </c>
      <c r="P163" s="9">
        <v>3</v>
      </c>
      <c r="Q163" s="10">
        <v>4</v>
      </c>
      <c r="S163" s="16">
        <v>4</v>
      </c>
      <c r="T163" s="53">
        <v>14</v>
      </c>
      <c r="U163" s="17">
        <f>AVERAGE(F160:F179)</f>
        <v>1.2</v>
      </c>
      <c r="W163" s="17">
        <v>4</v>
      </c>
      <c r="X163" s="2">
        <v>14</v>
      </c>
      <c r="Z163" s="17">
        <v>7</v>
      </c>
      <c r="AA163" s="2">
        <v>16</v>
      </c>
      <c r="AC163" s="17">
        <v>8</v>
      </c>
      <c r="AD163" s="2">
        <v>16</v>
      </c>
    </row>
    <row r="164" spans="1:30">
      <c r="A164" s="15">
        <v>5</v>
      </c>
      <c r="B164" s="5">
        <v>0</v>
      </c>
      <c r="C164" s="6">
        <v>0</v>
      </c>
      <c r="D164" s="6">
        <v>1</v>
      </c>
      <c r="E164" s="6">
        <v>1</v>
      </c>
      <c r="F164" s="6">
        <v>1</v>
      </c>
      <c r="G164" s="6">
        <v>1</v>
      </c>
      <c r="H164" s="6">
        <v>1</v>
      </c>
      <c r="I164" s="6">
        <v>1</v>
      </c>
      <c r="J164" s="6">
        <v>1</v>
      </c>
      <c r="K164" s="6">
        <v>1</v>
      </c>
      <c r="L164" s="6">
        <v>2</v>
      </c>
      <c r="M164" s="6">
        <v>2</v>
      </c>
      <c r="N164" s="6">
        <v>3</v>
      </c>
      <c r="O164" s="6">
        <v>3</v>
      </c>
      <c r="P164" s="6">
        <v>3</v>
      </c>
      <c r="Q164" s="7">
        <v>4</v>
      </c>
      <c r="S164" s="15">
        <v>5</v>
      </c>
      <c r="T164" s="52">
        <v>18</v>
      </c>
      <c r="U164" s="17">
        <f>AVERAGE(G160:G179)</f>
        <v>1.3</v>
      </c>
      <c r="W164" s="17">
        <v>5</v>
      </c>
      <c r="X164" s="2">
        <v>18</v>
      </c>
      <c r="Z164" s="17">
        <v>9</v>
      </c>
      <c r="AA164" s="2">
        <v>20</v>
      </c>
      <c r="AC164" s="17">
        <v>10</v>
      </c>
      <c r="AD164" s="2">
        <v>20</v>
      </c>
    </row>
    <row r="165" spans="1:30" ht="15" thickBot="1">
      <c r="A165" s="16">
        <v>6</v>
      </c>
      <c r="B165" s="8">
        <v>0</v>
      </c>
      <c r="C165" s="9">
        <v>0</v>
      </c>
      <c r="D165" s="9">
        <v>0</v>
      </c>
      <c r="E165" s="9">
        <v>1</v>
      </c>
      <c r="F165" s="9">
        <v>1</v>
      </c>
      <c r="G165" s="9">
        <v>1</v>
      </c>
      <c r="H165" s="9">
        <v>1</v>
      </c>
      <c r="I165" s="9">
        <v>1</v>
      </c>
      <c r="J165" s="9">
        <v>2</v>
      </c>
      <c r="K165" s="9">
        <v>2</v>
      </c>
      <c r="L165" s="9">
        <v>3</v>
      </c>
      <c r="M165" s="9">
        <v>3</v>
      </c>
      <c r="N165" s="9">
        <v>3</v>
      </c>
      <c r="O165" s="9">
        <v>3</v>
      </c>
      <c r="P165" s="9">
        <v>3</v>
      </c>
      <c r="Q165" s="10">
        <v>4</v>
      </c>
      <c r="S165" s="16">
        <v>6</v>
      </c>
      <c r="T165" s="53">
        <v>16</v>
      </c>
      <c r="U165" s="17">
        <f>AVERAGE(H160:H179)</f>
        <v>1.35</v>
      </c>
      <c r="W165" s="17">
        <v>6</v>
      </c>
      <c r="X165" s="2">
        <v>16</v>
      </c>
      <c r="Z165" s="17">
        <v>11</v>
      </c>
      <c r="AA165" s="2">
        <v>20</v>
      </c>
      <c r="AC165" s="17">
        <v>12</v>
      </c>
      <c r="AD165" s="2">
        <v>19</v>
      </c>
    </row>
    <row r="166" spans="1:30">
      <c r="A166" s="15">
        <v>7</v>
      </c>
      <c r="B166" s="5">
        <v>0</v>
      </c>
      <c r="C166" s="6">
        <v>0</v>
      </c>
      <c r="D166" s="6">
        <v>0</v>
      </c>
      <c r="E166" s="6">
        <v>1</v>
      </c>
      <c r="F166" s="6">
        <v>2</v>
      </c>
      <c r="G166" s="6">
        <v>2</v>
      </c>
      <c r="H166" s="6">
        <v>2</v>
      </c>
      <c r="I166" s="6">
        <v>2</v>
      </c>
      <c r="J166" s="6">
        <v>2</v>
      </c>
      <c r="K166" s="6">
        <v>2</v>
      </c>
      <c r="L166" s="6">
        <v>3</v>
      </c>
      <c r="M166" s="6">
        <v>3</v>
      </c>
      <c r="N166" s="6">
        <v>3</v>
      </c>
      <c r="O166" s="6">
        <v>3</v>
      </c>
      <c r="P166" s="6">
        <v>3</v>
      </c>
      <c r="Q166" s="7">
        <v>4</v>
      </c>
      <c r="S166" s="15">
        <v>7</v>
      </c>
      <c r="T166" s="52">
        <v>16</v>
      </c>
      <c r="U166" s="17">
        <f>AVERAGE(I$160:I$179)</f>
        <v>1.45</v>
      </c>
      <c r="W166" s="17">
        <v>7</v>
      </c>
      <c r="X166" s="2">
        <v>16</v>
      </c>
      <c r="Z166" s="17">
        <v>13</v>
      </c>
      <c r="AA166" s="2">
        <v>16</v>
      </c>
      <c r="AC166" s="17">
        <v>14</v>
      </c>
      <c r="AD166" s="2">
        <v>19</v>
      </c>
    </row>
    <row r="167" spans="1:30" ht="15" thickBot="1">
      <c r="A167" s="16">
        <v>8</v>
      </c>
      <c r="B167" s="8">
        <v>0</v>
      </c>
      <c r="C167" s="9">
        <v>0</v>
      </c>
      <c r="D167" s="9">
        <v>0</v>
      </c>
      <c r="E167" s="9">
        <v>1</v>
      </c>
      <c r="F167" s="9">
        <v>2</v>
      </c>
      <c r="G167" s="9">
        <v>2</v>
      </c>
      <c r="H167" s="9">
        <v>2</v>
      </c>
      <c r="I167" s="9">
        <v>2</v>
      </c>
      <c r="J167" s="9">
        <v>2</v>
      </c>
      <c r="K167" s="9">
        <v>2</v>
      </c>
      <c r="L167" s="9">
        <v>3</v>
      </c>
      <c r="M167" s="9">
        <v>3</v>
      </c>
      <c r="N167" s="9">
        <v>3</v>
      </c>
      <c r="O167" s="9">
        <v>3</v>
      </c>
      <c r="P167" s="9">
        <v>3</v>
      </c>
      <c r="Q167" s="10">
        <v>4</v>
      </c>
      <c r="S167" s="16">
        <v>8</v>
      </c>
      <c r="T167" s="53">
        <v>16</v>
      </c>
      <c r="U167" s="17">
        <f>AVERAGE(J$160:J$179)</f>
        <v>1.6</v>
      </c>
      <c r="W167" s="17">
        <v>8</v>
      </c>
      <c r="X167" s="2">
        <v>16</v>
      </c>
      <c r="Z167" s="17">
        <v>15</v>
      </c>
      <c r="AA167" s="2">
        <v>19</v>
      </c>
      <c r="AC167" s="17">
        <v>16</v>
      </c>
      <c r="AD167" s="2">
        <v>16</v>
      </c>
    </row>
    <row r="168" spans="1:30">
      <c r="A168" s="15">
        <v>9</v>
      </c>
      <c r="B168" s="5">
        <v>0</v>
      </c>
      <c r="C168" s="6">
        <v>0</v>
      </c>
      <c r="D168" s="6">
        <v>1</v>
      </c>
      <c r="E168" s="6">
        <v>1</v>
      </c>
      <c r="F168" s="6">
        <v>1</v>
      </c>
      <c r="G168" s="6">
        <v>1</v>
      </c>
      <c r="H168" s="6">
        <v>1</v>
      </c>
      <c r="I168" s="6">
        <v>1</v>
      </c>
      <c r="J168" s="6">
        <v>1</v>
      </c>
      <c r="K168" s="6">
        <v>1</v>
      </c>
      <c r="L168" s="6">
        <v>1</v>
      </c>
      <c r="M168" s="6">
        <v>1</v>
      </c>
      <c r="N168" s="6">
        <v>1</v>
      </c>
      <c r="O168" s="6">
        <v>2</v>
      </c>
      <c r="P168" s="6">
        <v>3</v>
      </c>
      <c r="Q168" s="7">
        <v>4</v>
      </c>
      <c r="S168" s="15">
        <v>9</v>
      </c>
      <c r="T168" s="52">
        <v>20</v>
      </c>
      <c r="U168" s="17">
        <f>AVERAGE(K$160:K$179)</f>
        <v>1.7</v>
      </c>
      <c r="W168" s="17">
        <v>9</v>
      </c>
      <c r="X168" s="2">
        <v>20</v>
      </c>
      <c r="Z168" s="17">
        <v>17</v>
      </c>
      <c r="AA168" s="2">
        <v>16</v>
      </c>
      <c r="AC168" s="17">
        <v>18</v>
      </c>
      <c r="AD168" s="2">
        <v>16</v>
      </c>
    </row>
    <row r="169" spans="1:30" ht="15" thickBot="1">
      <c r="A169" s="16">
        <v>10</v>
      </c>
      <c r="B169" s="8">
        <v>0</v>
      </c>
      <c r="C169" s="9">
        <v>0</v>
      </c>
      <c r="D169" s="9">
        <v>0</v>
      </c>
      <c r="E169" s="9">
        <v>1</v>
      </c>
      <c r="F169" s="9">
        <v>1</v>
      </c>
      <c r="G169" s="9">
        <v>1</v>
      </c>
      <c r="H169" s="9">
        <v>1</v>
      </c>
      <c r="I169" s="9">
        <v>1</v>
      </c>
      <c r="J169" s="9">
        <v>1</v>
      </c>
      <c r="K169" s="9">
        <v>1</v>
      </c>
      <c r="L169" s="9">
        <v>1</v>
      </c>
      <c r="M169" s="9">
        <v>1</v>
      </c>
      <c r="N169" s="9">
        <v>1</v>
      </c>
      <c r="O169" s="9">
        <v>2</v>
      </c>
      <c r="P169" s="9">
        <v>3</v>
      </c>
      <c r="Q169" s="10">
        <v>3</v>
      </c>
      <c r="S169" s="16">
        <v>10</v>
      </c>
      <c r="T169" s="53">
        <v>20</v>
      </c>
      <c r="U169" s="17">
        <f>AVERAGE(L$160:L$179)</f>
        <v>2.25</v>
      </c>
      <c r="W169" s="17">
        <v>10</v>
      </c>
      <c r="X169" s="2">
        <v>20</v>
      </c>
      <c r="Z169" s="17">
        <v>19</v>
      </c>
      <c r="AA169" s="2">
        <v>20</v>
      </c>
      <c r="AD169" s="2">
        <f>AVERAGE(AD160:AD168)</f>
        <v>17.222222222222221</v>
      </c>
    </row>
    <row r="170" spans="1:30">
      <c r="A170" s="15">
        <v>11</v>
      </c>
      <c r="B170" s="5">
        <v>0</v>
      </c>
      <c r="C170" s="6">
        <v>0</v>
      </c>
      <c r="D170" s="6">
        <v>0</v>
      </c>
      <c r="E170" s="6">
        <v>1</v>
      </c>
      <c r="F170" s="6">
        <v>1</v>
      </c>
      <c r="G170" s="6">
        <v>1</v>
      </c>
      <c r="H170" s="6">
        <v>1</v>
      </c>
      <c r="I170" s="6">
        <v>2</v>
      </c>
      <c r="J170" s="6">
        <v>2</v>
      </c>
      <c r="K170" s="6">
        <v>2</v>
      </c>
      <c r="L170" s="6">
        <v>2</v>
      </c>
      <c r="M170" s="6">
        <v>2</v>
      </c>
      <c r="N170" s="6">
        <v>2</v>
      </c>
      <c r="O170" s="6">
        <v>2</v>
      </c>
      <c r="P170" s="6">
        <v>3</v>
      </c>
      <c r="Q170" s="7">
        <v>3</v>
      </c>
      <c r="S170" s="15">
        <v>11</v>
      </c>
      <c r="T170" s="52">
        <v>20</v>
      </c>
      <c r="U170" s="17">
        <f>AVERAGE(M$160:M$179)</f>
        <v>2.25</v>
      </c>
      <c r="W170" s="17">
        <v>11</v>
      </c>
      <c r="X170" s="2">
        <v>20</v>
      </c>
      <c r="AA170" s="2">
        <f>AVERAGE(AA160:AA169)</f>
        <v>18.100000000000001</v>
      </c>
      <c r="AD170" s="2">
        <f>STDEVA(AD160:AD168)</f>
        <v>2.0480342879074209</v>
      </c>
    </row>
    <row r="171" spans="1:30" ht="15" thickBot="1">
      <c r="A171" s="16">
        <v>12</v>
      </c>
      <c r="B171" s="8">
        <v>0</v>
      </c>
      <c r="C171" s="9">
        <v>0</v>
      </c>
      <c r="D171" s="9">
        <v>1</v>
      </c>
      <c r="E171" s="9">
        <v>1</v>
      </c>
      <c r="F171" s="9">
        <v>1</v>
      </c>
      <c r="G171" s="9">
        <v>1</v>
      </c>
      <c r="H171" s="9">
        <v>1</v>
      </c>
      <c r="I171" s="9">
        <v>1</v>
      </c>
      <c r="J171" s="9">
        <v>2</v>
      </c>
      <c r="K171" s="9">
        <v>2</v>
      </c>
      <c r="L171" s="9">
        <v>2</v>
      </c>
      <c r="M171" s="9">
        <v>2</v>
      </c>
      <c r="N171" s="9">
        <v>2</v>
      </c>
      <c r="O171" s="9">
        <v>3</v>
      </c>
      <c r="P171" s="9">
        <v>3</v>
      </c>
      <c r="Q171" s="10">
        <v>4</v>
      </c>
      <c r="S171" s="16">
        <v>12</v>
      </c>
      <c r="T171" s="53">
        <v>19</v>
      </c>
      <c r="U171" s="17">
        <f>AVERAGE(N$160:N$179)</f>
        <v>2.2999999999999998</v>
      </c>
      <c r="W171" s="17">
        <v>12</v>
      </c>
      <c r="X171" s="2">
        <v>19</v>
      </c>
      <c r="AA171" s="2">
        <f>STDEVA(AA160:AA169)</f>
        <v>1.9119507199599983</v>
      </c>
    </row>
    <row r="172" spans="1:30">
      <c r="A172" s="15">
        <v>13</v>
      </c>
      <c r="B172" s="5">
        <v>0</v>
      </c>
      <c r="C172" s="6">
        <v>0</v>
      </c>
      <c r="D172" s="6">
        <v>1</v>
      </c>
      <c r="E172" s="6">
        <v>1</v>
      </c>
      <c r="F172" s="6">
        <v>1</v>
      </c>
      <c r="G172" s="6">
        <v>1</v>
      </c>
      <c r="H172" s="6">
        <v>2</v>
      </c>
      <c r="I172" s="6">
        <v>2</v>
      </c>
      <c r="J172" s="6">
        <v>2</v>
      </c>
      <c r="K172" s="6">
        <v>2</v>
      </c>
      <c r="L172" s="6">
        <v>3</v>
      </c>
      <c r="M172" s="6">
        <v>3</v>
      </c>
      <c r="N172" s="6">
        <v>3</v>
      </c>
      <c r="O172" s="6">
        <v>4</v>
      </c>
      <c r="P172" s="6">
        <v>4</v>
      </c>
      <c r="Q172" s="7">
        <v>4</v>
      </c>
      <c r="S172" s="15">
        <v>13</v>
      </c>
      <c r="T172" s="52">
        <v>16</v>
      </c>
      <c r="U172" s="17">
        <f>AVERAGE(O$160:O$179)</f>
        <v>2.65</v>
      </c>
      <c r="W172" s="17">
        <v>13</v>
      </c>
      <c r="X172" s="2">
        <v>16</v>
      </c>
    </row>
    <row r="173" spans="1:30" ht="15" thickBot="1">
      <c r="A173" s="16">
        <v>14</v>
      </c>
      <c r="B173" s="8">
        <v>0</v>
      </c>
      <c r="C173" s="9">
        <v>0</v>
      </c>
      <c r="D173" s="9">
        <v>1</v>
      </c>
      <c r="E173" s="9">
        <v>1</v>
      </c>
      <c r="F173" s="9">
        <v>1</v>
      </c>
      <c r="G173" s="9">
        <v>1</v>
      </c>
      <c r="H173" s="9">
        <v>1</v>
      </c>
      <c r="I173" s="9">
        <v>1</v>
      </c>
      <c r="J173" s="9">
        <v>1</v>
      </c>
      <c r="K173" s="9">
        <v>2</v>
      </c>
      <c r="L173" s="9">
        <v>2</v>
      </c>
      <c r="M173" s="9">
        <v>2</v>
      </c>
      <c r="N173" s="9">
        <v>2</v>
      </c>
      <c r="O173" s="9">
        <v>3</v>
      </c>
      <c r="P173" s="9">
        <v>3</v>
      </c>
      <c r="Q173" s="10">
        <v>4</v>
      </c>
      <c r="S173" s="16">
        <v>14</v>
      </c>
      <c r="T173" s="53">
        <v>19</v>
      </c>
      <c r="U173" s="17">
        <f>AVERAGE(P$160:P$179)</f>
        <v>2.9</v>
      </c>
      <c r="W173" s="17">
        <v>14</v>
      </c>
      <c r="X173" s="2">
        <v>19</v>
      </c>
    </row>
    <row r="174" spans="1:30">
      <c r="A174" s="15">
        <v>15</v>
      </c>
      <c r="B174" s="5">
        <v>0</v>
      </c>
      <c r="C174" s="6">
        <v>0</v>
      </c>
      <c r="D174" s="6">
        <v>0</v>
      </c>
      <c r="E174" s="6">
        <v>0</v>
      </c>
      <c r="F174" s="6">
        <v>1</v>
      </c>
      <c r="G174" s="6">
        <v>1</v>
      </c>
      <c r="H174" s="6">
        <v>1</v>
      </c>
      <c r="I174" s="6">
        <v>1</v>
      </c>
      <c r="J174" s="6">
        <v>1</v>
      </c>
      <c r="K174" s="6">
        <v>2</v>
      </c>
      <c r="L174" s="6">
        <v>2</v>
      </c>
      <c r="M174" s="6">
        <v>2</v>
      </c>
      <c r="N174" s="6">
        <v>2</v>
      </c>
      <c r="O174" s="6">
        <v>3</v>
      </c>
      <c r="P174" s="6">
        <v>3</v>
      </c>
      <c r="Q174" s="7">
        <v>4</v>
      </c>
      <c r="S174" s="15">
        <v>15</v>
      </c>
      <c r="T174" s="52">
        <v>19</v>
      </c>
      <c r="U174" s="17">
        <f>AVERAGE(Q$160:Q$179)</f>
        <v>3.65</v>
      </c>
      <c r="W174" s="17">
        <v>15</v>
      </c>
      <c r="X174" s="2">
        <v>19</v>
      </c>
    </row>
    <row r="175" spans="1:30" ht="15" thickBot="1">
      <c r="A175" s="16">
        <v>16</v>
      </c>
      <c r="B175" s="8">
        <v>0</v>
      </c>
      <c r="C175" s="9">
        <v>0</v>
      </c>
      <c r="D175" s="9">
        <v>1</v>
      </c>
      <c r="E175" s="9">
        <v>1</v>
      </c>
      <c r="F175" s="9">
        <v>1</v>
      </c>
      <c r="G175" s="9">
        <v>2</v>
      </c>
      <c r="H175" s="9">
        <v>2</v>
      </c>
      <c r="I175" s="9">
        <v>2</v>
      </c>
      <c r="J175" s="9">
        <v>2</v>
      </c>
      <c r="K175" s="9">
        <v>2</v>
      </c>
      <c r="L175" s="9">
        <v>3</v>
      </c>
      <c r="M175" s="9">
        <v>3</v>
      </c>
      <c r="N175" s="9">
        <v>3</v>
      </c>
      <c r="O175" s="9">
        <v>3</v>
      </c>
      <c r="P175" s="9">
        <v>3</v>
      </c>
      <c r="Q175" s="10">
        <v>4</v>
      </c>
      <c r="S175" s="16">
        <v>16</v>
      </c>
      <c r="T175" s="53">
        <v>16</v>
      </c>
      <c r="W175" s="17">
        <v>16</v>
      </c>
      <c r="X175" s="2">
        <v>16</v>
      </c>
    </row>
    <row r="176" spans="1:30">
      <c r="A176" s="15">
        <v>17</v>
      </c>
      <c r="B176" s="5">
        <v>0</v>
      </c>
      <c r="C176" s="6">
        <v>0</v>
      </c>
      <c r="D176" s="6">
        <v>0</v>
      </c>
      <c r="E176" s="6">
        <v>0</v>
      </c>
      <c r="F176" s="6">
        <v>0</v>
      </c>
      <c r="G176" s="6">
        <v>0</v>
      </c>
      <c r="H176" s="6">
        <v>0</v>
      </c>
      <c r="I176" s="6">
        <v>0</v>
      </c>
      <c r="J176" s="6">
        <v>0</v>
      </c>
      <c r="K176" s="6">
        <v>0</v>
      </c>
      <c r="L176" s="6">
        <v>0</v>
      </c>
      <c r="M176" s="6">
        <v>0</v>
      </c>
      <c r="N176" s="6">
        <v>0</v>
      </c>
      <c r="O176" s="6">
        <v>0</v>
      </c>
      <c r="P176" s="6">
        <v>0</v>
      </c>
      <c r="Q176" s="7">
        <v>0</v>
      </c>
      <c r="S176" s="15">
        <v>17</v>
      </c>
      <c r="T176" s="52"/>
      <c r="W176" s="17">
        <v>17</v>
      </c>
      <c r="X176" s="2">
        <v>16</v>
      </c>
    </row>
    <row r="177" spans="1:30" ht="15" thickBot="1">
      <c r="A177" s="16">
        <v>18</v>
      </c>
      <c r="B177" s="8">
        <v>0</v>
      </c>
      <c r="C177" s="9">
        <v>0</v>
      </c>
      <c r="D177" s="9">
        <v>1</v>
      </c>
      <c r="E177" s="9">
        <v>1</v>
      </c>
      <c r="F177" s="9">
        <v>1</v>
      </c>
      <c r="G177" s="9">
        <v>2</v>
      </c>
      <c r="H177" s="9">
        <v>2</v>
      </c>
      <c r="I177" s="9">
        <v>2</v>
      </c>
      <c r="J177" s="9">
        <v>2</v>
      </c>
      <c r="K177" s="9">
        <v>2</v>
      </c>
      <c r="L177" s="9">
        <v>3</v>
      </c>
      <c r="M177" s="9">
        <v>3</v>
      </c>
      <c r="N177" s="9">
        <v>3</v>
      </c>
      <c r="O177" s="9">
        <v>3</v>
      </c>
      <c r="P177" s="9">
        <v>3</v>
      </c>
      <c r="Q177" s="10">
        <v>4</v>
      </c>
      <c r="S177" s="16">
        <v>18</v>
      </c>
      <c r="T177" s="53">
        <v>16</v>
      </c>
      <c r="W177" s="17">
        <v>18</v>
      </c>
      <c r="X177" s="2">
        <v>16</v>
      </c>
    </row>
    <row r="178" spans="1:30">
      <c r="A178" s="30">
        <v>19</v>
      </c>
      <c r="B178" s="31">
        <v>0</v>
      </c>
      <c r="C178" s="32">
        <v>0</v>
      </c>
      <c r="D178" s="32">
        <v>0</v>
      </c>
      <c r="E178" s="32">
        <v>1</v>
      </c>
      <c r="F178" s="32">
        <v>1</v>
      </c>
      <c r="G178" s="32">
        <v>1</v>
      </c>
      <c r="H178" s="32">
        <v>1</v>
      </c>
      <c r="I178" s="32">
        <v>1</v>
      </c>
      <c r="J178" s="32">
        <v>1</v>
      </c>
      <c r="K178" s="32">
        <v>1</v>
      </c>
      <c r="L178" s="32">
        <v>3</v>
      </c>
      <c r="M178" s="32">
        <v>3</v>
      </c>
      <c r="N178" s="32">
        <v>3</v>
      </c>
      <c r="O178" s="32">
        <v>3</v>
      </c>
      <c r="P178" s="32">
        <v>3</v>
      </c>
      <c r="Q178" s="33">
        <v>4</v>
      </c>
      <c r="S178" s="30">
        <v>19</v>
      </c>
      <c r="T178" s="54">
        <v>16</v>
      </c>
      <c r="W178" s="17">
        <v>19</v>
      </c>
      <c r="X178" s="2">
        <v>20</v>
      </c>
    </row>
    <row r="179" spans="1:30" ht="15" thickBot="1">
      <c r="A179" s="16">
        <v>20</v>
      </c>
      <c r="B179" s="8">
        <v>1</v>
      </c>
      <c r="C179" s="9">
        <v>1</v>
      </c>
      <c r="D179" s="9">
        <v>1</v>
      </c>
      <c r="E179" s="9">
        <v>1</v>
      </c>
      <c r="F179" s="9">
        <v>2</v>
      </c>
      <c r="G179" s="9">
        <v>2</v>
      </c>
      <c r="H179" s="9">
        <v>2</v>
      </c>
      <c r="I179" s="9">
        <v>2</v>
      </c>
      <c r="J179" s="9">
        <v>2</v>
      </c>
      <c r="K179" s="9">
        <v>2</v>
      </c>
      <c r="L179" s="9">
        <v>2</v>
      </c>
      <c r="M179" s="9">
        <v>2</v>
      </c>
      <c r="N179" s="9">
        <v>2</v>
      </c>
      <c r="O179" s="9">
        <v>2</v>
      </c>
      <c r="P179" s="9">
        <v>3</v>
      </c>
      <c r="Q179" s="10">
        <v>4</v>
      </c>
      <c r="S179" s="16">
        <v>20</v>
      </c>
      <c r="T179" s="53">
        <v>20</v>
      </c>
      <c r="W179" s="2"/>
      <c r="X179" s="2">
        <f>AVERAGE(X160:X178)</f>
        <v>17.684210526315791</v>
      </c>
    </row>
    <row r="180" spans="1:30">
      <c r="A180" s="17" t="s">
        <v>54</v>
      </c>
      <c r="B180" s="2">
        <v>1</v>
      </c>
      <c r="C180" s="2">
        <v>1</v>
      </c>
      <c r="D180" s="2">
        <v>9</v>
      </c>
      <c r="E180" s="2">
        <v>18</v>
      </c>
      <c r="F180" s="2">
        <v>19</v>
      </c>
      <c r="G180" s="2">
        <v>19</v>
      </c>
      <c r="H180" s="2">
        <v>19</v>
      </c>
      <c r="I180" s="2">
        <v>19</v>
      </c>
      <c r="J180" s="2">
        <v>19</v>
      </c>
      <c r="K180" s="2">
        <v>19</v>
      </c>
      <c r="L180" s="2">
        <v>19</v>
      </c>
      <c r="M180" s="2">
        <v>19</v>
      </c>
      <c r="N180" s="2">
        <v>19</v>
      </c>
      <c r="O180" s="2">
        <v>19</v>
      </c>
      <c r="P180" s="2">
        <v>19</v>
      </c>
      <c r="Q180" s="2">
        <v>19</v>
      </c>
      <c r="S180" s="2"/>
      <c r="W180" s="2"/>
      <c r="X180" s="2">
        <f>STDEVA(X160:X178)</f>
        <v>1.9735087641318645</v>
      </c>
    </row>
    <row r="181" spans="1:30">
      <c r="S181" s="2"/>
      <c r="W181" s="19"/>
    </row>
    <row r="182" spans="1:30">
      <c r="A182" s="49" t="s">
        <v>46</v>
      </c>
      <c r="S182" s="19"/>
      <c r="W182" s="19"/>
    </row>
    <row r="183" spans="1:30" ht="15" thickBot="1">
      <c r="A183" s="19"/>
      <c r="S183" s="19"/>
      <c r="W183" s="19"/>
    </row>
    <row r="184" spans="1:30" ht="15" thickBot="1">
      <c r="B184" s="86" t="s">
        <v>91</v>
      </c>
      <c r="C184" s="87"/>
      <c r="D184" s="87"/>
      <c r="E184" s="87"/>
      <c r="F184" s="87"/>
      <c r="G184" s="87"/>
      <c r="H184" s="87"/>
      <c r="I184" s="87"/>
      <c r="J184" s="87"/>
      <c r="K184" s="87"/>
      <c r="L184" s="87"/>
      <c r="M184" s="87"/>
      <c r="N184" s="87"/>
      <c r="O184" s="87"/>
      <c r="P184" s="87"/>
      <c r="Q184" s="88"/>
      <c r="S184" s="2"/>
      <c r="W184" s="2"/>
    </row>
    <row r="185" spans="1:30" ht="15" thickBot="1">
      <c r="A185" s="20" t="s">
        <v>132</v>
      </c>
      <c r="B185" s="21" t="s">
        <v>0</v>
      </c>
      <c r="C185" s="13" t="s">
        <v>1</v>
      </c>
      <c r="D185" s="13" t="s">
        <v>2</v>
      </c>
      <c r="E185" s="13" t="s">
        <v>3</v>
      </c>
      <c r="F185" s="13" t="s">
        <v>4</v>
      </c>
      <c r="G185" s="13" t="s">
        <v>5</v>
      </c>
      <c r="H185" s="13" t="s">
        <v>6</v>
      </c>
      <c r="I185" s="13" t="s">
        <v>7</v>
      </c>
      <c r="J185" s="13" t="s">
        <v>8</v>
      </c>
      <c r="K185" s="13" t="s">
        <v>11</v>
      </c>
      <c r="L185" s="13" t="s">
        <v>12</v>
      </c>
      <c r="M185" s="13" t="s">
        <v>17</v>
      </c>
      <c r="N185" s="13" t="s">
        <v>13</v>
      </c>
      <c r="O185" s="13" t="s">
        <v>14</v>
      </c>
      <c r="P185" s="13" t="s">
        <v>15</v>
      </c>
      <c r="Q185" s="14" t="s">
        <v>16</v>
      </c>
      <c r="S185" s="20" t="s">
        <v>132</v>
      </c>
      <c r="T185" s="51" t="s">
        <v>143</v>
      </c>
      <c r="U185" s="17">
        <f>AVERAGE(B186:B209)</f>
        <v>0</v>
      </c>
      <c r="W185" s="17" t="s">
        <v>132</v>
      </c>
      <c r="X185" s="84" t="s">
        <v>143</v>
      </c>
      <c r="Z185" s="17" t="s">
        <v>132</v>
      </c>
      <c r="AA185" s="84" t="s">
        <v>143</v>
      </c>
      <c r="AC185" s="17" t="s">
        <v>132</v>
      </c>
      <c r="AD185" s="84" t="s">
        <v>143</v>
      </c>
    </row>
    <row r="186" spans="1:30">
      <c r="A186" s="15">
        <v>1</v>
      </c>
      <c r="B186" s="5">
        <v>0</v>
      </c>
      <c r="C186" s="6">
        <v>0</v>
      </c>
      <c r="D186" s="6">
        <v>1</v>
      </c>
      <c r="E186" s="6">
        <v>1</v>
      </c>
      <c r="F186" s="6">
        <v>2</v>
      </c>
      <c r="G186" s="6">
        <v>2</v>
      </c>
      <c r="H186" s="6">
        <v>2</v>
      </c>
      <c r="I186" s="6">
        <v>2</v>
      </c>
      <c r="J186" s="6">
        <v>2</v>
      </c>
      <c r="K186" s="6">
        <v>2</v>
      </c>
      <c r="L186" s="6">
        <v>3</v>
      </c>
      <c r="M186" s="6">
        <v>3</v>
      </c>
      <c r="N186" s="6">
        <v>3</v>
      </c>
      <c r="O186" s="6">
        <v>3</v>
      </c>
      <c r="P186" s="6">
        <v>3</v>
      </c>
      <c r="Q186" s="7">
        <v>4</v>
      </c>
      <c r="S186" s="15">
        <v>1</v>
      </c>
      <c r="T186" s="52">
        <v>16</v>
      </c>
      <c r="U186" s="17">
        <f>AVERAGE(C186:C209)</f>
        <v>0.125</v>
      </c>
      <c r="W186" s="17">
        <v>1</v>
      </c>
      <c r="X186" s="2">
        <v>16</v>
      </c>
      <c r="Z186" s="17">
        <v>1</v>
      </c>
      <c r="AA186" s="2">
        <v>16</v>
      </c>
      <c r="AC186" s="17">
        <v>2</v>
      </c>
      <c r="AD186" s="2">
        <v>16</v>
      </c>
    </row>
    <row r="187" spans="1:30" ht="15" thickBot="1">
      <c r="A187" s="18">
        <v>2</v>
      </c>
      <c r="B187" s="11">
        <v>0</v>
      </c>
      <c r="C187" s="12">
        <v>0</v>
      </c>
      <c r="D187" s="12">
        <v>0</v>
      </c>
      <c r="E187" s="12">
        <v>1</v>
      </c>
      <c r="F187" s="12">
        <v>1</v>
      </c>
      <c r="G187" s="12">
        <v>1</v>
      </c>
      <c r="H187" s="12">
        <v>1</v>
      </c>
      <c r="I187" s="12">
        <v>2</v>
      </c>
      <c r="J187" s="12">
        <v>2</v>
      </c>
      <c r="K187" s="12">
        <v>2</v>
      </c>
      <c r="L187" s="12">
        <v>3</v>
      </c>
      <c r="M187" s="12">
        <v>3</v>
      </c>
      <c r="N187" s="12">
        <v>3</v>
      </c>
      <c r="O187" s="12">
        <v>3</v>
      </c>
      <c r="P187" s="12">
        <v>3</v>
      </c>
      <c r="Q187" s="34">
        <v>4</v>
      </c>
      <c r="S187" s="18">
        <v>2</v>
      </c>
      <c r="T187" s="55">
        <v>16</v>
      </c>
      <c r="U187" s="17">
        <f>AVERAGE(D186:D209)</f>
        <v>0.375</v>
      </c>
      <c r="W187" s="17">
        <v>2</v>
      </c>
      <c r="X187" s="2">
        <v>16</v>
      </c>
      <c r="Z187" s="17">
        <v>3</v>
      </c>
      <c r="AA187" s="2">
        <v>20</v>
      </c>
      <c r="AC187" s="17">
        <v>4</v>
      </c>
      <c r="AD187" s="2">
        <v>16</v>
      </c>
    </row>
    <row r="188" spans="1:30">
      <c r="A188" s="15">
        <v>3</v>
      </c>
      <c r="B188" s="5">
        <v>0</v>
      </c>
      <c r="C188" s="6">
        <v>0</v>
      </c>
      <c r="D188" s="6">
        <v>1</v>
      </c>
      <c r="E188" s="6">
        <v>1</v>
      </c>
      <c r="F188" s="6">
        <v>1</v>
      </c>
      <c r="G188" s="6">
        <v>1</v>
      </c>
      <c r="H188" s="6">
        <v>1</v>
      </c>
      <c r="I188" s="6">
        <v>1</v>
      </c>
      <c r="J188" s="6">
        <v>1</v>
      </c>
      <c r="K188" s="6">
        <v>1</v>
      </c>
      <c r="L188" s="6">
        <v>1</v>
      </c>
      <c r="M188" s="6">
        <v>2</v>
      </c>
      <c r="N188" s="6">
        <v>2</v>
      </c>
      <c r="O188" s="6">
        <v>2</v>
      </c>
      <c r="P188" s="6">
        <v>3</v>
      </c>
      <c r="Q188" s="7">
        <v>3</v>
      </c>
      <c r="S188" s="15">
        <v>3</v>
      </c>
      <c r="T188" s="52">
        <v>20</v>
      </c>
      <c r="U188" s="17">
        <f>AVERAGE(E186:E209)</f>
        <v>0.625</v>
      </c>
      <c r="W188" s="17">
        <v>3</v>
      </c>
      <c r="X188" s="2">
        <v>20</v>
      </c>
      <c r="Z188" s="17">
        <v>5</v>
      </c>
      <c r="AA188" s="2">
        <v>19</v>
      </c>
      <c r="AC188" s="17">
        <v>6</v>
      </c>
      <c r="AD188" s="2">
        <v>20</v>
      </c>
    </row>
    <row r="189" spans="1:30" ht="15" thickBot="1">
      <c r="A189" s="18">
        <v>4</v>
      </c>
      <c r="B189" s="11">
        <v>0</v>
      </c>
      <c r="C189" s="12">
        <v>0</v>
      </c>
      <c r="D189" s="12">
        <v>0</v>
      </c>
      <c r="E189" s="12">
        <v>0</v>
      </c>
      <c r="F189" s="12">
        <v>0</v>
      </c>
      <c r="G189" s="12">
        <v>0</v>
      </c>
      <c r="H189" s="12">
        <v>0</v>
      </c>
      <c r="I189" s="12">
        <v>0</v>
      </c>
      <c r="J189" s="12">
        <v>0</v>
      </c>
      <c r="K189" s="12">
        <v>0</v>
      </c>
      <c r="L189" s="12">
        <v>0</v>
      </c>
      <c r="M189" s="12">
        <v>0</v>
      </c>
      <c r="N189" s="12">
        <v>0</v>
      </c>
      <c r="O189" s="12">
        <v>0</v>
      </c>
      <c r="P189" s="12">
        <v>0</v>
      </c>
      <c r="Q189" s="34">
        <v>0</v>
      </c>
      <c r="S189" s="18">
        <v>4</v>
      </c>
      <c r="T189" s="55"/>
      <c r="U189" s="17">
        <f>AVERAGE(F186:F209)</f>
        <v>0.91666666666666663</v>
      </c>
      <c r="W189" s="17">
        <v>4</v>
      </c>
      <c r="X189" s="2">
        <v>16</v>
      </c>
      <c r="Z189" s="17">
        <v>7</v>
      </c>
      <c r="AA189" s="2">
        <v>19</v>
      </c>
      <c r="AC189" s="17">
        <v>8</v>
      </c>
      <c r="AD189" s="2">
        <v>19</v>
      </c>
    </row>
    <row r="190" spans="1:30">
      <c r="A190" s="15">
        <v>5</v>
      </c>
      <c r="B190" s="5">
        <v>0</v>
      </c>
      <c r="C190" s="6">
        <v>0</v>
      </c>
      <c r="D190" s="6">
        <v>0</v>
      </c>
      <c r="E190" s="6">
        <v>0</v>
      </c>
      <c r="F190" s="6">
        <v>0</v>
      </c>
      <c r="G190" s="6">
        <v>0</v>
      </c>
      <c r="H190" s="6">
        <v>0</v>
      </c>
      <c r="I190" s="6">
        <v>0</v>
      </c>
      <c r="J190" s="6">
        <v>0</v>
      </c>
      <c r="K190" s="6">
        <v>0</v>
      </c>
      <c r="L190" s="6">
        <v>0</v>
      </c>
      <c r="M190" s="6">
        <v>0</v>
      </c>
      <c r="N190" s="6">
        <v>0</v>
      </c>
      <c r="O190" s="6">
        <v>0</v>
      </c>
      <c r="P190" s="6">
        <v>0</v>
      </c>
      <c r="Q190" s="7">
        <v>0</v>
      </c>
      <c r="S190" s="15">
        <v>5</v>
      </c>
      <c r="T190" s="52"/>
      <c r="U190" s="17">
        <f>AVERAGE(G186:G209)</f>
        <v>1.0833333333333333</v>
      </c>
      <c r="W190" s="17">
        <v>5</v>
      </c>
      <c r="X190" s="2">
        <v>19</v>
      </c>
      <c r="Z190" s="17">
        <v>11</v>
      </c>
      <c r="AA190" s="2">
        <v>14</v>
      </c>
      <c r="AC190" s="17">
        <v>10</v>
      </c>
      <c r="AD190" s="2">
        <v>18</v>
      </c>
    </row>
    <row r="191" spans="1:30" ht="15" thickBot="1">
      <c r="A191" s="18">
        <v>6</v>
      </c>
      <c r="B191" s="11">
        <v>0</v>
      </c>
      <c r="C191" s="12">
        <v>0</v>
      </c>
      <c r="D191" s="12">
        <v>0</v>
      </c>
      <c r="E191" s="12">
        <v>0</v>
      </c>
      <c r="F191" s="12">
        <v>1</v>
      </c>
      <c r="G191" s="12">
        <v>1</v>
      </c>
      <c r="H191" s="12">
        <v>1</v>
      </c>
      <c r="I191" s="12">
        <v>1</v>
      </c>
      <c r="J191" s="12">
        <v>2</v>
      </c>
      <c r="K191" s="12">
        <v>2</v>
      </c>
      <c r="L191" s="12">
        <v>3</v>
      </c>
      <c r="M191" s="12">
        <v>3</v>
      </c>
      <c r="N191" s="12">
        <v>3</v>
      </c>
      <c r="O191" s="12">
        <v>3</v>
      </c>
      <c r="P191" s="12">
        <v>3</v>
      </c>
      <c r="Q191" s="34">
        <v>3</v>
      </c>
      <c r="S191" s="18">
        <v>6</v>
      </c>
      <c r="T191" s="55">
        <v>16</v>
      </c>
      <c r="U191" s="17">
        <f>AVERAGE(H186:H209)</f>
        <v>1.1666666666666667</v>
      </c>
      <c r="W191" s="17">
        <v>6</v>
      </c>
      <c r="X191" s="2">
        <v>20</v>
      </c>
      <c r="Z191" s="17">
        <v>13</v>
      </c>
      <c r="AA191" s="2">
        <v>18</v>
      </c>
      <c r="AC191" s="17">
        <v>12</v>
      </c>
      <c r="AD191" s="2">
        <v>18</v>
      </c>
    </row>
    <row r="192" spans="1:30">
      <c r="A192" s="15">
        <v>7</v>
      </c>
      <c r="B192" s="5">
        <v>0</v>
      </c>
      <c r="C192" s="6">
        <v>0</v>
      </c>
      <c r="D192" s="6">
        <v>0</v>
      </c>
      <c r="E192" s="6">
        <v>1</v>
      </c>
      <c r="F192" s="6">
        <v>1</v>
      </c>
      <c r="G192" s="6">
        <v>1</v>
      </c>
      <c r="H192" s="6">
        <v>1</v>
      </c>
      <c r="I192" s="6">
        <v>2</v>
      </c>
      <c r="J192" s="6">
        <v>2</v>
      </c>
      <c r="K192" s="6">
        <v>2</v>
      </c>
      <c r="L192" s="6">
        <v>2</v>
      </c>
      <c r="M192" s="6">
        <v>2</v>
      </c>
      <c r="N192" s="6">
        <v>2</v>
      </c>
      <c r="O192" s="6">
        <v>3</v>
      </c>
      <c r="P192" s="6">
        <v>3</v>
      </c>
      <c r="Q192" s="7">
        <v>3</v>
      </c>
      <c r="S192" s="15">
        <v>7</v>
      </c>
      <c r="T192" s="52">
        <v>19</v>
      </c>
      <c r="U192" s="17">
        <f>AVERAGE(I186:I209)</f>
        <v>1.25</v>
      </c>
      <c r="W192" s="17">
        <v>7</v>
      </c>
      <c r="X192" s="2">
        <v>19</v>
      </c>
      <c r="Z192" s="17">
        <v>15</v>
      </c>
      <c r="AA192" s="2">
        <v>18</v>
      </c>
      <c r="AC192" s="17">
        <v>14</v>
      </c>
      <c r="AD192" s="2">
        <v>16</v>
      </c>
    </row>
    <row r="193" spans="1:30" ht="15" thickBot="1">
      <c r="A193" s="18">
        <v>8</v>
      </c>
      <c r="B193" s="11">
        <v>0</v>
      </c>
      <c r="C193" s="12">
        <v>0</v>
      </c>
      <c r="D193" s="12">
        <v>0</v>
      </c>
      <c r="E193" s="12">
        <v>0</v>
      </c>
      <c r="F193" s="12">
        <v>0</v>
      </c>
      <c r="G193" s="12">
        <v>1</v>
      </c>
      <c r="H193" s="12">
        <v>1</v>
      </c>
      <c r="I193" s="12">
        <v>1</v>
      </c>
      <c r="J193" s="12">
        <v>2</v>
      </c>
      <c r="K193" s="12">
        <v>2</v>
      </c>
      <c r="L193" s="12">
        <v>2</v>
      </c>
      <c r="M193" s="12">
        <v>2</v>
      </c>
      <c r="N193" s="12">
        <v>2</v>
      </c>
      <c r="O193" s="12">
        <v>2</v>
      </c>
      <c r="P193" s="12">
        <v>3</v>
      </c>
      <c r="Q193" s="34">
        <v>3</v>
      </c>
      <c r="S193" s="18">
        <v>8</v>
      </c>
      <c r="T193" s="55">
        <v>20</v>
      </c>
      <c r="U193" s="17">
        <f>AVERAGE(J186:J209)</f>
        <v>1.5</v>
      </c>
      <c r="W193" s="17">
        <v>8</v>
      </c>
      <c r="X193" s="2">
        <v>19</v>
      </c>
      <c r="Z193" s="17">
        <v>17</v>
      </c>
      <c r="AA193" s="2">
        <v>19</v>
      </c>
      <c r="AC193" s="17">
        <v>16</v>
      </c>
      <c r="AD193" s="2">
        <v>16</v>
      </c>
    </row>
    <row r="194" spans="1:30">
      <c r="A194" s="15">
        <v>9</v>
      </c>
      <c r="B194" s="5">
        <v>0</v>
      </c>
      <c r="C194" s="6">
        <v>0</v>
      </c>
      <c r="D194" s="6">
        <v>0</v>
      </c>
      <c r="E194" s="6">
        <v>1</v>
      </c>
      <c r="F194" s="6">
        <v>1</v>
      </c>
      <c r="G194" s="6">
        <v>2</v>
      </c>
      <c r="H194" s="6">
        <v>2</v>
      </c>
      <c r="I194" s="6">
        <v>2</v>
      </c>
      <c r="J194" s="6">
        <v>2</v>
      </c>
      <c r="K194" s="6">
        <v>2</v>
      </c>
      <c r="L194" s="6">
        <v>2</v>
      </c>
      <c r="M194" s="6">
        <v>2</v>
      </c>
      <c r="N194" s="6">
        <v>2</v>
      </c>
      <c r="O194" s="6">
        <v>3</v>
      </c>
      <c r="P194" s="6">
        <v>3</v>
      </c>
      <c r="Q194" s="7">
        <v>4</v>
      </c>
      <c r="S194" s="15">
        <v>9</v>
      </c>
      <c r="T194" s="52">
        <v>19</v>
      </c>
      <c r="U194" s="17">
        <f>AVERAGE(K186:K209)</f>
        <v>1.625</v>
      </c>
      <c r="W194" s="17">
        <v>9</v>
      </c>
      <c r="X194" s="2">
        <v>19</v>
      </c>
      <c r="Z194" s="17">
        <v>19</v>
      </c>
      <c r="AA194" s="2">
        <v>20</v>
      </c>
      <c r="AC194" s="17">
        <v>18</v>
      </c>
      <c r="AD194" s="2">
        <v>16</v>
      </c>
    </row>
    <row r="195" spans="1:30" ht="15" thickBot="1">
      <c r="A195" s="18">
        <v>10</v>
      </c>
      <c r="B195" s="11">
        <v>0</v>
      </c>
      <c r="C195" s="12">
        <v>0</v>
      </c>
      <c r="D195" s="12">
        <v>0</v>
      </c>
      <c r="E195" s="12">
        <v>0</v>
      </c>
      <c r="F195" s="12">
        <v>0</v>
      </c>
      <c r="G195" s="12">
        <v>1</v>
      </c>
      <c r="H195" s="12">
        <v>1</v>
      </c>
      <c r="I195" s="12">
        <v>1</v>
      </c>
      <c r="J195" s="12">
        <v>2</v>
      </c>
      <c r="K195" s="12">
        <v>3</v>
      </c>
      <c r="L195" s="12">
        <v>2</v>
      </c>
      <c r="M195" s="12">
        <v>2</v>
      </c>
      <c r="N195" s="12">
        <v>3</v>
      </c>
      <c r="O195" s="12">
        <v>3</v>
      </c>
      <c r="P195" s="12">
        <v>3</v>
      </c>
      <c r="Q195" s="34">
        <v>3</v>
      </c>
      <c r="S195" s="18">
        <v>10</v>
      </c>
      <c r="T195" s="55">
        <v>19</v>
      </c>
      <c r="U195" s="17">
        <f>AVERAGE(L186:L209)</f>
        <v>2</v>
      </c>
      <c r="W195" s="17">
        <v>10</v>
      </c>
      <c r="X195" s="2">
        <v>18</v>
      </c>
      <c r="Z195" s="17">
        <v>21</v>
      </c>
      <c r="AA195" s="2">
        <v>19</v>
      </c>
      <c r="AC195" s="17">
        <v>20</v>
      </c>
      <c r="AD195" s="2">
        <v>16</v>
      </c>
    </row>
    <row r="196" spans="1:30">
      <c r="A196" s="15">
        <v>11</v>
      </c>
      <c r="B196" s="5">
        <v>0</v>
      </c>
      <c r="C196" s="6">
        <v>0</v>
      </c>
      <c r="D196" s="6">
        <v>0</v>
      </c>
      <c r="E196" s="6">
        <v>1</v>
      </c>
      <c r="F196" s="6">
        <v>1</v>
      </c>
      <c r="G196" s="6">
        <v>1</v>
      </c>
      <c r="H196" s="6">
        <v>1</v>
      </c>
      <c r="I196" s="6">
        <v>1</v>
      </c>
      <c r="J196" s="6">
        <v>1</v>
      </c>
      <c r="K196" s="6">
        <v>2</v>
      </c>
      <c r="L196" s="6">
        <v>2</v>
      </c>
      <c r="M196" s="6">
        <v>2</v>
      </c>
      <c r="N196" s="6">
        <v>2</v>
      </c>
      <c r="O196" s="6">
        <v>3</v>
      </c>
      <c r="P196" s="6">
        <v>3</v>
      </c>
      <c r="Q196" s="7">
        <v>4</v>
      </c>
      <c r="S196" s="15">
        <v>11</v>
      </c>
      <c r="T196" s="52">
        <v>19</v>
      </c>
      <c r="U196" s="17">
        <f>AVERAGE(M186:M209)</f>
        <v>2.0416666666666665</v>
      </c>
      <c r="W196" s="17">
        <v>11</v>
      </c>
      <c r="X196" s="2">
        <v>14</v>
      </c>
      <c r="AA196" s="2">
        <f>AVERAGE(AA186:AA195)</f>
        <v>18.2</v>
      </c>
      <c r="AD196" s="2">
        <f>AVERAGE(AD186:AD195)</f>
        <v>17.100000000000001</v>
      </c>
    </row>
    <row r="197" spans="1:30" ht="15" thickBot="1">
      <c r="A197" s="18">
        <v>12</v>
      </c>
      <c r="B197" s="11">
        <v>0</v>
      </c>
      <c r="C197" s="12">
        <v>0</v>
      </c>
      <c r="D197" s="12">
        <v>0</v>
      </c>
      <c r="E197" s="12">
        <v>0</v>
      </c>
      <c r="F197" s="12">
        <v>1</v>
      </c>
      <c r="G197" s="12">
        <v>1</v>
      </c>
      <c r="H197" s="12">
        <v>1</v>
      </c>
      <c r="I197" s="12">
        <v>1</v>
      </c>
      <c r="J197" s="12">
        <v>2</v>
      </c>
      <c r="K197" s="12">
        <v>2</v>
      </c>
      <c r="L197" s="12">
        <v>2</v>
      </c>
      <c r="M197" s="12">
        <v>2</v>
      </c>
      <c r="N197" s="12">
        <v>3</v>
      </c>
      <c r="O197" s="12">
        <v>3</v>
      </c>
      <c r="P197" s="12">
        <v>3</v>
      </c>
      <c r="Q197" s="34">
        <v>3</v>
      </c>
      <c r="S197" s="18">
        <v>12</v>
      </c>
      <c r="T197" s="55">
        <v>18</v>
      </c>
      <c r="U197" s="17">
        <f>AVERAGE(N186:N209)</f>
        <v>2.2916666666666665</v>
      </c>
      <c r="W197" s="17">
        <v>12</v>
      </c>
      <c r="X197" s="2">
        <v>18</v>
      </c>
      <c r="AA197" s="2">
        <f>STDEVA(AA186:AA195)</f>
        <v>1.873795909674026</v>
      </c>
      <c r="AD197" s="2">
        <f>STDEVA(AD186:AD195)</f>
        <v>1.5238839267549951</v>
      </c>
    </row>
    <row r="198" spans="1:30">
      <c r="A198" s="15">
        <v>13</v>
      </c>
      <c r="B198" s="5">
        <v>0</v>
      </c>
      <c r="C198" s="6">
        <v>0</v>
      </c>
      <c r="D198" s="6">
        <v>1</v>
      </c>
      <c r="E198" s="6">
        <v>1</v>
      </c>
      <c r="F198" s="6">
        <v>2</v>
      </c>
      <c r="G198" s="6">
        <v>2</v>
      </c>
      <c r="H198" s="6">
        <v>2</v>
      </c>
      <c r="I198" s="6">
        <v>2</v>
      </c>
      <c r="J198" s="6">
        <v>3</v>
      </c>
      <c r="K198" s="6">
        <v>3</v>
      </c>
      <c r="L198" s="6">
        <v>3</v>
      </c>
      <c r="M198" s="6">
        <v>3</v>
      </c>
      <c r="N198" s="6">
        <v>3</v>
      </c>
      <c r="O198" s="6">
        <v>3</v>
      </c>
      <c r="P198" s="6">
        <v>4</v>
      </c>
      <c r="Q198" s="7">
        <v>4</v>
      </c>
      <c r="S198" s="15">
        <v>13</v>
      </c>
      <c r="T198" s="52">
        <v>14</v>
      </c>
      <c r="U198" s="17">
        <f>AVERAGE(O186:O209)</f>
        <v>2.5</v>
      </c>
      <c r="W198" s="17">
        <v>13</v>
      </c>
      <c r="X198" s="2">
        <v>18</v>
      </c>
    </row>
    <row r="199" spans="1:30" ht="15" thickBot="1">
      <c r="A199" s="18">
        <v>14</v>
      </c>
      <c r="B199" s="11">
        <v>0</v>
      </c>
      <c r="C199" s="12">
        <v>0</v>
      </c>
      <c r="D199" s="12">
        <v>0</v>
      </c>
      <c r="E199" s="12">
        <v>0</v>
      </c>
      <c r="F199" s="12">
        <v>1</v>
      </c>
      <c r="G199" s="12">
        <v>1</v>
      </c>
      <c r="H199" s="12">
        <v>1</v>
      </c>
      <c r="I199" s="12">
        <v>1</v>
      </c>
      <c r="J199" s="12">
        <v>1</v>
      </c>
      <c r="K199" s="12">
        <v>1</v>
      </c>
      <c r="L199" s="12">
        <v>2</v>
      </c>
      <c r="M199" s="12">
        <v>2</v>
      </c>
      <c r="N199" s="12">
        <v>3</v>
      </c>
      <c r="O199" s="12">
        <v>3</v>
      </c>
      <c r="P199" s="12">
        <v>3</v>
      </c>
      <c r="Q199" s="34">
        <v>3</v>
      </c>
      <c r="S199" s="18">
        <v>14</v>
      </c>
      <c r="T199" s="55">
        <v>18</v>
      </c>
      <c r="U199" s="17">
        <f>AVERAGE(P186:P209)</f>
        <v>2.6666666666666665</v>
      </c>
      <c r="W199" s="17">
        <v>14</v>
      </c>
      <c r="X199" s="2">
        <v>16</v>
      </c>
    </row>
    <row r="200" spans="1:30">
      <c r="A200" s="15">
        <v>15</v>
      </c>
      <c r="B200" s="5">
        <v>0</v>
      </c>
      <c r="C200" s="6">
        <v>0</v>
      </c>
      <c r="D200" s="6">
        <v>0</v>
      </c>
      <c r="E200" s="6">
        <v>1</v>
      </c>
      <c r="F200" s="6">
        <v>2</v>
      </c>
      <c r="G200" s="6">
        <v>2</v>
      </c>
      <c r="H200" s="6">
        <v>2</v>
      </c>
      <c r="I200" s="6">
        <v>2</v>
      </c>
      <c r="J200" s="6">
        <v>2</v>
      </c>
      <c r="K200" s="6">
        <v>2</v>
      </c>
      <c r="L200" s="6">
        <v>2</v>
      </c>
      <c r="M200" s="6">
        <v>2</v>
      </c>
      <c r="N200" s="6">
        <v>3</v>
      </c>
      <c r="O200" s="6">
        <v>3</v>
      </c>
      <c r="P200" s="6">
        <v>3</v>
      </c>
      <c r="Q200" s="7">
        <v>4</v>
      </c>
      <c r="S200" s="15">
        <v>15</v>
      </c>
      <c r="T200" s="52">
        <v>18</v>
      </c>
      <c r="U200" s="17">
        <f>AVERAGE(Q186:Q209)</f>
        <v>3</v>
      </c>
      <c r="W200" s="17">
        <v>15</v>
      </c>
      <c r="X200" s="2">
        <v>18</v>
      </c>
    </row>
    <row r="201" spans="1:30" ht="15" thickBot="1">
      <c r="A201" s="18">
        <v>16</v>
      </c>
      <c r="B201" s="11">
        <v>0</v>
      </c>
      <c r="C201" s="12">
        <v>0</v>
      </c>
      <c r="D201" s="12">
        <v>0</v>
      </c>
      <c r="E201" s="12">
        <v>0</v>
      </c>
      <c r="F201" s="12">
        <v>0</v>
      </c>
      <c r="G201" s="12">
        <v>0</v>
      </c>
      <c r="H201" s="12">
        <v>0</v>
      </c>
      <c r="I201" s="12">
        <v>0</v>
      </c>
      <c r="J201" s="12">
        <v>0</v>
      </c>
      <c r="K201" s="12">
        <v>0</v>
      </c>
      <c r="L201" s="12">
        <v>0</v>
      </c>
      <c r="M201" s="12">
        <v>0</v>
      </c>
      <c r="N201" s="12">
        <v>0</v>
      </c>
      <c r="O201" s="12">
        <v>0</v>
      </c>
      <c r="P201" s="12">
        <v>0</v>
      </c>
      <c r="Q201" s="34">
        <v>0</v>
      </c>
      <c r="S201" s="18">
        <v>16</v>
      </c>
      <c r="T201" s="55"/>
      <c r="W201" s="17">
        <v>16</v>
      </c>
      <c r="X201" s="2">
        <v>16</v>
      </c>
    </row>
    <row r="202" spans="1:30">
      <c r="A202" s="15">
        <v>17</v>
      </c>
      <c r="B202" s="5">
        <v>0</v>
      </c>
      <c r="C202" s="6">
        <v>0</v>
      </c>
      <c r="D202" s="6">
        <v>1</v>
      </c>
      <c r="E202" s="6">
        <v>1</v>
      </c>
      <c r="F202" s="6">
        <v>1</v>
      </c>
      <c r="G202" s="6">
        <v>1</v>
      </c>
      <c r="H202" s="6">
        <v>1</v>
      </c>
      <c r="I202" s="6">
        <v>1</v>
      </c>
      <c r="J202" s="6">
        <v>1</v>
      </c>
      <c r="K202" s="6">
        <v>2</v>
      </c>
      <c r="L202" s="6">
        <v>3</v>
      </c>
      <c r="M202" s="6">
        <v>3</v>
      </c>
      <c r="N202" s="6">
        <v>3</v>
      </c>
      <c r="O202" s="6">
        <v>3</v>
      </c>
      <c r="P202" s="6">
        <v>3</v>
      </c>
      <c r="Q202" s="7">
        <v>4</v>
      </c>
      <c r="S202" s="15">
        <v>17</v>
      </c>
      <c r="T202" s="52">
        <v>16</v>
      </c>
      <c r="W202" s="17">
        <v>17</v>
      </c>
      <c r="X202" s="2">
        <v>19</v>
      </c>
    </row>
    <row r="203" spans="1:30" ht="15" thickBot="1">
      <c r="A203" s="18">
        <v>18</v>
      </c>
      <c r="B203" s="11">
        <v>0</v>
      </c>
      <c r="C203" s="12">
        <v>1</v>
      </c>
      <c r="D203" s="12">
        <v>1</v>
      </c>
      <c r="E203" s="12">
        <v>1</v>
      </c>
      <c r="F203" s="12">
        <v>1</v>
      </c>
      <c r="G203" s="12">
        <v>1</v>
      </c>
      <c r="H203" s="12">
        <v>1</v>
      </c>
      <c r="I203" s="12">
        <v>1</v>
      </c>
      <c r="J203" s="12">
        <v>1</v>
      </c>
      <c r="K203" s="12">
        <v>1</v>
      </c>
      <c r="L203" s="12">
        <v>2</v>
      </c>
      <c r="M203" s="12">
        <v>2</v>
      </c>
      <c r="N203" s="12">
        <v>3</v>
      </c>
      <c r="O203" s="12">
        <v>3</v>
      </c>
      <c r="P203" s="12">
        <v>3</v>
      </c>
      <c r="Q203" s="34">
        <v>3</v>
      </c>
      <c r="S203" s="18">
        <v>18</v>
      </c>
      <c r="T203" s="55">
        <v>18</v>
      </c>
      <c r="W203" s="17">
        <v>18</v>
      </c>
      <c r="X203" s="2">
        <v>16</v>
      </c>
    </row>
    <row r="204" spans="1:30">
      <c r="A204" s="15">
        <v>19</v>
      </c>
      <c r="B204" s="5">
        <v>0</v>
      </c>
      <c r="C204" s="6">
        <v>0</v>
      </c>
      <c r="D204" s="6">
        <v>1</v>
      </c>
      <c r="E204" s="6">
        <v>1</v>
      </c>
      <c r="F204" s="6">
        <v>1</v>
      </c>
      <c r="G204" s="6">
        <v>1</v>
      </c>
      <c r="H204" s="6">
        <v>2</v>
      </c>
      <c r="I204" s="6">
        <v>2</v>
      </c>
      <c r="J204" s="6">
        <v>2</v>
      </c>
      <c r="K204" s="6">
        <v>2</v>
      </c>
      <c r="L204" s="6">
        <v>3</v>
      </c>
      <c r="M204" s="6">
        <v>3</v>
      </c>
      <c r="N204" s="6">
        <v>3</v>
      </c>
      <c r="O204" s="6">
        <v>3</v>
      </c>
      <c r="P204" s="6">
        <v>3</v>
      </c>
      <c r="Q204" s="7">
        <v>3</v>
      </c>
      <c r="S204" s="15">
        <v>19</v>
      </c>
      <c r="T204" s="52">
        <v>16</v>
      </c>
      <c r="W204" s="17">
        <v>19</v>
      </c>
      <c r="X204" s="2">
        <v>20</v>
      </c>
    </row>
    <row r="205" spans="1:30" ht="15" thickBot="1">
      <c r="A205" s="18">
        <v>20</v>
      </c>
      <c r="B205" s="11">
        <v>0</v>
      </c>
      <c r="C205" s="12">
        <v>0</v>
      </c>
      <c r="D205" s="12">
        <v>0</v>
      </c>
      <c r="E205" s="12">
        <v>0</v>
      </c>
      <c r="F205" s="12">
        <v>1</v>
      </c>
      <c r="G205" s="12">
        <v>1</v>
      </c>
      <c r="H205" s="12">
        <v>1</v>
      </c>
      <c r="I205" s="12">
        <v>1</v>
      </c>
      <c r="J205" s="12">
        <v>2</v>
      </c>
      <c r="K205" s="12">
        <v>2</v>
      </c>
      <c r="L205" s="12">
        <v>2</v>
      </c>
      <c r="M205" s="12">
        <v>2</v>
      </c>
      <c r="N205" s="12">
        <v>2</v>
      </c>
      <c r="O205" s="12">
        <v>3</v>
      </c>
      <c r="P205" s="12">
        <v>3</v>
      </c>
      <c r="Q205" s="34">
        <v>3</v>
      </c>
      <c r="S205" s="18">
        <v>20</v>
      </c>
      <c r="T205" s="55">
        <v>19</v>
      </c>
      <c r="W205" s="17">
        <v>20</v>
      </c>
      <c r="X205" s="2">
        <v>16</v>
      </c>
    </row>
    <row r="206" spans="1:30">
      <c r="A206" s="15">
        <v>21</v>
      </c>
      <c r="B206" s="5">
        <v>0</v>
      </c>
      <c r="C206" s="6">
        <v>0</v>
      </c>
      <c r="D206" s="6">
        <v>0</v>
      </c>
      <c r="E206" s="6">
        <v>1</v>
      </c>
      <c r="F206" s="6">
        <v>1</v>
      </c>
      <c r="G206" s="6">
        <v>1</v>
      </c>
      <c r="H206" s="6">
        <v>2</v>
      </c>
      <c r="I206" s="6">
        <v>2</v>
      </c>
      <c r="J206" s="6">
        <v>2</v>
      </c>
      <c r="K206" s="6">
        <v>2</v>
      </c>
      <c r="L206" s="6">
        <v>3</v>
      </c>
      <c r="M206" s="6">
        <v>3</v>
      </c>
      <c r="N206" s="6">
        <v>3</v>
      </c>
      <c r="O206" s="6">
        <v>3</v>
      </c>
      <c r="P206" s="6">
        <v>3</v>
      </c>
      <c r="Q206" s="7">
        <v>4</v>
      </c>
      <c r="S206" s="15">
        <v>21</v>
      </c>
      <c r="T206" s="52">
        <v>16</v>
      </c>
      <c r="W206" s="17">
        <v>21</v>
      </c>
      <c r="X206" s="2">
        <v>19</v>
      </c>
    </row>
    <row r="207" spans="1:30" ht="15" thickBot="1">
      <c r="A207" s="18">
        <v>22</v>
      </c>
      <c r="B207" s="11">
        <v>0</v>
      </c>
      <c r="C207" s="12">
        <v>1</v>
      </c>
      <c r="D207" s="12">
        <v>1</v>
      </c>
      <c r="E207" s="12">
        <v>1</v>
      </c>
      <c r="F207" s="12">
        <v>1</v>
      </c>
      <c r="G207" s="12">
        <v>1</v>
      </c>
      <c r="H207" s="12">
        <v>1</v>
      </c>
      <c r="I207" s="12">
        <v>1</v>
      </c>
      <c r="J207" s="12">
        <v>1</v>
      </c>
      <c r="K207" s="12">
        <v>1</v>
      </c>
      <c r="L207" s="12">
        <v>2</v>
      </c>
      <c r="M207" s="12">
        <v>2</v>
      </c>
      <c r="N207" s="12">
        <v>2</v>
      </c>
      <c r="O207" s="12">
        <v>2</v>
      </c>
      <c r="P207" s="12">
        <v>3</v>
      </c>
      <c r="Q207" s="34">
        <v>3</v>
      </c>
      <c r="S207" s="18">
        <v>22</v>
      </c>
      <c r="T207" s="55">
        <v>20</v>
      </c>
      <c r="X207" s="2">
        <f>AVERAGE(X186:X206)</f>
        <v>17.714285714285715</v>
      </c>
    </row>
    <row r="208" spans="1:30">
      <c r="A208" s="30">
        <v>23</v>
      </c>
      <c r="B208" s="31">
        <v>0</v>
      </c>
      <c r="C208" s="32">
        <v>0</v>
      </c>
      <c r="D208" s="32">
        <v>1</v>
      </c>
      <c r="E208" s="32">
        <v>1</v>
      </c>
      <c r="F208" s="32">
        <v>1</v>
      </c>
      <c r="G208" s="32">
        <v>2</v>
      </c>
      <c r="H208" s="32">
        <v>2</v>
      </c>
      <c r="I208" s="32">
        <v>2</v>
      </c>
      <c r="J208" s="32">
        <v>2</v>
      </c>
      <c r="K208" s="32">
        <v>2</v>
      </c>
      <c r="L208" s="32">
        <v>3</v>
      </c>
      <c r="M208" s="32">
        <v>3</v>
      </c>
      <c r="N208" s="32">
        <v>3</v>
      </c>
      <c r="O208" s="32">
        <v>3</v>
      </c>
      <c r="P208" s="32">
        <v>3</v>
      </c>
      <c r="Q208" s="33">
        <v>4</v>
      </c>
      <c r="S208" s="30">
        <v>23</v>
      </c>
      <c r="T208" s="54">
        <v>16</v>
      </c>
      <c r="X208" s="2">
        <f>STDEVA(X186:X206)</f>
        <v>1.7361698402764965</v>
      </c>
    </row>
    <row r="209" spans="1:30" ht="15" thickBot="1">
      <c r="A209" s="18">
        <v>24</v>
      </c>
      <c r="B209" s="11">
        <v>0</v>
      </c>
      <c r="C209" s="12">
        <v>1</v>
      </c>
      <c r="D209" s="12">
        <v>1</v>
      </c>
      <c r="E209" s="12">
        <v>1</v>
      </c>
      <c r="F209" s="12">
        <v>1</v>
      </c>
      <c r="G209" s="12">
        <v>1</v>
      </c>
      <c r="H209" s="12">
        <v>1</v>
      </c>
      <c r="I209" s="12">
        <v>1</v>
      </c>
      <c r="J209" s="12">
        <v>1</v>
      </c>
      <c r="K209" s="12">
        <v>1</v>
      </c>
      <c r="L209" s="12">
        <v>1</v>
      </c>
      <c r="M209" s="12">
        <v>1</v>
      </c>
      <c r="N209" s="12">
        <v>2</v>
      </c>
      <c r="O209" s="12">
        <v>3</v>
      </c>
      <c r="P209" s="12">
        <v>3</v>
      </c>
      <c r="Q209" s="34">
        <v>3</v>
      </c>
      <c r="S209" s="18">
        <v>24</v>
      </c>
      <c r="T209" s="55">
        <v>19</v>
      </c>
    </row>
    <row r="210" spans="1:30">
      <c r="A210" s="17" t="s">
        <v>54</v>
      </c>
      <c r="B210" s="2">
        <v>0</v>
      </c>
      <c r="C210" s="2">
        <v>3</v>
      </c>
      <c r="D210" s="2">
        <v>9</v>
      </c>
      <c r="E210" s="2">
        <v>15</v>
      </c>
      <c r="F210" s="2">
        <v>19</v>
      </c>
      <c r="G210" s="2">
        <v>21</v>
      </c>
      <c r="H210" s="2">
        <v>21</v>
      </c>
      <c r="I210" s="2">
        <v>21</v>
      </c>
      <c r="J210" s="2">
        <v>21</v>
      </c>
      <c r="K210" s="2">
        <v>21</v>
      </c>
      <c r="L210" s="2">
        <v>21</v>
      </c>
      <c r="M210" s="2">
        <v>21</v>
      </c>
      <c r="N210" s="2">
        <v>21</v>
      </c>
      <c r="O210" s="2">
        <v>21</v>
      </c>
      <c r="P210" s="2">
        <v>21</v>
      </c>
      <c r="Q210" s="2">
        <v>21</v>
      </c>
      <c r="S210" s="17"/>
    </row>
    <row r="211" spans="1:30">
      <c r="A211" s="17"/>
      <c r="S211" s="17"/>
    </row>
    <row r="212" spans="1:30">
      <c r="A212" s="49" t="s">
        <v>107</v>
      </c>
      <c r="S212" s="19"/>
    </row>
    <row r="213" spans="1:30" ht="15" thickBot="1">
      <c r="S213" s="2"/>
    </row>
    <row r="214" spans="1:30" ht="15" thickBot="1">
      <c r="B214" s="86" t="s">
        <v>91</v>
      </c>
      <c r="C214" s="87"/>
      <c r="D214" s="87"/>
      <c r="E214" s="87"/>
      <c r="F214" s="87"/>
      <c r="G214" s="87"/>
      <c r="H214" s="87"/>
      <c r="I214" s="87"/>
      <c r="J214" s="87"/>
      <c r="K214" s="87"/>
      <c r="L214" s="87"/>
      <c r="M214" s="87"/>
      <c r="N214" s="87"/>
      <c r="O214" s="87"/>
      <c r="P214" s="87"/>
      <c r="Q214" s="88"/>
      <c r="S214" s="2"/>
    </row>
    <row r="215" spans="1:30" ht="15" thickBot="1">
      <c r="A215" s="20" t="s">
        <v>132</v>
      </c>
      <c r="B215" s="13" t="s">
        <v>0</v>
      </c>
      <c r="C215" s="13" t="s">
        <v>1</v>
      </c>
      <c r="D215" s="13" t="s">
        <v>2</v>
      </c>
      <c r="E215" s="13" t="s">
        <v>3</v>
      </c>
      <c r="F215" s="13" t="s">
        <v>4</v>
      </c>
      <c r="G215" s="13" t="s">
        <v>5</v>
      </c>
      <c r="H215" s="13" t="s">
        <v>6</v>
      </c>
      <c r="I215" s="13" t="s">
        <v>7</v>
      </c>
      <c r="J215" s="13" t="s">
        <v>8</v>
      </c>
      <c r="K215" s="13" t="s">
        <v>11</v>
      </c>
      <c r="L215" s="13" t="s">
        <v>12</v>
      </c>
      <c r="M215" s="13" t="s">
        <v>17</v>
      </c>
      <c r="N215" s="13" t="s">
        <v>13</v>
      </c>
      <c r="O215" s="13" t="s">
        <v>14</v>
      </c>
      <c r="P215" s="13" t="s">
        <v>15</v>
      </c>
      <c r="Q215" s="14" t="s">
        <v>16</v>
      </c>
      <c r="S215" s="20" t="s">
        <v>132</v>
      </c>
      <c r="T215" s="51" t="s">
        <v>143</v>
      </c>
      <c r="U215" s="17">
        <f>AVERAGE(B216:B257)</f>
        <v>0</v>
      </c>
      <c r="W215" s="17" t="s">
        <v>132</v>
      </c>
      <c r="X215" s="84" t="s">
        <v>143</v>
      </c>
      <c r="Z215" s="17" t="s">
        <v>132</v>
      </c>
      <c r="AA215" s="84" t="s">
        <v>143</v>
      </c>
      <c r="AC215" s="17" t="s">
        <v>132</v>
      </c>
      <c r="AD215" s="84" t="s">
        <v>143</v>
      </c>
    </row>
    <row r="216" spans="1:30">
      <c r="A216" s="15">
        <v>1</v>
      </c>
      <c r="B216" s="5">
        <v>0</v>
      </c>
      <c r="C216" s="6">
        <v>0</v>
      </c>
      <c r="D216" s="6">
        <v>1</v>
      </c>
      <c r="E216" s="6">
        <v>1</v>
      </c>
      <c r="F216" s="6">
        <v>1</v>
      </c>
      <c r="G216" s="6">
        <v>1</v>
      </c>
      <c r="H216" s="6">
        <v>1</v>
      </c>
      <c r="I216" s="6">
        <v>2</v>
      </c>
      <c r="J216" s="6">
        <v>3</v>
      </c>
      <c r="K216" s="6">
        <v>3</v>
      </c>
      <c r="L216" s="6">
        <v>3</v>
      </c>
      <c r="M216" s="6">
        <v>3</v>
      </c>
      <c r="N216" s="6">
        <v>3</v>
      </c>
      <c r="O216" s="6">
        <v>3</v>
      </c>
      <c r="P216" s="6">
        <v>4</v>
      </c>
      <c r="Q216" s="7">
        <v>4</v>
      </c>
      <c r="S216" s="15">
        <v>1</v>
      </c>
      <c r="T216" s="52">
        <v>14</v>
      </c>
      <c r="U216" s="17">
        <f>AVERAGE(C216:C257)</f>
        <v>0.11904761904761904</v>
      </c>
      <c r="W216" s="17">
        <v>1</v>
      </c>
      <c r="X216" s="2">
        <v>14</v>
      </c>
      <c r="Z216" s="17">
        <v>1</v>
      </c>
      <c r="AA216" s="2">
        <v>14</v>
      </c>
      <c r="AC216" s="17">
        <v>2</v>
      </c>
      <c r="AD216" s="2">
        <v>14</v>
      </c>
    </row>
    <row r="217" spans="1:30" ht="15" thickBot="1">
      <c r="A217" s="16">
        <v>2</v>
      </c>
      <c r="B217" s="8">
        <v>0</v>
      </c>
      <c r="C217" s="9">
        <v>0</v>
      </c>
      <c r="D217" s="9">
        <v>0</v>
      </c>
      <c r="E217" s="9">
        <v>1</v>
      </c>
      <c r="F217" s="9">
        <v>1</v>
      </c>
      <c r="G217" s="9">
        <v>1</v>
      </c>
      <c r="H217" s="9">
        <v>1</v>
      </c>
      <c r="I217" s="9">
        <v>2</v>
      </c>
      <c r="J217" s="9">
        <v>3</v>
      </c>
      <c r="K217" s="9">
        <v>3</v>
      </c>
      <c r="L217" s="9">
        <v>3</v>
      </c>
      <c r="M217" s="9">
        <v>3</v>
      </c>
      <c r="N217" s="9">
        <v>3</v>
      </c>
      <c r="O217" s="9">
        <v>4</v>
      </c>
      <c r="P217" s="9">
        <v>4</v>
      </c>
      <c r="Q217" s="10">
        <v>4</v>
      </c>
      <c r="S217" s="16">
        <v>2</v>
      </c>
      <c r="T217" s="53">
        <v>14</v>
      </c>
      <c r="U217" s="17">
        <f>AVERAGE(D216:D257)</f>
        <v>0.19047619047619047</v>
      </c>
      <c r="W217" s="17">
        <v>2</v>
      </c>
      <c r="X217" s="2">
        <v>14</v>
      </c>
      <c r="Z217" s="17">
        <v>3</v>
      </c>
      <c r="AA217" s="2">
        <v>14</v>
      </c>
      <c r="AC217" s="17">
        <v>4</v>
      </c>
      <c r="AD217" s="2">
        <v>14</v>
      </c>
    </row>
    <row r="218" spans="1:30">
      <c r="A218" s="15">
        <v>3</v>
      </c>
      <c r="B218" s="5">
        <v>0</v>
      </c>
      <c r="C218" s="6">
        <v>0</v>
      </c>
      <c r="D218" s="6">
        <v>1</v>
      </c>
      <c r="E218" s="6">
        <v>1</v>
      </c>
      <c r="F218" s="6">
        <v>1</v>
      </c>
      <c r="G218" s="6">
        <v>2</v>
      </c>
      <c r="H218" s="6">
        <v>2</v>
      </c>
      <c r="I218" s="6">
        <v>2</v>
      </c>
      <c r="J218" s="6">
        <v>3</v>
      </c>
      <c r="K218" s="6">
        <v>3</v>
      </c>
      <c r="L218" s="6">
        <v>3</v>
      </c>
      <c r="M218" s="6">
        <v>3</v>
      </c>
      <c r="N218" s="6">
        <v>3</v>
      </c>
      <c r="O218" s="6">
        <v>3</v>
      </c>
      <c r="P218" s="6">
        <v>3</v>
      </c>
      <c r="Q218" s="7">
        <v>3</v>
      </c>
      <c r="S218" s="15">
        <v>3</v>
      </c>
      <c r="T218" s="52">
        <v>14</v>
      </c>
      <c r="U218" s="17">
        <f>AVERAGE(E216:E257)</f>
        <v>0.80952380952380953</v>
      </c>
      <c r="W218" s="17">
        <v>3</v>
      </c>
      <c r="X218" s="2">
        <v>14</v>
      </c>
      <c r="Z218" s="17">
        <v>5</v>
      </c>
      <c r="AA218" s="2">
        <v>17</v>
      </c>
      <c r="AC218" s="17">
        <v>6</v>
      </c>
      <c r="AD218" s="2">
        <v>17</v>
      </c>
    </row>
    <row r="219" spans="1:30" ht="15" thickBot="1">
      <c r="A219" s="16">
        <v>4</v>
      </c>
      <c r="B219" s="8">
        <v>0</v>
      </c>
      <c r="C219" s="9">
        <v>1</v>
      </c>
      <c r="D219" s="9">
        <v>1</v>
      </c>
      <c r="E219" s="9">
        <v>1</v>
      </c>
      <c r="F219" s="9">
        <v>1</v>
      </c>
      <c r="G219" s="9">
        <v>2</v>
      </c>
      <c r="H219" s="9">
        <v>2</v>
      </c>
      <c r="I219" s="9">
        <v>2</v>
      </c>
      <c r="J219" s="9">
        <v>3</v>
      </c>
      <c r="K219" s="9">
        <v>3</v>
      </c>
      <c r="L219" s="9">
        <v>3</v>
      </c>
      <c r="M219" s="9">
        <v>3</v>
      </c>
      <c r="N219" s="9">
        <v>3</v>
      </c>
      <c r="O219" s="9">
        <v>3</v>
      </c>
      <c r="P219" s="9">
        <v>3</v>
      </c>
      <c r="Q219" s="10">
        <v>3</v>
      </c>
      <c r="S219" s="16">
        <v>4</v>
      </c>
      <c r="T219" s="53">
        <v>14</v>
      </c>
      <c r="U219" s="17">
        <f>AVERAGE(F216:F257)</f>
        <v>0.95238095238095233</v>
      </c>
      <c r="W219" s="17">
        <v>4</v>
      </c>
      <c r="X219" s="2">
        <v>14</v>
      </c>
      <c r="Z219" s="17">
        <v>7</v>
      </c>
      <c r="AA219" s="2">
        <v>11</v>
      </c>
      <c r="AC219" s="17">
        <v>8</v>
      </c>
      <c r="AD219" s="2">
        <v>14</v>
      </c>
    </row>
    <row r="220" spans="1:30">
      <c r="A220" s="15">
        <v>5</v>
      </c>
      <c r="B220" s="5">
        <v>0</v>
      </c>
      <c r="C220" s="6">
        <v>0</v>
      </c>
      <c r="D220" s="6">
        <v>0</v>
      </c>
      <c r="E220" s="6">
        <v>0</v>
      </c>
      <c r="F220" s="6">
        <v>0</v>
      </c>
      <c r="G220" s="6">
        <v>1</v>
      </c>
      <c r="H220" s="6">
        <v>1</v>
      </c>
      <c r="I220" s="6">
        <v>1</v>
      </c>
      <c r="J220" s="6">
        <v>1</v>
      </c>
      <c r="K220" s="6">
        <v>2</v>
      </c>
      <c r="L220" s="6">
        <v>2</v>
      </c>
      <c r="M220" s="6">
        <v>3</v>
      </c>
      <c r="N220" s="6">
        <v>3</v>
      </c>
      <c r="O220" s="6">
        <v>3</v>
      </c>
      <c r="P220" s="6">
        <v>4</v>
      </c>
      <c r="Q220" s="7">
        <v>4</v>
      </c>
      <c r="S220" s="15">
        <v>5</v>
      </c>
      <c r="T220" s="52">
        <v>17</v>
      </c>
      <c r="U220" s="17">
        <f>AVERAGE(G216:G257)</f>
        <v>1.2619047619047619</v>
      </c>
      <c r="W220" s="17">
        <v>5</v>
      </c>
      <c r="X220" s="2">
        <v>17</v>
      </c>
      <c r="Z220" s="17">
        <v>9</v>
      </c>
      <c r="AA220" s="2">
        <v>14</v>
      </c>
      <c r="AC220" s="17">
        <v>10</v>
      </c>
      <c r="AD220" s="2">
        <v>13</v>
      </c>
    </row>
    <row r="221" spans="1:30" ht="15" thickBot="1">
      <c r="A221" s="16">
        <v>6</v>
      </c>
      <c r="B221" s="8">
        <v>0</v>
      </c>
      <c r="C221" s="9">
        <v>1</v>
      </c>
      <c r="D221" s="9">
        <v>1</v>
      </c>
      <c r="E221" s="9">
        <v>1</v>
      </c>
      <c r="F221" s="9">
        <v>1</v>
      </c>
      <c r="G221" s="9">
        <v>1</v>
      </c>
      <c r="H221" s="9">
        <v>1</v>
      </c>
      <c r="I221" s="9">
        <v>1</v>
      </c>
      <c r="J221" s="9">
        <v>1</v>
      </c>
      <c r="K221" s="9">
        <v>2</v>
      </c>
      <c r="L221" s="9">
        <v>2</v>
      </c>
      <c r="M221" s="9">
        <v>3</v>
      </c>
      <c r="N221" s="9">
        <v>3</v>
      </c>
      <c r="O221" s="9">
        <v>3</v>
      </c>
      <c r="P221" s="9">
        <v>4</v>
      </c>
      <c r="Q221" s="10">
        <v>4</v>
      </c>
      <c r="S221" s="16">
        <v>6</v>
      </c>
      <c r="T221" s="53">
        <v>17</v>
      </c>
      <c r="U221" s="17">
        <f>AVERAGE(H216:H257)</f>
        <v>1.3333333333333333</v>
      </c>
      <c r="W221" s="17">
        <v>6</v>
      </c>
      <c r="X221" s="2">
        <v>17</v>
      </c>
      <c r="Z221" s="17">
        <v>11</v>
      </c>
      <c r="AA221" s="2">
        <v>13</v>
      </c>
      <c r="AC221" s="17">
        <v>12</v>
      </c>
      <c r="AD221" s="2">
        <v>15</v>
      </c>
    </row>
    <row r="222" spans="1:30">
      <c r="A222" s="15">
        <v>7</v>
      </c>
      <c r="B222" s="5">
        <v>0</v>
      </c>
      <c r="C222" s="6">
        <v>0</v>
      </c>
      <c r="D222" s="6">
        <v>0</v>
      </c>
      <c r="E222" s="6">
        <v>1</v>
      </c>
      <c r="F222" s="6">
        <v>2</v>
      </c>
      <c r="G222" s="6">
        <v>3</v>
      </c>
      <c r="H222" s="6">
        <v>3</v>
      </c>
      <c r="I222" s="6">
        <v>3</v>
      </c>
      <c r="J222" s="6">
        <v>3</v>
      </c>
      <c r="K222" s="6">
        <v>3</v>
      </c>
      <c r="L222" s="6">
        <v>3</v>
      </c>
      <c r="M222" s="6">
        <v>4</v>
      </c>
      <c r="N222" s="6">
        <v>4</v>
      </c>
      <c r="O222" s="6">
        <v>4</v>
      </c>
      <c r="P222" s="6">
        <v>4</v>
      </c>
      <c r="Q222" s="7">
        <v>4</v>
      </c>
      <c r="S222" s="15">
        <v>7</v>
      </c>
      <c r="T222" s="52">
        <v>11</v>
      </c>
      <c r="U222" s="17">
        <f>AVERAGE(I216:I257)</f>
        <v>1.6428571428571428</v>
      </c>
      <c r="W222" s="17">
        <v>7</v>
      </c>
      <c r="X222" s="2">
        <v>11</v>
      </c>
      <c r="Z222" s="17">
        <v>13</v>
      </c>
      <c r="AA222" s="2">
        <v>16</v>
      </c>
      <c r="AC222" s="17">
        <v>14</v>
      </c>
      <c r="AD222" s="2">
        <v>16</v>
      </c>
    </row>
    <row r="223" spans="1:30" ht="15" thickBot="1">
      <c r="A223" s="16">
        <v>8</v>
      </c>
      <c r="B223" s="8">
        <v>0</v>
      </c>
      <c r="C223" s="9">
        <v>1</v>
      </c>
      <c r="D223" s="9">
        <v>1</v>
      </c>
      <c r="E223" s="9">
        <v>1</v>
      </c>
      <c r="F223" s="9">
        <v>2</v>
      </c>
      <c r="G223" s="9">
        <v>2</v>
      </c>
      <c r="H223" s="9">
        <v>2</v>
      </c>
      <c r="I223" s="9">
        <v>2</v>
      </c>
      <c r="J223" s="9">
        <v>3</v>
      </c>
      <c r="K223" s="9">
        <v>3</v>
      </c>
      <c r="L223" s="9">
        <v>3</v>
      </c>
      <c r="M223" s="9">
        <v>3</v>
      </c>
      <c r="N223" s="9">
        <v>3</v>
      </c>
      <c r="O223" s="9">
        <v>4</v>
      </c>
      <c r="P223" s="9">
        <v>4</v>
      </c>
      <c r="Q223" s="10">
        <v>4</v>
      </c>
      <c r="S223" s="16">
        <v>8</v>
      </c>
      <c r="T223" s="53">
        <v>14</v>
      </c>
      <c r="U223" s="17">
        <f>AVERAGE(J216:J257)</f>
        <v>1.9047619047619047</v>
      </c>
      <c r="W223" s="17">
        <v>8</v>
      </c>
      <c r="X223" s="2">
        <v>14</v>
      </c>
      <c r="Z223" s="17">
        <v>15</v>
      </c>
      <c r="AA223" s="2">
        <v>19</v>
      </c>
      <c r="AC223" s="17">
        <v>16</v>
      </c>
      <c r="AD223" s="2">
        <v>19</v>
      </c>
    </row>
    <row r="224" spans="1:30">
      <c r="A224" s="15">
        <v>9</v>
      </c>
      <c r="B224" s="5">
        <v>0</v>
      </c>
      <c r="C224" s="6">
        <v>0</v>
      </c>
      <c r="D224" s="6">
        <v>0</v>
      </c>
      <c r="E224" s="6">
        <v>0</v>
      </c>
      <c r="F224" s="6">
        <v>0</v>
      </c>
      <c r="G224" s="6">
        <v>1</v>
      </c>
      <c r="H224" s="6">
        <v>1</v>
      </c>
      <c r="I224" s="6">
        <v>2</v>
      </c>
      <c r="J224" s="6">
        <v>3</v>
      </c>
      <c r="K224" s="6">
        <v>3</v>
      </c>
      <c r="L224" s="6">
        <v>3</v>
      </c>
      <c r="M224" s="6">
        <v>3</v>
      </c>
      <c r="N224" s="6">
        <v>3</v>
      </c>
      <c r="O224" s="6">
        <v>4</v>
      </c>
      <c r="P224" s="6">
        <v>4</v>
      </c>
      <c r="Q224" s="7">
        <v>4</v>
      </c>
      <c r="S224" s="15">
        <v>9</v>
      </c>
      <c r="T224" s="52">
        <v>14</v>
      </c>
      <c r="U224" s="17">
        <f>AVERAGE(K216:K257)</f>
        <v>2.3333333333333335</v>
      </c>
      <c r="W224" s="17">
        <v>9</v>
      </c>
      <c r="X224" s="2">
        <v>14</v>
      </c>
      <c r="Z224" s="17">
        <v>17</v>
      </c>
      <c r="AA224" s="2">
        <v>19</v>
      </c>
      <c r="AC224" s="17">
        <v>18</v>
      </c>
      <c r="AD224" s="2">
        <v>19</v>
      </c>
    </row>
    <row r="225" spans="1:30" ht="15" thickBot="1">
      <c r="A225" s="16">
        <v>10</v>
      </c>
      <c r="B225" s="8">
        <v>0</v>
      </c>
      <c r="C225" s="9">
        <v>0</v>
      </c>
      <c r="D225" s="9">
        <v>0</v>
      </c>
      <c r="E225" s="9">
        <v>1</v>
      </c>
      <c r="F225" s="9">
        <v>1</v>
      </c>
      <c r="G225" s="9">
        <v>2</v>
      </c>
      <c r="H225" s="9">
        <v>2</v>
      </c>
      <c r="I225" s="9">
        <v>3</v>
      </c>
      <c r="J225" s="9">
        <v>3</v>
      </c>
      <c r="K225" s="9">
        <v>3</v>
      </c>
      <c r="L225" s="9">
        <v>3</v>
      </c>
      <c r="M225" s="9">
        <v>3</v>
      </c>
      <c r="N225" s="9">
        <v>3</v>
      </c>
      <c r="O225" s="9">
        <v>4</v>
      </c>
      <c r="P225" s="9">
        <v>4</v>
      </c>
      <c r="Q225" s="10">
        <v>4</v>
      </c>
      <c r="S225" s="16">
        <v>10</v>
      </c>
      <c r="T225" s="53">
        <v>13</v>
      </c>
      <c r="U225" s="17">
        <f>AVERAGE(L216:L257)</f>
        <v>2.6666666666666665</v>
      </c>
      <c r="W225" s="17">
        <v>10</v>
      </c>
      <c r="X225" s="2">
        <v>13</v>
      </c>
      <c r="Z225" s="17">
        <v>19</v>
      </c>
      <c r="AA225" s="2">
        <v>14</v>
      </c>
      <c r="AC225" s="17">
        <v>20</v>
      </c>
      <c r="AD225" s="2">
        <v>16</v>
      </c>
    </row>
    <row r="226" spans="1:30">
      <c r="A226" s="15">
        <v>11</v>
      </c>
      <c r="B226" s="5">
        <v>0</v>
      </c>
      <c r="C226" s="6">
        <v>0</v>
      </c>
      <c r="D226" s="6">
        <v>0</v>
      </c>
      <c r="E226" s="6">
        <v>0</v>
      </c>
      <c r="F226" s="6">
        <v>1</v>
      </c>
      <c r="G226" s="6">
        <v>1</v>
      </c>
      <c r="H226" s="6">
        <v>2</v>
      </c>
      <c r="I226" s="6">
        <v>3</v>
      </c>
      <c r="J226" s="6">
        <v>4</v>
      </c>
      <c r="K226" s="6">
        <v>4</v>
      </c>
      <c r="L226" s="6">
        <v>4</v>
      </c>
      <c r="M226" s="6">
        <v>4</v>
      </c>
      <c r="N226" s="6">
        <v>4</v>
      </c>
      <c r="O226" s="6">
        <v>4</v>
      </c>
      <c r="P226" s="6">
        <v>4</v>
      </c>
      <c r="Q226" s="7">
        <v>5</v>
      </c>
      <c r="S226" s="15">
        <v>11</v>
      </c>
      <c r="T226" s="52">
        <v>13</v>
      </c>
      <c r="U226" s="17">
        <f>AVERAGE(M216:M257)</f>
        <v>2.8095238095238093</v>
      </c>
      <c r="W226" s="17">
        <v>11</v>
      </c>
      <c r="X226" s="2">
        <v>13</v>
      </c>
      <c r="Z226" s="17">
        <v>21</v>
      </c>
      <c r="AA226" s="2">
        <v>16</v>
      </c>
      <c r="AC226" s="17">
        <v>22</v>
      </c>
      <c r="AD226" s="2">
        <v>19</v>
      </c>
    </row>
    <row r="227" spans="1:30" ht="15" thickBot="1">
      <c r="A227" s="16">
        <v>12</v>
      </c>
      <c r="B227" s="8">
        <v>0</v>
      </c>
      <c r="C227" s="9">
        <v>0</v>
      </c>
      <c r="D227" s="9">
        <v>0</v>
      </c>
      <c r="E227" s="9">
        <v>1</v>
      </c>
      <c r="F227" s="9">
        <v>1</v>
      </c>
      <c r="G227" s="9">
        <v>1</v>
      </c>
      <c r="H227" s="9">
        <v>1</v>
      </c>
      <c r="I227" s="9">
        <v>2</v>
      </c>
      <c r="J227" s="9">
        <v>2</v>
      </c>
      <c r="K227" s="9">
        <v>4</v>
      </c>
      <c r="L227" s="9">
        <v>4</v>
      </c>
      <c r="M227" s="9">
        <v>4</v>
      </c>
      <c r="N227" s="9">
        <v>4</v>
      </c>
      <c r="O227" s="9">
        <v>5</v>
      </c>
      <c r="P227" s="9">
        <v>5</v>
      </c>
      <c r="Q227" s="10">
        <v>5</v>
      </c>
      <c r="S227" s="16">
        <v>12</v>
      </c>
      <c r="T227" s="53">
        <v>15</v>
      </c>
      <c r="U227" s="17">
        <f>AVERAGE(N216:N257)</f>
        <v>2.8333333333333335</v>
      </c>
      <c r="W227" s="17">
        <v>12</v>
      </c>
      <c r="X227" s="2">
        <v>15</v>
      </c>
      <c r="Z227" s="17">
        <v>23</v>
      </c>
      <c r="AA227" s="2">
        <v>19</v>
      </c>
      <c r="AC227" s="17">
        <v>24</v>
      </c>
      <c r="AD227" s="2">
        <v>19</v>
      </c>
    </row>
    <row r="228" spans="1:30">
      <c r="A228" s="15">
        <v>13</v>
      </c>
      <c r="B228" s="5">
        <v>0</v>
      </c>
      <c r="C228" s="6">
        <v>0</v>
      </c>
      <c r="D228" s="6">
        <v>0</v>
      </c>
      <c r="E228" s="6">
        <v>1</v>
      </c>
      <c r="F228" s="6">
        <v>1</v>
      </c>
      <c r="G228" s="6">
        <v>1</v>
      </c>
      <c r="H228" s="6">
        <v>1</v>
      </c>
      <c r="I228" s="6">
        <v>2</v>
      </c>
      <c r="J228" s="6">
        <v>2</v>
      </c>
      <c r="K228" s="6">
        <v>2</v>
      </c>
      <c r="L228" s="6">
        <v>3</v>
      </c>
      <c r="M228" s="6">
        <v>3</v>
      </c>
      <c r="N228" s="6">
        <v>3</v>
      </c>
      <c r="O228" s="6">
        <v>3</v>
      </c>
      <c r="P228" s="6">
        <v>3</v>
      </c>
      <c r="Q228" s="7">
        <v>3</v>
      </c>
      <c r="S228" s="15">
        <v>13</v>
      </c>
      <c r="T228" s="52">
        <v>16</v>
      </c>
      <c r="U228" s="17">
        <f>AVERAGE(O216:O257)</f>
        <v>3.1666666666666665</v>
      </c>
      <c r="W228" s="17">
        <v>13</v>
      </c>
      <c r="X228" s="2">
        <v>16</v>
      </c>
      <c r="Z228" s="17">
        <v>25</v>
      </c>
      <c r="AA228" s="2">
        <v>16</v>
      </c>
      <c r="AC228" s="17">
        <v>26</v>
      </c>
      <c r="AD228" s="2">
        <v>19</v>
      </c>
    </row>
    <row r="229" spans="1:30" ht="15" thickBot="1">
      <c r="A229" s="16">
        <v>14</v>
      </c>
      <c r="B229" s="8">
        <v>0</v>
      </c>
      <c r="C229" s="9">
        <v>0</v>
      </c>
      <c r="D229" s="9">
        <v>0</v>
      </c>
      <c r="E229" s="9">
        <v>0</v>
      </c>
      <c r="F229" s="9">
        <v>1</v>
      </c>
      <c r="G229" s="9">
        <v>2</v>
      </c>
      <c r="H229" s="9">
        <v>2</v>
      </c>
      <c r="I229" s="9">
        <v>2</v>
      </c>
      <c r="J229" s="9">
        <v>2</v>
      </c>
      <c r="K229" s="9">
        <v>2</v>
      </c>
      <c r="L229" s="9">
        <v>3</v>
      </c>
      <c r="M229" s="9">
        <v>3</v>
      </c>
      <c r="N229" s="9">
        <v>3</v>
      </c>
      <c r="O229" s="9">
        <v>3</v>
      </c>
      <c r="P229" s="9">
        <v>3</v>
      </c>
      <c r="Q229" s="10">
        <v>3</v>
      </c>
      <c r="S229" s="16">
        <v>14</v>
      </c>
      <c r="T229" s="53">
        <v>16</v>
      </c>
      <c r="U229" s="17">
        <f>AVERAGE(P216:P257)</f>
        <v>3.3809523809523809</v>
      </c>
      <c r="W229" s="17">
        <v>14</v>
      </c>
      <c r="X229" s="2">
        <v>16</v>
      </c>
      <c r="Z229" s="17">
        <v>27</v>
      </c>
      <c r="AA229" s="2">
        <v>15</v>
      </c>
      <c r="AC229" s="17">
        <v>28</v>
      </c>
      <c r="AD229" s="2">
        <v>15</v>
      </c>
    </row>
    <row r="230" spans="1:30">
      <c r="A230" s="15">
        <v>15</v>
      </c>
      <c r="B230" s="5">
        <v>0</v>
      </c>
      <c r="C230" s="6">
        <v>0</v>
      </c>
      <c r="D230" s="6">
        <v>0</v>
      </c>
      <c r="E230" s="6">
        <v>1</v>
      </c>
      <c r="F230" s="6">
        <v>1</v>
      </c>
      <c r="G230" s="6">
        <v>1</v>
      </c>
      <c r="H230" s="6">
        <v>1</v>
      </c>
      <c r="I230" s="6">
        <v>2</v>
      </c>
      <c r="J230" s="6">
        <v>2</v>
      </c>
      <c r="K230" s="6">
        <v>1</v>
      </c>
      <c r="L230" s="6">
        <v>2</v>
      </c>
      <c r="M230" s="6">
        <v>2</v>
      </c>
      <c r="N230" s="6">
        <v>2</v>
      </c>
      <c r="O230" s="6">
        <v>3</v>
      </c>
      <c r="P230" s="6">
        <v>3</v>
      </c>
      <c r="Q230" s="7">
        <v>3</v>
      </c>
      <c r="S230" s="15">
        <v>15</v>
      </c>
      <c r="T230" s="52">
        <v>19</v>
      </c>
      <c r="U230" s="17">
        <f>AVERAGE(Q216:Q257)</f>
        <v>3.4047619047619047</v>
      </c>
      <c r="W230" s="17">
        <v>15</v>
      </c>
      <c r="X230" s="2">
        <v>19</v>
      </c>
      <c r="Z230" s="17">
        <v>29</v>
      </c>
      <c r="AA230" s="2">
        <v>13</v>
      </c>
      <c r="AC230" s="17">
        <v>30</v>
      </c>
      <c r="AD230" s="2">
        <v>17</v>
      </c>
    </row>
    <row r="231" spans="1:30" ht="15" thickBot="1">
      <c r="A231" s="16">
        <v>16</v>
      </c>
      <c r="B231" s="8">
        <v>0</v>
      </c>
      <c r="C231" s="9">
        <v>0</v>
      </c>
      <c r="D231" s="9">
        <v>0</v>
      </c>
      <c r="E231" s="9">
        <v>0</v>
      </c>
      <c r="F231" s="9">
        <v>0</v>
      </c>
      <c r="G231" s="9">
        <v>1</v>
      </c>
      <c r="H231" s="9">
        <v>1</v>
      </c>
      <c r="I231" s="9">
        <v>1</v>
      </c>
      <c r="J231" s="9">
        <v>1</v>
      </c>
      <c r="K231" s="9">
        <v>1</v>
      </c>
      <c r="L231" s="9">
        <v>2</v>
      </c>
      <c r="M231" s="9">
        <v>2</v>
      </c>
      <c r="N231" s="9">
        <v>2</v>
      </c>
      <c r="O231" s="9">
        <v>3</v>
      </c>
      <c r="P231" s="9">
        <v>3</v>
      </c>
      <c r="Q231" s="10">
        <v>3</v>
      </c>
      <c r="S231" s="16">
        <v>16</v>
      </c>
      <c r="T231" s="53">
        <v>19</v>
      </c>
      <c r="W231" s="17">
        <v>16</v>
      </c>
      <c r="X231" s="2">
        <v>19</v>
      </c>
      <c r="Z231" s="17">
        <v>31</v>
      </c>
      <c r="AA231" s="2">
        <v>15</v>
      </c>
      <c r="AC231" s="17">
        <v>32</v>
      </c>
      <c r="AD231" s="2">
        <v>19</v>
      </c>
    </row>
    <row r="232" spans="1:30">
      <c r="A232" s="15">
        <v>17</v>
      </c>
      <c r="B232" s="5">
        <v>0</v>
      </c>
      <c r="C232" s="6">
        <v>0</v>
      </c>
      <c r="D232" s="6">
        <v>0</v>
      </c>
      <c r="E232" s="6">
        <v>1</v>
      </c>
      <c r="F232" s="6">
        <v>1</v>
      </c>
      <c r="G232" s="6">
        <v>1</v>
      </c>
      <c r="H232" s="6">
        <v>1</v>
      </c>
      <c r="I232" s="6">
        <v>1</v>
      </c>
      <c r="J232" s="6">
        <v>1</v>
      </c>
      <c r="K232" s="6">
        <v>1</v>
      </c>
      <c r="L232" s="6">
        <v>2</v>
      </c>
      <c r="M232" s="6">
        <v>2</v>
      </c>
      <c r="N232" s="6">
        <v>2</v>
      </c>
      <c r="O232" s="6">
        <v>3</v>
      </c>
      <c r="P232" s="6">
        <v>4</v>
      </c>
      <c r="Q232" s="7">
        <v>4</v>
      </c>
      <c r="S232" s="15">
        <v>17</v>
      </c>
      <c r="T232" s="52">
        <v>19</v>
      </c>
      <c r="W232" s="17">
        <v>17</v>
      </c>
      <c r="X232" s="2">
        <v>19</v>
      </c>
      <c r="Z232" s="17">
        <v>33</v>
      </c>
      <c r="AA232" s="2">
        <v>15</v>
      </c>
      <c r="AC232" s="17">
        <v>34</v>
      </c>
      <c r="AD232" s="2">
        <v>15</v>
      </c>
    </row>
    <row r="233" spans="1:30" ht="15" thickBot="1">
      <c r="A233" s="16">
        <v>18</v>
      </c>
      <c r="B233" s="8">
        <v>0</v>
      </c>
      <c r="C233" s="9">
        <v>0</v>
      </c>
      <c r="D233" s="9">
        <v>0</v>
      </c>
      <c r="E233" s="9">
        <v>0</v>
      </c>
      <c r="F233" s="9">
        <v>1</v>
      </c>
      <c r="G233" s="9">
        <v>1</v>
      </c>
      <c r="H233" s="9">
        <v>1</v>
      </c>
      <c r="I233" s="9">
        <v>1</v>
      </c>
      <c r="J233" s="9">
        <v>1</v>
      </c>
      <c r="K233" s="9">
        <v>1</v>
      </c>
      <c r="L233" s="9">
        <v>2</v>
      </c>
      <c r="M233" s="9">
        <v>2</v>
      </c>
      <c r="N233" s="9">
        <v>2</v>
      </c>
      <c r="O233" s="9">
        <v>3</v>
      </c>
      <c r="P233" s="9">
        <v>3</v>
      </c>
      <c r="Q233" s="10">
        <v>3</v>
      </c>
      <c r="S233" s="16">
        <v>18</v>
      </c>
      <c r="T233" s="53">
        <v>19</v>
      </c>
      <c r="W233" s="17">
        <v>18</v>
      </c>
      <c r="X233" s="2">
        <v>19</v>
      </c>
      <c r="Z233" s="17">
        <v>35</v>
      </c>
      <c r="AA233" s="2">
        <v>20</v>
      </c>
      <c r="AC233" s="17">
        <v>36</v>
      </c>
      <c r="AD233" s="2">
        <v>16</v>
      </c>
    </row>
    <row r="234" spans="1:30">
      <c r="A234" s="15">
        <v>19</v>
      </c>
      <c r="B234" s="5">
        <v>0</v>
      </c>
      <c r="C234" s="6">
        <v>0</v>
      </c>
      <c r="D234" s="6">
        <v>0</v>
      </c>
      <c r="E234" s="6">
        <v>1</v>
      </c>
      <c r="F234" s="6">
        <v>1</v>
      </c>
      <c r="G234" s="6">
        <v>1</v>
      </c>
      <c r="H234" s="6">
        <v>1</v>
      </c>
      <c r="I234" s="6">
        <v>2</v>
      </c>
      <c r="J234" s="6">
        <v>3</v>
      </c>
      <c r="K234" s="6">
        <v>3</v>
      </c>
      <c r="L234" s="6">
        <v>3</v>
      </c>
      <c r="M234" s="6">
        <v>3</v>
      </c>
      <c r="N234" s="6">
        <v>3</v>
      </c>
      <c r="O234" s="6">
        <v>3</v>
      </c>
      <c r="P234" s="6">
        <v>3</v>
      </c>
      <c r="Q234" s="7">
        <v>3</v>
      </c>
      <c r="S234" s="15">
        <v>19</v>
      </c>
      <c r="T234" s="52">
        <v>14</v>
      </c>
      <c r="W234" s="17">
        <v>19</v>
      </c>
      <c r="X234" s="2">
        <v>14</v>
      </c>
      <c r="Z234" s="17">
        <v>37</v>
      </c>
      <c r="AA234" s="2">
        <v>15</v>
      </c>
      <c r="AC234" s="17">
        <v>38</v>
      </c>
      <c r="AD234" s="2">
        <v>15</v>
      </c>
    </row>
    <row r="235" spans="1:30" ht="15" thickBot="1">
      <c r="A235" s="16">
        <v>20</v>
      </c>
      <c r="B235" s="8">
        <v>0</v>
      </c>
      <c r="C235" s="9">
        <v>0</v>
      </c>
      <c r="D235" s="9">
        <v>0</v>
      </c>
      <c r="E235" s="9">
        <v>0</v>
      </c>
      <c r="F235" s="9">
        <v>1</v>
      </c>
      <c r="G235" s="9">
        <v>1</v>
      </c>
      <c r="H235" s="9">
        <v>1</v>
      </c>
      <c r="I235" s="9">
        <v>1</v>
      </c>
      <c r="J235" s="9">
        <v>2</v>
      </c>
      <c r="K235" s="9">
        <v>2</v>
      </c>
      <c r="L235" s="9">
        <v>3</v>
      </c>
      <c r="M235" s="9">
        <v>3</v>
      </c>
      <c r="N235" s="9">
        <v>3</v>
      </c>
      <c r="O235" s="9">
        <v>3</v>
      </c>
      <c r="P235" s="9">
        <v>3</v>
      </c>
      <c r="Q235" s="10">
        <v>3</v>
      </c>
      <c r="S235" s="16">
        <v>20</v>
      </c>
      <c r="T235" s="53">
        <v>16</v>
      </c>
      <c r="W235" s="17">
        <v>20</v>
      </c>
      <c r="X235" s="2">
        <v>16</v>
      </c>
      <c r="Z235" s="17">
        <v>39</v>
      </c>
      <c r="AA235" s="2">
        <v>16</v>
      </c>
      <c r="AC235" s="17">
        <v>40</v>
      </c>
      <c r="AD235" s="2">
        <v>20</v>
      </c>
    </row>
    <row r="236" spans="1:30">
      <c r="A236" s="15">
        <v>21</v>
      </c>
      <c r="B236" s="5">
        <v>0</v>
      </c>
      <c r="C236" s="6">
        <v>0</v>
      </c>
      <c r="D236" s="6">
        <v>0</v>
      </c>
      <c r="E236" s="6">
        <v>1</v>
      </c>
      <c r="F236" s="6">
        <v>1</v>
      </c>
      <c r="G236" s="6">
        <v>1</v>
      </c>
      <c r="H236" s="6">
        <v>1</v>
      </c>
      <c r="I236" s="6">
        <v>1</v>
      </c>
      <c r="J236" s="6">
        <v>1</v>
      </c>
      <c r="K236" s="6">
        <v>2</v>
      </c>
      <c r="L236" s="6">
        <v>3</v>
      </c>
      <c r="M236" s="6">
        <v>3</v>
      </c>
      <c r="N236" s="6">
        <v>3</v>
      </c>
      <c r="O236" s="6">
        <v>3</v>
      </c>
      <c r="P236" s="6">
        <v>4</v>
      </c>
      <c r="Q236" s="7">
        <v>4</v>
      </c>
      <c r="S236" s="15">
        <v>21</v>
      </c>
      <c r="T236" s="52">
        <v>16</v>
      </c>
      <c r="W236" s="17">
        <v>21</v>
      </c>
      <c r="X236" s="2">
        <v>16</v>
      </c>
      <c r="Z236" s="17">
        <v>41</v>
      </c>
      <c r="AA236" s="2">
        <v>16</v>
      </c>
      <c r="AC236" s="17">
        <v>42</v>
      </c>
      <c r="AD236" s="2">
        <v>15</v>
      </c>
    </row>
    <row r="237" spans="1:30" ht="15" thickBot="1">
      <c r="A237" s="16">
        <v>22</v>
      </c>
      <c r="B237" s="8">
        <v>0</v>
      </c>
      <c r="C237" s="9">
        <v>0</v>
      </c>
      <c r="D237" s="9">
        <v>0</v>
      </c>
      <c r="E237" s="9">
        <v>1</v>
      </c>
      <c r="F237" s="9">
        <v>1</v>
      </c>
      <c r="G237" s="9">
        <v>1</v>
      </c>
      <c r="H237" s="9">
        <v>1</v>
      </c>
      <c r="I237" s="9">
        <v>1</v>
      </c>
      <c r="J237" s="9">
        <v>1</v>
      </c>
      <c r="K237" s="9">
        <v>2</v>
      </c>
      <c r="L237" s="9">
        <v>2</v>
      </c>
      <c r="M237" s="9">
        <v>2</v>
      </c>
      <c r="N237" s="9">
        <v>2</v>
      </c>
      <c r="O237" s="9">
        <v>3</v>
      </c>
      <c r="P237" s="9">
        <v>3</v>
      </c>
      <c r="Q237" s="10">
        <v>3</v>
      </c>
      <c r="S237" s="16">
        <v>22</v>
      </c>
      <c r="T237" s="53">
        <v>19</v>
      </c>
      <c r="W237" s="17">
        <v>22</v>
      </c>
      <c r="X237" s="2">
        <v>19</v>
      </c>
      <c r="AA237" s="2">
        <f>AVERAGE(AA216:AA236)</f>
        <v>15.571428571428571</v>
      </c>
      <c r="AD237" s="2">
        <f>AVERAGE(AD216:AD236)</f>
        <v>16.476190476190474</v>
      </c>
    </row>
    <row r="238" spans="1:30">
      <c r="A238" s="15">
        <v>23</v>
      </c>
      <c r="B238" s="5">
        <v>0</v>
      </c>
      <c r="C238" s="6">
        <v>0</v>
      </c>
      <c r="D238" s="6">
        <v>1</v>
      </c>
      <c r="E238" s="6">
        <v>1</v>
      </c>
      <c r="F238" s="6">
        <v>1</v>
      </c>
      <c r="G238" s="6">
        <v>1</v>
      </c>
      <c r="H238" s="6">
        <v>1</v>
      </c>
      <c r="I238" s="6">
        <v>1</v>
      </c>
      <c r="J238" s="6">
        <v>1</v>
      </c>
      <c r="K238" s="6">
        <v>1</v>
      </c>
      <c r="L238" s="6">
        <v>1</v>
      </c>
      <c r="M238" s="6">
        <v>2</v>
      </c>
      <c r="N238" s="6">
        <v>2</v>
      </c>
      <c r="O238" s="6">
        <v>3</v>
      </c>
      <c r="P238" s="6">
        <v>3</v>
      </c>
      <c r="Q238" s="7">
        <v>3</v>
      </c>
      <c r="S238" s="15">
        <v>23</v>
      </c>
      <c r="T238" s="52">
        <v>19</v>
      </c>
      <c r="W238" s="17">
        <v>23</v>
      </c>
      <c r="X238" s="2">
        <v>19</v>
      </c>
      <c r="AA238" s="2">
        <f>STDEVA(AA216:AA236)</f>
        <v>2.2709343577353449</v>
      </c>
      <c r="AD238" s="2">
        <f>STDEVA(AD216:AD236)</f>
        <v>2.159144451375306</v>
      </c>
    </row>
    <row r="239" spans="1:30" ht="15" thickBot="1">
      <c r="A239" s="16">
        <v>24</v>
      </c>
      <c r="B239" s="8">
        <v>0</v>
      </c>
      <c r="C239" s="9">
        <v>0</v>
      </c>
      <c r="D239" s="9">
        <v>0</v>
      </c>
      <c r="E239" s="9">
        <v>1</v>
      </c>
      <c r="F239" s="9">
        <v>1</v>
      </c>
      <c r="G239" s="9">
        <v>1</v>
      </c>
      <c r="H239" s="9">
        <v>1</v>
      </c>
      <c r="I239" s="9">
        <v>1</v>
      </c>
      <c r="J239" s="9">
        <v>1</v>
      </c>
      <c r="K239" s="9">
        <v>1</v>
      </c>
      <c r="L239" s="9">
        <v>1</v>
      </c>
      <c r="M239" s="9">
        <v>2</v>
      </c>
      <c r="N239" s="9">
        <v>2</v>
      </c>
      <c r="O239" s="9">
        <v>3</v>
      </c>
      <c r="P239" s="9">
        <v>3</v>
      </c>
      <c r="Q239" s="10">
        <v>3</v>
      </c>
      <c r="S239" s="16">
        <v>24</v>
      </c>
      <c r="T239" s="53">
        <v>19</v>
      </c>
      <c r="W239" s="17">
        <v>24</v>
      </c>
      <c r="X239" s="2">
        <v>19</v>
      </c>
    </row>
    <row r="240" spans="1:30">
      <c r="A240" s="15">
        <v>25</v>
      </c>
      <c r="B240" s="5">
        <v>0</v>
      </c>
      <c r="C240" s="6">
        <v>0</v>
      </c>
      <c r="D240" s="6">
        <v>0</v>
      </c>
      <c r="E240" s="6">
        <v>1</v>
      </c>
      <c r="F240" s="6">
        <v>1</v>
      </c>
      <c r="G240" s="6">
        <v>1</v>
      </c>
      <c r="H240" s="6">
        <v>1</v>
      </c>
      <c r="I240" s="6">
        <v>1</v>
      </c>
      <c r="J240" s="6">
        <v>1</v>
      </c>
      <c r="K240" s="6">
        <v>2</v>
      </c>
      <c r="L240" s="6">
        <v>3</v>
      </c>
      <c r="M240" s="6">
        <v>3</v>
      </c>
      <c r="N240" s="6">
        <v>3</v>
      </c>
      <c r="O240" s="6">
        <v>3</v>
      </c>
      <c r="P240" s="6">
        <v>3</v>
      </c>
      <c r="Q240" s="7">
        <v>3</v>
      </c>
      <c r="S240" s="15">
        <v>25</v>
      </c>
      <c r="T240" s="52">
        <v>16</v>
      </c>
      <c r="W240" s="17">
        <v>25</v>
      </c>
      <c r="X240" s="2">
        <v>16</v>
      </c>
    </row>
    <row r="241" spans="1:24" ht="15" thickBot="1">
      <c r="A241" s="16">
        <v>26</v>
      </c>
      <c r="B241" s="8">
        <v>0</v>
      </c>
      <c r="C241" s="9">
        <v>1</v>
      </c>
      <c r="D241" s="9">
        <v>1</v>
      </c>
      <c r="E241" s="9">
        <v>1</v>
      </c>
      <c r="F241" s="9">
        <v>1</v>
      </c>
      <c r="G241" s="9">
        <v>1</v>
      </c>
      <c r="H241" s="9">
        <v>1</v>
      </c>
      <c r="I241" s="9">
        <v>1</v>
      </c>
      <c r="J241" s="9">
        <v>1</v>
      </c>
      <c r="K241" s="9">
        <v>1</v>
      </c>
      <c r="L241" s="9">
        <v>2</v>
      </c>
      <c r="M241" s="9">
        <v>2</v>
      </c>
      <c r="N241" s="9">
        <v>2</v>
      </c>
      <c r="O241" s="9">
        <v>3</v>
      </c>
      <c r="P241" s="9">
        <v>3</v>
      </c>
      <c r="Q241" s="10">
        <v>3</v>
      </c>
      <c r="S241" s="16">
        <v>26</v>
      </c>
      <c r="T241" s="53">
        <v>19</v>
      </c>
      <c r="W241" s="17">
        <v>26</v>
      </c>
      <c r="X241" s="2">
        <v>19</v>
      </c>
    </row>
    <row r="242" spans="1:24">
      <c r="A242" s="15">
        <v>27</v>
      </c>
      <c r="B242" s="5">
        <v>0</v>
      </c>
      <c r="C242" s="6">
        <v>0</v>
      </c>
      <c r="D242" s="6">
        <v>0</v>
      </c>
      <c r="E242" s="6">
        <v>1</v>
      </c>
      <c r="F242" s="6">
        <v>1</v>
      </c>
      <c r="G242" s="6">
        <v>1</v>
      </c>
      <c r="H242" s="6">
        <v>1</v>
      </c>
      <c r="I242" s="6">
        <v>2</v>
      </c>
      <c r="J242" s="6">
        <v>2</v>
      </c>
      <c r="K242" s="6">
        <v>3</v>
      </c>
      <c r="L242" s="6">
        <v>3</v>
      </c>
      <c r="M242" s="6">
        <v>3</v>
      </c>
      <c r="N242" s="6">
        <v>3</v>
      </c>
      <c r="O242" s="6">
        <v>3</v>
      </c>
      <c r="P242" s="6">
        <v>3</v>
      </c>
      <c r="Q242" s="7">
        <v>3</v>
      </c>
      <c r="S242" s="15">
        <v>27</v>
      </c>
      <c r="T242" s="52">
        <v>15</v>
      </c>
      <c r="W242" s="17">
        <v>27</v>
      </c>
      <c r="X242" s="2">
        <v>15</v>
      </c>
    </row>
    <row r="243" spans="1:24" ht="15" thickBot="1">
      <c r="A243" s="16">
        <v>28</v>
      </c>
      <c r="B243" s="8">
        <v>0</v>
      </c>
      <c r="C243" s="9">
        <v>0</v>
      </c>
      <c r="D243" s="9">
        <v>0</v>
      </c>
      <c r="E243" s="9">
        <v>1</v>
      </c>
      <c r="F243" s="9">
        <v>1</v>
      </c>
      <c r="G243" s="9">
        <v>1</v>
      </c>
      <c r="H243" s="9">
        <v>1</v>
      </c>
      <c r="I243" s="9">
        <v>2</v>
      </c>
      <c r="J243" s="9">
        <v>2</v>
      </c>
      <c r="K243" s="9">
        <v>3</v>
      </c>
      <c r="L243" s="9">
        <v>3</v>
      </c>
      <c r="M243" s="9">
        <v>3</v>
      </c>
      <c r="N243" s="9">
        <v>3</v>
      </c>
      <c r="O243" s="9">
        <v>3</v>
      </c>
      <c r="P243" s="9">
        <v>3</v>
      </c>
      <c r="Q243" s="10">
        <v>3</v>
      </c>
      <c r="S243" s="16">
        <v>28</v>
      </c>
      <c r="T243" s="53">
        <v>15</v>
      </c>
      <c r="W243" s="17">
        <v>28</v>
      </c>
      <c r="X243" s="2">
        <v>15</v>
      </c>
    </row>
    <row r="244" spans="1:24">
      <c r="A244" s="30">
        <v>29</v>
      </c>
      <c r="B244" s="31">
        <v>0</v>
      </c>
      <c r="C244" s="32">
        <v>0</v>
      </c>
      <c r="D244" s="32">
        <v>0</v>
      </c>
      <c r="E244" s="32">
        <v>1</v>
      </c>
      <c r="F244" s="32">
        <v>1</v>
      </c>
      <c r="G244" s="32">
        <v>2</v>
      </c>
      <c r="H244" s="32">
        <v>2</v>
      </c>
      <c r="I244" s="32">
        <v>3</v>
      </c>
      <c r="J244" s="32">
        <v>3</v>
      </c>
      <c r="K244" s="32">
        <v>3</v>
      </c>
      <c r="L244" s="32">
        <v>3</v>
      </c>
      <c r="M244" s="32">
        <v>3</v>
      </c>
      <c r="N244" s="32">
        <v>4</v>
      </c>
      <c r="O244" s="32">
        <v>4</v>
      </c>
      <c r="P244" s="32">
        <v>4</v>
      </c>
      <c r="Q244" s="33">
        <v>4</v>
      </c>
      <c r="S244" s="30">
        <v>29</v>
      </c>
      <c r="T244" s="54">
        <v>13</v>
      </c>
      <c r="W244" s="17">
        <v>29</v>
      </c>
      <c r="X244" s="2">
        <v>13</v>
      </c>
    </row>
    <row r="245" spans="1:24" ht="15" thickBot="1">
      <c r="A245" s="16">
        <v>30</v>
      </c>
      <c r="B245" s="8">
        <v>0</v>
      </c>
      <c r="C245" s="9">
        <v>0</v>
      </c>
      <c r="D245" s="9">
        <v>0</v>
      </c>
      <c r="E245" s="9">
        <v>1</v>
      </c>
      <c r="F245" s="9">
        <v>1</v>
      </c>
      <c r="G245" s="9">
        <v>2</v>
      </c>
      <c r="H245" s="9">
        <v>2</v>
      </c>
      <c r="I245" s="9">
        <v>2</v>
      </c>
      <c r="J245" s="9">
        <v>2</v>
      </c>
      <c r="K245" s="9">
        <v>2</v>
      </c>
      <c r="L245" s="9">
        <v>2</v>
      </c>
      <c r="M245" s="9">
        <v>3</v>
      </c>
      <c r="N245" s="9">
        <v>3</v>
      </c>
      <c r="O245" s="9">
        <v>3</v>
      </c>
      <c r="P245" s="9">
        <v>4</v>
      </c>
      <c r="Q245" s="10">
        <v>4</v>
      </c>
      <c r="S245" s="16">
        <v>30</v>
      </c>
      <c r="T245" s="53">
        <v>17</v>
      </c>
      <c r="W245" s="17">
        <v>30</v>
      </c>
      <c r="X245" s="2">
        <v>17</v>
      </c>
    </row>
    <row r="246" spans="1:24">
      <c r="A246" s="15">
        <v>31</v>
      </c>
      <c r="B246" s="5">
        <v>0</v>
      </c>
      <c r="C246" s="6">
        <v>0</v>
      </c>
      <c r="D246" s="6">
        <v>0</v>
      </c>
      <c r="E246" s="6">
        <v>1</v>
      </c>
      <c r="F246" s="6">
        <v>1</v>
      </c>
      <c r="G246" s="6">
        <v>1</v>
      </c>
      <c r="H246" s="6">
        <v>1</v>
      </c>
      <c r="I246" s="6">
        <v>1</v>
      </c>
      <c r="J246" s="6">
        <v>1</v>
      </c>
      <c r="K246" s="6">
        <v>3</v>
      </c>
      <c r="L246" s="6">
        <v>3</v>
      </c>
      <c r="M246" s="6">
        <v>3</v>
      </c>
      <c r="N246" s="6">
        <v>3</v>
      </c>
      <c r="O246" s="6">
        <v>3</v>
      </c>
      <c r="P246" s="6">
        <v>3</v>
      </c>
      <c r="Q246" s="7">
        <v>3</v>
      </c>
      <c r="S246" s="15">
        <v>31</v>
      </c>
      <c r="T246" s="52">
        <v>15</v>
      </c>
      <c r="W246" s="17">
        <v>31</v>
      </c>
      <c r="X246" s="2">
        <v>15</v>
      </c>
    </row>
    <row r="247" spans="1:24" ht="15" thickBot="1">
      <c r="A247" s="16">
        <v>32</v>
      </c>
      <c r="B247" s="8">
        <v>0</v>
      </c>
      <c r="C247" s="9">
        <v>0</v>
      </c>
      <c r="D247" s="9">
        <v>0</v>
      </c>
      <c r="E247" s="9">
        <v>1</v>
      </c>
      <c r="F247" s="9">
        <v>1</v>
      </c>
      <c r="G247" s="9">
        <v>1</v>
      </c>
      <c r="H247" s="9">
        <v>1</v>
      </c>
      <c r="I247" s="9">
        <v>1</v>
      </c>
      <c r="J247" s="9">
        <v>1</v>
      </c>
      <c r="K247" s="9">
        <v>2</v>
      </c>
      <c r="L247" s="9">
        <v>2</v>
      </c>
      <c r="M247" s="9">
        <v>2</v>
      </c>
      <c r="N247" s="9">
        <v>2</v>
      </c>
      <c r="O247" s="9">
        <v>3</v>
      </c>
      <c r="P247" s="9">
        <v>3</v>
      </c>
      <c r="Q247" s="10">
        <v>3</v>
      </c>
      <c r="S247" s="16">
        <v>32</v>
      </c>
      <c r="T247" s="53">
        <v>19</v>
      </c>
      <c r="W247" s="17">
        <v>32</v>
      </c>
      <c r="X247" s="2">
        <v>19</v>
      </c>
    </row>
    <row r="248" spans="1:24">
      <c r="A248" s="15">
        <v>33</v>
      </c>
      <c r="B248" s="5">
        <v>0</v>
      </c>
      <c r="C248" s="6">
        <v>0</v>
      </c>
      <c r="D248" s="6">
        <v>0</v>
      </c>
      <c r="E248" s="6">
        <v>2</v>
      </c>
      <c r="F248" s="6">
        <v>2</v>
      </c>
      <c r="G248" s="6">
        <v>2</v>
      </c>
      <c r="H248" s="6">
        <v>2</v>
      </c>
      <c r="I248" s="6">
        <v>2</v>
      </c>
      <c r="J248" s="6">
        <v>2</v>
      </c>
      <c r="K248" s="6">
        <v>3</v>
      </c>
      <c r="L248" s="6">
        <v>3</v>
      </c>
      <c r="M248" s="6">
        <v>3</v>
      </c>
      <c r="N248" s="6">
        <v>3</v>
      </c>
      <c r="O248" s="6">
        <v>3</v>
      </c>
      <c r="P248" s="6">
        <v>3</v>
      </c>
      <c r="Q248" s="7">
        <v>3</v>
      </c>
      <c r="S248" s="15">
        <v>33</v>
      </c>
      <c r="T248" s="52">
        <v>15</v>
      </c>
      <c r="W248" s="17">
        <v>33</v>
      </c>
      <c r="X248" s="2">
        <v>15</v>
      </c>
    </row>
    <row r="249" spans="1:24" ht="15" thickBot="1">
      <c r="A249" s="16">
        <v>34</v>
      </c>
      <c r="B249" s="8">
        <v>0</v>
      </c>
      <c r="C249" s="9">
        <v>0</v>
      </c>
      <c r="D249" s="9">
        <v>0</v>
      </c>
      <c r="E249" s="9">
        <v>2</v>
      </c>
      <c r="F249" s="9">
        <v>2</v>
      </c>
      <c r="G249" s="9">
        <v>2</v>
      </c>
      <c r="H249" s="9">
        <v>2</v>
      </c>
      <c r="I249" s="9">
        <v>2</v>
      </c>
      <c r="J249" s="9">
        <v>2</v>
      </c>
      <c r="K249" s="9">
        <v>3</v>
      </c>
      <c r="L249" s="9">
        <v>3</v>
      </c>
      <c r="M249" s="9">
        <v>3</v>
      </c>
      <c r="N249" s="9">
        <v>3</v>
      </c>
      <c r="O249" s="9">
        <v>3</v>
      </c>
      <c r="P249" s="9">
        <v>4</v>
      </c>
      <c r="Q249" s="10">
        <v>4</v>
      </c>
      <c r="S249" s="16">
        <v>34</v>
      </c>
      <c r="T249" s="53">
        <v>15</v>
      </c>
      <c r="W249" s="17">
        <v>34</v>
      </c>
      <c r="X249" s="2">
        <v>15</v>
      </c>
    </row>
    <row r="250" spans="1:24">
      <c r="A250" s="15">
        <v>35</v>
      </c>
      <c r="B250" s="5">
        <v>0</v>
      </c>
      <c r="C250" s="6">
        <v>0</v>
      </c>
      <c r="D250" s="6">
        <v>0</v>
      </c>
      <c r="E250" s="6">
        <v>1</v>
      </c>
      <c r="F250" s="6">
        <v>1</v>
      </c>
      <c r="G250" s="6">
        <v>1</v>
      </c>
      <c r="H250" s="6">
        <v>1</v>
      </c>
      <c r="I250" s="6">
        <v>1</v>
      </c>
      <c r="J250" s="6">
        <v>1</v>
      </c>
      <c r="K250" s="6">
        <v>1</v>
      </c>
      <c r="L250" s="6">
        <v>2</v>
      </c>
      <c r="M250" s="6">
        <v>2</v>
      </c>
      <c r="N250" s="6">
        <v>2</v>
      </c>
      <c r="O250" s="6">
        <v>2</v>
      </c>
      <c r="P250" s="6">
        <v>3</v>
      </c>
      <c r="Q250" s="7">
        <v>3</v>
      </c>
      <c r="S250" s="15">
        <v>35</v>
      </c>
      <c r="T250" s="52">
        <v>20</v>
      </c>
      <c r="W250" s="17">
        <v>35</v>
      </c>
      <c r="X250" s="2">
        <v>20</v>
      </c>
    </row>
    <row r="251" spans="1:24" ht="15" thickBot="1">
      <c r="A251" s="16">
        <v>36</v>
      </c>
      <c r="B251" s="8">
        <v>0</v>
      </c>
      <c r="C251" s="9">
        <v>0</v>
      </c>
      <c r="D251" s="9">
        <v>0</v>
      </c>
      <c r="E251" s="9">
        <v>1</v>
      </c>
      <c r="F251" s="9">
        <v>1</v>
      </c>
      <c r="G251" s="9">
        <v>1</v>
      </c>
      <c r="H251" s="9">
        <v>2</v>
      </c>
      <c r="I251" s="9">
        <v>2</v>
      </c>
      <c r="J251" s="9">
        <v>2</v>
      </c>
      <c r="K251" s="9">
        <v>2</v>
      </c>
      <c r="L251" s="9">
        <v>3</v>
      </c>
      <c r="M251" s="9">
        <v>3</v>
      </c>
      <c r="N251" s="9">
        <v>3</v>
      </c>
      <c r="O251" s="9">
        <v>3</v>
      </c>
      <c r="P251" s="9">
        <v>3</v>
      </c>
      <c r="Q251" s="10">
        <v>3</v>
      </c>
      <c r="S251" s="16">
        <v>36</v>
      </c>
      <c r="T251" s="53">
        <v>16</v>
      </c>
      <c r="W251" s="17">
        <v>36</v>
      </c>
      <c r="X251" s="2">
        <v>16</v>
      </c>
    </row>
    <row r="252" spans="1:24">
      <c r="A252" s="15">
        <v>37</v>
      </c>
      <c r="B252" s="5">
        <v>0</v>
      </c>
      <c r="C252" s="6">
        <v>0</v>
      </c>
      <c r="D252" s="6">
        <v>0</v>
      </c>
      <c r="E252" s="6">
        <v>0</v>
      </c>
      <c r="F252" s="6">
        <v>0</v>
      </c>
      <c r="G252" s="6">
        <v>1</v>
      </c>
      <c r="H252" s="6">
        <v>1</v>
      </c>
      <c r="I252" s="6">
        <v>2</v>
      </c>
      <c r="J252" s="6">
        <v>2</v>
      </c>
      <c r="K252" s="6">
        <v>3</v>
      </c>
      <c r="L252" s="6">
        <v>3</v>
      </c>
      <c r="M252" s="6">
        <v>3</v>
      </c>
      <c r="N252" s="6">
        <v>3</v>
      </c>
      <c r="O252" s="6">
        <v>3</v>
      </c>
      <c r="P252" s="6">
        <v>3</v>
      </c>
      <c r="Q252" s="7">
        <v>3</v>
      </c>
      <c r="S252" s="15">
        <v>37</v>
      </c>
      <c r="T252" s="52">
        <v>15</v>
      </c>
      <c r="W252" s="17">
        <v>37</v>
      </c>
      <c r="X252" s="2">
        <v>15</v>
      </c>
    </row>
    <row r="253" spans="1:24" ht="15" thickBot="1">
      <c r="A253" s="16">
        <v>38</v>
      </c>
      <c r="B253" s="8">
        <v>0</v>
      </c>
      <c r="C253" s="9">
        <v>0</v>
      </c>
      <c r="D253" s="9">
        <v>0</v>
      </c>
      <c r="E253" s="9">
        <v>0</v>
      </c>
      <c r="F253" s="9">
        <v>0</v>
      </c>
      <c r="G253" s="9">
        <v>1</v>
      </c>
      <c r="H253" s="9">
        <v>1</v>
      </c>
      <c r="I253" s="9">
        <v>1</v>
      </c>
      <c r="J253" s="9">
        <v>2</v>
      </c>
      <c r="K253" s="9">
        <v>3</v>
      </c>
      <c r="L253" s="9">
        <v>3</v>
      </c>
      <c r="M253" s="9">
        <v>3</v>
      </c>
      <c r="N253" s="9">
        <v>3</v>
      </c>
      <c r="O253" s="9">
        <v>3</v>
      </c>
      <c r="P253" s="9">
        <v>3</v>
      </c>
      <c r="Q253" s="10">
        <v>3</v>
      </c>
      <c r="S253" s="16">
        <v>38</v>
      </c>
      <c r="T253" s="53">
        <v>15</v>
      </c>
      <c r="W253" s="17">
        <v>38</v>
      </c>
      <c r="X253" s="2">
        <v>15</v>
      </c>
    </row>
    <row r="254" spans="1:24">
      <c r="A254" s="15">
        <v>39</v>
      </c>
      <c r="B254" s="5">
        <v>0</v>
      </c>
      <c r="C254" s="6">
        <v>0</v>
      </c>
      <c r="D254" s="6">
        <v>0</v>
      </c>
      <c r="E254" s="6">
        <v>1</v>
      </c>
      <c r="F254" s="6">
        <v>1</v>
      </c>
      <c r="G254" s="6">
        <v>1</v>
      </c>
      <c r="H254" s="6">
        <v>1</v>
      </c>
      <c r="I254" s="6">
        <v>1</v>
      </c>
      <c r="J254" s="6">
        <v>1</v>
      </c>
      <c r="K254" s="6">
        <v>2</v>
      </c>
      <c r="L254" s="6">
        <v>3</v>
      </c>
      <c r="M254" s="6">
        <v>3</v>
      </c>
      <c r="N254" s="6">
        <v>3</v>
      </c>
      <c r="O254" s="6">
        <v>3</v>
      </c>
      <c r="P254" s="6">
        <v>3</v>
      </c>
      <c r="Q254" s="7">
        <v>3</v>
      </c>
      <c r="S254" s="15">
        <v>39</v>
      </c>
      <c r="T254" s="52">
        <v>16</v>
      </c>
      <c r="W254" s="17">
        <v>39</v>
      </c>
      <c r="X254" s="2">
        <v>16</v>
      </c>
    </row>
    <row r="255" spans="1:24" ht="15" thickBot="1">
      <c r="A255" s="16">
        <v>40</v>
      </c>
      <c r="B255" s="8">
        <v>0</v>
      </c>
      <c r="C255" s="9">
        <v>0</v>
      </c>
      <c r="D255" s="9">
        <v>0</v>
      </c>
      <c r="E255" s="9">
        <v>1</v>
      </c>
      <c r="F255" s="9">
        <v>1</v>
      </c>
      <c r="G255" s="9">
        <v>1</v>
      </c>
      <c r="H255" s="9">
        <v>1</v>
      </c>
      <c r="I255" s="9">
        <v>1</v>
      </c>
      <c r="J255" s="9">
        <v>1</v>
      </c>
      <c r="K255" s="9">
        <v>2</v>
      </c>
      <c r="L255" s="9">
        <v>2</v>
      </c>
      <c r="M255" s="9">
        <v>2</v>
      </c>
      <c r="N255" s="9">
        <v>2</v>
      </c>
      <c r="O255" s="9">
        <v>2</v>
      </c>
      <c r="P255" s="9">
        <v>3</v>
      </c>
      <c r="Q255" s="10">
        <v>3</v>
      </c>
      <c r="S255" s="16">
        <v>40</v>
      </c>
      <c r="T255" s="53">
        <v>20</v>
      </c>
      <c r="W255" s="17">
        <v>40</v>
      </c>
      <c r="X255" s="2">
        <v>20</v>
      </c>
    </row>
    <row r="256" spans="1:24">
      <c r="A256" s="15">
        <v>41</v>
      </c>
      <c r="B256" s="5">
        <v>0</v>
      </c>
      <c r="C256" s="6">
        <v>0</v>
      </c>
      <c r="D256" s="6">
        <v>0</v>
      </c>
      <c r="E256" s="6">
        <v>0</v>
      </c>
      <c r="F256" s="6">
        <v>0</v>
      </c>
      <c r="G256" s="6">
        <v>1</v>
      </c>
      <c r="H256" s="6">
        <v>1</v>
      </c>
      <c r="I256" s="6">
        <v>1</v>
      </c>
      <c r="J256" s="6">
        <v>2</v>
      </c>
      <c r="K256" s="6">
        <v>2</v>
      </c>
      <c r="L256" s="6">
        <v>3</v>
      </c>
      <c r="M256" s="6">
        <v>3</v>
      </c>
      <c r="N256" s="6">
        <v>3</v>
      </c>
      <c r="O256" s="6">
        <v>3</v>
      </c>
      <c r="P256" s="6">
        <v>3</v>
      </c>
      <c r="Q256" s="7">
        <v>3</v>
      </c>
      <c r="S256" s="15">
        <v>41</v>
      </c>
      <c r="T256" s="52">
        <v>16</v>
      </c>
      <c r="W256" s="17">
        <v>41</v>
      </c>
      <c r="X256" s="2">
        <v>16</v>
      </c>
    </row>
    <row r="257" spans="1:30" ht="15" thickBot="1">
      <c r="A257" s="16">
        <v>42</v>
      </c>
      <c r="B257" s="8">
        <v>0</v>
      </c>
      <c r="C257" s="9">
        <v>1</v>
      </c>
      <c r="D257" s="9">
        <v>1</v>
      </c>
      <c r="E257" s="9">
        <v>1</v>
      </c>
      <c r="F257" s="9">
        <v>1</v>
      </c>
      <c r="G257" s="9">
        <v>1</v>
      </c>
      <c r="H257" s="9">
        <v>2</v>
      </c>
      <c r="I257" s="9">
        <v>2</v>
      </c>
      <c r="J257" s="9">
        <v>2</v>
      </c>
      <c r="K257" s="9">
        <v>3</v>
      </c>
      <c r="L257" s="9">
        <v>3</v>
      </c>
      <c r="M257" s="9">
        <v>3</v>
      </c>
      <c r="N257" s="9">
        <v>3</v>
      </c>
      <c r="O257" s="9">
        <v>3</v>
      </c>
      <c r="P257" s="9">
        <v>3</v>
      </c>
      <c r="Q257" s="10">
        <v>3</v>
      </c>
      <c r="S257" s="16">
        <v>42</v>
      </c>
      <c r="T257" s="53">
        <v>15</v>
      </c>
      <c r="W257" s="17">
        <v>42</v>
      </c>
      <c r="X257" s="2">
        <v>15</v>
      </c>
    </row>
    <row r="258" spans="1:30">
      <c r="A258" s="17" t="s">
        <v>54</v>
      </c>
      <c r="B258" s="2">
        <v>0</v>
      </c>
      <c r="C258" s="2">
        <v>5</v>
      </c>
      <c r="D258" s="2">
        <v>8</v>
      </c>
      <c r="E258" s="2">
        <v>34</v>
      </c>
      <c r="F258" s="2">
        <v>36</v>
      </c>
      <c r="G258" s="2">
        <v>42</v>
      </c>
      <c r="H258" s="2">
        <v>42</v>
      </c>
      <c r="I258" s="2">
        <v>42</v>
      </c>
      <c r="J258" s="2">
        <v>42</v>
      </c>
      <c r="K258" s="2">
        <v>42</v>
      </c>
      <c r="L258" s="2">
        <v>42</v>
      </c>
      <c r="M258" s="2">
        <v>42</v>
      </c>
      <c r="N258" s="2">
        <v>42</v>
      </c>
      <c r="O258" s="2">
        <v>42</v>
      </c>
      <c r="P258" s="2">
        <v>42</v>
      </c>
      <c r="Q258" s="2">
        <v>42</v>
      </c>
      <c r="S258" s="17"/>
      <c r="W258" s="17"/>
      <c r="X258" s="2">
        <f>AVERAGE(X216:X257)</f>
        <v>16.023809523809526</v>
      </c>
    </row>
    <row r="259" spans="1:30">
      <c r="A259" s="17"/>
      <c r="S259" s="17"/>
      <c r="W259" s="17"/>
      <c r="X259" s="2">
        <f>STDEVA(X216:X257)</f>
        <v>2.2359381207687958</v>
      </c>
    </row>
    <row r="260" spans="1:30">
      <c r="A260" s="49" t="s">
        <v>108</v>
      </c>
      <c r="S260" s="19"/>
      <c r="W260" s="19"/>
    </row>
    <row r="261" spans="1:30" ht="15" thickBot="1">
      <c r="S261" s="2"/>
      <c r="W261" s="2"/>
    </row>
    <row r="262" spans="1:30" ht="15" thickBot="1">
      <c r="B262" s="86" t="s">
        <v>91</v>
      </c>
      <c r="C262" s="87"/>
      <c r="D262" s="87"/>
      <c r="E262" s="87"/>
      <c r="F262" s="87"/>
      <c r="G262" s="87"/>
      <c r="H262" s="87"/>
      <c r="I262" s="87"/>
      <c r="J262" s="87"/>
      <c r="K262" s="87"/>
      <c r="L262" s="87"/>
      <c r="M262" s="87"/>
      <c r="N262" s="87"/>
      <c r="O262" s="87"/>
      <c r="P262" s="87"/>
      <c r="Q262" s="88"/>
      <c r="S262" s="2"/>
      <c r="W262" s="2"/>
    </row>
    <row r="263" spans="1:30" ht="15" thickBot="1">
      <c r="A263" s="20" t="s">
        <v>132</v>
      </c>
      <c r="B263" s="21" t="s">
        <v>0</v>
      </c>
      <c r="C263" s="13" t="s">
        <v>1</v>
      </c>
      <c r="D263" s="13" t="s">
        <v>2</v>
      </c>
      <c r="E263" s="13" t="s">
        <v>3</v>
      </c>
      <c r="F263" s="13" t="s">
        <v>4</v>
      </c>
      <c r="G263" s="13" t="s">
        <v>5</v>
      </c>
      <c r="H263" s="13" t="s">
        <v>6</v>
      </c>
      <c r="I263" s="13" t="s">
        <v>7</v>
      </c>
      <c r="J263" s="13" t="s">
        <v>8</v>
      </c>
      <c r="K263" s="13" t="s">
        <v>11</v>
      </c>
      <c r="L263" s="13" t="s">
        <v>12</v>
      </c>
      <c r="M263" s="13" t="s">
        <v>17</v>
      </c>
      <c r="N263" s="13" t="s">
        <v>13</v>
      </c>
      <c r="O263" s="13" t="s">
        <v>14</v>
      </c>
      <c r="P263" s="13" t="s">
        <v>15</v>
      </c>
      <c r="Q263" s="14" t="s">
        <v>16</v>
      </c>
      <c r="S263" s="20" t="s">
        <v>132</v>
      </c>
      <c r="T263" s="51" t="s">
        <v>143</v>
      </c>
      <c r="U263" s="17">
        <f>AVERAGE(B264:B311)</f>
        <v>0</v>
      </c>
      <c r="W263" s="17" t="s">
        <v>132</v>
      </c>
      <c r="X263" s="84" t="s">
        <v>143</v>
      </c>
      <c r="Z263" s="17" t="s">
        <v>132</v>
      </c>
      <c r="AA263" s="84" t="s">
        <v>143</v>
      </c>
      <c r="AC263" s="17" t="s">
        <v>132</v>
      </c>
      <c r="AD263" s="84" t="s">
        <v>143</v>
      </c>
    </row>
    <row r="264" spans="1:30">
      <c r="A264" s="15">
        <v>1</v>
      </c>
      <c r="B264" s="5">
        <v>0</v>
      </c>
      <c r="C264" s="6">
        <v>0</v>
      </c>
      <c r="D264" s="6">
        <v>0</v>
      </c>
      <c r="E264" s="6">
        <v>0</v>
      </c>
      <c r="F264" s="6">
        <v>0</v>
      </c>
      <c r="G264" s="6">
        <v>1</v>
      </c>
      <c r="H264" s="6">
        <v>1</v>
      </c>
      <c r="I264" s="6">
        <v>1</v>
      </c>
      <c r="J264" s="6">
        <v>1</v>
      </c>
      <c r="K264" s="6">
        <v>1</v>
      </c>
      <c r="L264" s="6">
        <v>1</v>
      </c>
      <c r="M264" s="6">
        <v>1</v>
      </c>
      <c r="N264" s="6">
        <v>1</v>
      </c>
      <c r="O264" s="6">
        <v>1</v>
      </c>
      <c r="P264" s="6">
        <v>2</v>
      </c>
      <c r="Q264" s="7">
        <v>3</v>
      </c>
      <c r="S264" s="15">
        <v>1</v>
      </c>
      <c r="T264" s="52">
        <v>21</v>
      </c>
      <c r="U264" s="17">
        <f>AVERAGE(C264:C311)</f>
        <v>2.0833333333333332E-2</v>
      </c>
      <c r="W264" s="17">
        <v>1</v>
      </c>
      <c r="X264" s="58">
        <v>21</v>
      </c>
      <c r="Z264" s="17">
        <v>1</v>
      </c>
      <c r="AA264" s="58">
        <v>21</v>
      </c>
      <c r="AC264" s="17">
        <v>2</v>
      </c>
      <c r="AD264" s="58">
        <v>17</v>
      </c>
    </row>
    <row r="265" spans="1:30" ht="15" thickBot="1">
      <c r="A265" s="18">
        <v>2</v>
      </c>
      <c r="B265" s="11">
        <v>0</v>
      </c>
      <c r="C265" s="12">
        <v>0</v>
      </c>
      <c r="D265" s="12">
        <v>0</v>
      </c>
      <c r="E265" s="12">
        <v>0</v>
      </c>
      <c r="F265" s="12">
        <v>0</v>
      </c>
      <c r="G265" s="12">
        <v>0</v>
      </c>
      <c r="H265" s="12">
        <v>0</v>
      </c>
      <c r="I265" s="12">
        <v>0</v>
      </c>
      <c r="J265" s="12">
        <v>0</v>
      </c>
      <c r="K265" s="12">
        <v>0</v>
      </c>
      <c r="L265" s="12">
        <v>0</v>
      </c>
      <c r="M265" s="12">
        <v>0</v>
      </c>
      <c r="N265" s="12">
        <v>0</v>
      </c>
      <c r="O265" s="12">
        <v>0</v>
      </c>
      <c r="P265" s="12">
        <v>0</v>
      </c>
      <c r="Q265" s="34">
        <v>0</v>
      </c>
      <c r="S265" s="18">
        <v>2</v>
      </c>
      <c r="T265" s="55"/>
      <c r="U265" s="17">
        <f>AVERAGE(D264:D311)</f>
        <v>0.25</v>
      </c>
      <c r="W265" s="17">
        <v>2</v>
      </c>
      <c r="X265" s="58">
        <v>17</v>
      </c>
      <c r="Z265" s="17">
        <v>3</v>
      </c>
      <c r="AA265" s="58">
        <v>15</v>
      </c>
      <c r="AC265" s="17">
        <v>4</v>
      </c>
      <c r="AD265" s="58">
        <v>14</v>
      </c>
    </row>
    <row r="266" spans="1:30">
      <c r="A266" s="15">
        <v>3</v>
      </c>
      <c r="B266" s="5">
        <v>0</v>
      </c>
      <c r="C266" s="6">
        <v>0</v>
      </c>
      <c r="D266" s="6">
        <v>0</v>
      </c>
      <c r="E266" s="6">
        <v>1</v>
      </c>
      <c r="F266" s="6">
        <v>1</v>
      </c>
      <c r="G266" s="6">
        <v>1</v>
      </c>
      <c r="H266" s="6">
        <v>1</v>
      </c>
      <c r="I266" s="6">
        <v>1</v>
      </c>
      <c r="J266" s="6">
        <v>1</v>
      </c>
      <c r="K266" s="6">
        <v>1</v>
      </c>
      <c r="L266" s="6">
        <v>2</v>
      </c>
      <c r="M266" s="6">
        <v>3</v>
      </c>
      <c r="N266" s="6">
        <v>3</v>
      </c>
      <c r="O266" s="6">
        <v>3</v>
      </c>
      <c r="P266" s="6">
        <v>3</v>
      </c>
      <c r="Q266" s="7">
        <v>3</v>
      </c>
      <c r="S266" s="15">
        <v>3</v>
      </c>
      <c r="T266" s="52">
        <v>17</v>
      </c>
      <c r="U266" s="17">
        <f>AVERAGE(E264:E311)</f>
        <v>0.47916666666666669</v>
      </c>
      <c r="W266" s="17">
        <v>3</v>
      </c>
      <c r="X266" s="58">
        <v>15</v>
      </c>
      <c r="Z266" s="17">
        <v>5</v>
      </c>
      <c r="AA266" s="58">
        <v>17</v>
      </c>
      <c r="AC266" s="17">
        <v>6</v>
      </c>
      <c r="AD266" s="58">
        <v>14</v>
      </c>
    </row>
    <row r="267" spans="1:30" ht="15" thickBot="1">
      <c r="A267" s="18">
        <v>4</v>
      </c>
      <c r="B267" s="11">
        <v>0</v>
      </c>
      <c r="C267" s="12">
        <v>0</v>
      </c>
      <c r="D267" s="12">
        <v>0</v>
      </c>
      <c r="E267" s="12">
        <v>0</v>
      </c>
      <c r="F267" s="12">
        <v>0</v>
      </c>
      <c r="G267" s="12">
        <v>0</v>
      </c>
      <c r="H267" s="12">
        <v>0</v>
      </c>
      <c r="I267" s="12">
        <v>0</v>
      </c>
      <c r="J267" s="12">
        <v>0</v>
      </c>
      <c r="K267" s="12">
        <v>0</v>
      </c>
      <c r="L267" s="12">
        <v>0</v>
      </c>
      <c r="M267" s="12">
        <v>0</v>
      </c>
      <c r="N267" s="12">
        <v>0</v>
      </c>
      <c r="O267" s="12">
        <v>0</v>
      </c>
      <c r="P267" s="12">
        <v>0</v>
      </c>
      <c r="Q267" s="34">
        <v>0</v>
      </c>
      <c r="S267" s="18">
        <v>4</v>
      </c>
      <c r="T267" s="55"/>
      <c r="U267" s="17">
        <f>AVERAGE(F264:F311)</f>
        <v>0.5625</v>
      </c>
      <c r="W267" s="17">
        <v>4</v>
      </c>
      <c r="X267" s="58">
        <v>14</v>
      </c>
      <c r="Z267" s="17">
        <v>7</v>
      </c>
      <c r="AA267" s="58">
        <v>14</v>
      </c>
      <c r="AC267" s="17">
        <v>8</v>
      </c>
      <c r="AD267" s="58">
        <v>14</v>
      </c>
    </row>
    <row r="268" spans="1:30">
      <c r="A268" s="15">
        <v>5</v>
      </c>
      <c r="B268" s="5">
        <v>0</v>
      </c>
      <c r="C268" s="6">
        <v>0</v>
      </c>
      <c r="D268" s="6">
        <v>0</v>
      </c>
      <c r="E268" s="6">
        <v>0</v>
      </c>
      <c r="F268" s="6">
        <v>0</v>
      </c>
      <c r="G268" s="6">
        <v>0</v>
      </c>
      <c r="H268" s="6">
        <v>0</v>
      </c>
      <c r="I268" s="6">
        <v>0</v>
      </c>
      <c r="J268" s="6">
        <v>0</v>
      </c>
      <c r="K268" s="6">
        <v>0</v>
      </c>
      <c r="L268" s="6">
        <v>0</v>
      </c>
      <c r="M268" s="6">
        <v>0</v>
      </c>
      <c r="N268" s="6">
        <v>0</v>
      </c>
      <c r="O268" s="6">
        <v>0</v>
      </c>
      <c r="P268" s="6">
        <v>0</v>
      </c>
      <c r="Q268" s="7">
        <v>0</v>
      </c>
      <c r="S268" s="15">
        <v>5</v>
      </c>
      <c r="T268" s="52"/>
      <c r="U268" s="17">
        <f>AVERAGE(G264:G311)</f>
        <v>0.83333333333333337</v>
      </c>
      <c r="W268" s="17">
        <v>5</v>
      </c>
      <c r="X268" s="58">
        <v>17</v>
      </c>
      <c r="Z268" s="17">
        <v>9</v>
      </c>
      <c r="AA268" s="58">
        <v>21</v>
      </c>
      <c r="AC268" s="17">
        <v>10</v>
      </c>
      <c r="AD268" s="58">
        <v>15</v>
      </c>
    </row>
    <row r="269" spans="1:30" ht="15" thickBot="1">
      <c r="A269" s="18">
        <v>6</v>
      </c>
      <c r="B269" s="11">
        <v>0</v>
      </c>
      <c r="C269" s="12">
        <v>0</v>
      </c>
      <c r="D269" s="12">
        <v>0</v>
      </c>
      <c r="E269" s="12">
        <v>0</v>
      </c>
      <c r="F269" s="12">
        <v>0</v>
      </c>
      <c r="G269" s="12">
        <v>0</v>
      </c>
      <c r="H269" s="12">
        <v>0</v>
      </c>
      <c r="I269" s="12">
        <v>1</v>
      </c>
      <c r="J269" s="12">
        <v>2</v>
      </c>
      <c r="K269" s="12">
        <v>3</v>
      </c>
      <c r="L269" s="12">
        <v>3</v>
      </c>
      <c r="M269" s="12">
        <v>3</v>
      </c>
      <c r="N269" s="12">
        <v>4</v>
      </c>
      <c r="O269" s="12">
        <v>4</v>
      </c>
      <c r="P269" s="12">
        <v>4</v>
      </c>
      <c r="Q269" s="34">
        <v>4</v>
      </c>
      <c r="S269" s="18">
        <v>6</v>
      </c>
      <c r="T269" s="55">
        <v>15</v>
      </c>
      <c r="U269" s="17">
        <f>AVERAGE(H264:H311)</f>
        <v>0.9375</v>
      </c>
      <c r="W269" s="17">
        <v>6</v>
      </c>
      <c r="X269" s="58">
        <v>14</v>
      </c>
      <c r="Z269" s="17">
        <v>11</v>
      </c>
      <c r="AA269" s="58">
        <v>15</v>
      </c>
      <c r="AC269" s="17">
        <v>12</v>
      </c>
      <c r="AD269" s="58">
        <v>19</v>
      </c>
    </row>
    <row r="270" spans="1:30">
      <c r="A270" s="15">
        <v>7</v>
      </c>
      <c r="B270" s="5">
        <v>0</v>
      </c>
      <c r="C270" s="6">
        <v>0</v>
      </c>
      <c r="D270" s="6">
        <v>0</v>
      </c>
      <c r="E270" s="6">
        <v>0</v>
      </c>
      <c r="F270" s="6">
        <v>0</v>
      </c>
      <c r="G270" s="6">
        <v>1</v>
      </c>
      <c r="H270" s="6">
        <v>1</v>
      </c>
      <c r="I270" s="6">
        <v>1</v>
      </c>
      <c r="J270" s="6">
        <v>3</v>
      </c>
      <c r="K270" s="6">
        <v>3</v>
      </c>
      <c r="L270" s="6">
        <v>3</v>
      </c>
      <c r="M270" s="6">
        <v>3</v>
      </c>
      <c r="N270" s="6">
        <v>3</v>
      </c>
      <c r="O270" s="6">
        <v>3</v>
      </c>
      <c r="P270" s="6">
        <v>3</v>
      </c>
      <c r="Q270" s="7">
        <v>3</v>
      </c>
      <c r="S270" s="15">
        <v>7</v>
      </c>
      <c r="T270" s="52">
        <v>14</v>
      </c>
      <c r="U270" s="17">
        <f>AVERAGE(I264:I311)</f>
        <v>1.1041666666666667</v>
      </c>
      <c r="W270" s="17">
        <v>7</v>
      </c>
      <c r="X270" s="58">
        <v>14</v>
      </c>
      <c r="Z270" s="17">
        <v>13</v>
      </c>
      <c r="AA270" s="58">
        <v>11</v>
      </c>
      <c r="AC270" s="17">
        <v>14</v>
      </c>
      <c r="AD270" s="58">
        <v>16</v>
      </c>
    </row>
    <row r="271" spans="1:30" ht="15" thickBot="1">
      <c r="A271" s="18">
        <v>8</v>
      </c>
      <c r="B271" s="11">
        <v>0</v>
      </c>
      <c r="C271" s="12">
        <v>0</v>
      </c>
      <c r="D271" s="12">
        <v>0</v>
      </c>
      <c r="E271" s="12">
        <v>0</v>
      </c>
      <c r="F271" s="12">
        <v>0</v>
      </c>
      <c r="G271" s="12">
        <v>0</v>
      </c>
      <c r="H271" s="12">
        <v>0</v>
      </c>
      <c r="I271" s="12">
        <v>0</v>
      </c>
      <c r="J271" s="12">
        <v>0</v>
      </c>
      <c r="K271" s="12">
        <v>0</v>
      </c>
      <c r="L271" s="12">
        <v>0</v>
      </c>
      <c r="M271" s="12">
        <v>0</v>
      </c>
      <c r="N271" s="12">
        <v>0</v>
      </c>
      <c r="O271" s="12">
        <v>0</v>
      </c>
      <c r="P271" s="12">
        <v>0</v>
      </c>
      <c r="Q271" s="34">
        <v>0</v>
      </c>
      <c r="S271" s="18">
        <v>8</v>
      </c>
      <c r="T271" s="55"/>
      <c r="U271" s="17">
        <f>AVERAGE(J264:J311)</f>
        <v>1.3333333333333333</v>
      </c>
      <c r="W271" s="17">
        <v>8</v>
      </c>
      <c r="X271" s="58">
        <v>14</v>
      </c>
      <c r="Z271" s="17">
        <v>15</v>
      </c>
      <c r="AA271" s="58">
        <v>16</v>
      </c>
      <c r="AC271" s="17">
        <v>16</v>
      </c>
      <c r="AD271" s="58">
        <v>16</v>
      </c>
    </row>
    <row r="272" spans="1:30">
      <c r="A272" s="15">
        <v>9</v>
      </c>
      <c r="B272" s="5">
        <v>0</v>
      </c>
      <c r="C272" s="6">
        <v>0</v>
      </c>
      <c r="D272" s="6">
        <v>0</v>
      </c>
      <c r="E272" s="6">
        <v>0</v>
      </c>
      <c r="F272" s="6">
        <v>0</v>
      </c>
      <c r="G272" s="6">
        <v>0</v>
      </c>
      <c r="H272" s="6">
        <v>0</v>
      </c>
      <c r="I272" s="6">
        <v>1</v>
      </c>
      <c r="J272" s="6">
        <v>2</v>
      </c>
      <c r="K272" s="6">
        <v>2</v>
      </c>
      <c r="L272" s="6">
        <v>2</v>
      </c>
      <c r="M272" s="6">
        <v>3</v>
      </c>
      <c r="N272" s="6">
        <v>3</v>
      </c>
      <c r="O272" s="6">
        <v>3</v>
      </c>
      <c r="P272" s="6">
        <v>3</v>
      </c>
      <c r="Q272" s="7">
        <v>3</v>
      </c>
      <c r="S272" s="15">
        <v>9</v>
      </c>
      <c r="T272" s="52">
        <v>17</v>
      </c>
      <c r="U272" s="17">
        <f>AVERAGE(K264:K311)</f>
        <v>1.6458333333333333</v>
      </c>
      <c r="W272" s="17">
        <v>9</v>
      </c>
      <c r="X272" s="58">
        <v>21</v>
      </c>
      <c r="Z272" s="17">
        <v>17</v>
      </c>
      <c r="AA272" s="58">
        <v>17</v>
      </c>
      <c r="AC272" s="17">
        <v>18</v>
      </c>
      <c r="AD272" s="58">
        <v>14</v>
      </c>
    </row>
    <row r="273" spans="1:30" ht="15" thickBot="1">
      <c r="A273" s="18">
        <v>10</v>
      </c>
      <c r="B273" s="11">
        <v>0</v>
      </c>
      <c r="C273" s="12">
        <v>0</v>
      </c>
      <c r="D273" s="12">
        <v>0</v>
      </c>
      <c r="E273" s="12">
        <v>0</v>
      </c>
      <c r="F273" s="12">
        <v>0</v>
      </c>
      <c r="G273" s="12">
        <v>0</v>
      </c>
      <c r="H273" s="12">
        <v>0</v>
      </c>
      <c r="I273" s="12">
        <v>0</v>
      </c>
      <c r="J273" s="12">
        <v>0</v>
      </c>
      <c r="K273" s="12">
        <v>0</v>
      </c>
      <c r="L273" s="12">
        <v>0</v>
      </c>
      <c r="M273" s="12">
        <v>0</v>
      </c>
      <c r="N273" s="12">
        <v>0</v>
      </c>
      <c r="O273" s="12">
        <v>0</v>
      </c>
      <c r="P273" s="12">
        <v>0</v>
      </c>
      <c r="Q273" s="34">
        <v>0</v>
      </c>
      <c r="S273" s="18">
        <v>10</v>
      </c>
      <c r="T273" s="55"/>
      <c r="U273" s="17">
        <f>AVERAGE(L264:L311)</f>
        <v>1.875</v>
      </c>
      <c r="W273" s="17">
        <v>10</v>
      </c>
      <c r="X273" s="58">
        <v>15</v>
      </c>
      <c r="Z273" s="17">
        <v>19</v>
      </c>
      <c r="AA273" s="58">
        <v>14</v>
      </c>
      <c r="AC273" s="17">
        <v>20</v>
      </c>
      <c r="AD273" s="58">
        <v>16</v>
      </c>
    </row>
    <row r="274" spans="1:30">
      <c r="A274" s="15">
        <v>11</v>
      </c>
      <c r="B274" s="5">
        <v>0</v>
      </c>
      <c r="C274" s="6">
        <v>0</v>
      </c>
      <c r="D274" s="6">
        <v>0</v>
      </c>
      <c r="E274" s="6">
        <v>1</v>
      </c>
      <c r="F274" s="6">
        <v>1</v>
      </c>
      <c r="G274" s="6">
        <v>2</v>
      </c>
      <c r="H274" s="6">
        <v>2</v>
      </c>
      <c r="I274" s="6">
        <v>2</v>
      </c>
      <c r="J274" s="6">
        <v>3</v>
      </c>
      <c r="K274" s="6">
        <v>3</v>
      </c>
      <c r="L274" s="6">
        <v>3</v>
      </c>
      <c r="M274" s="6">
        <v>3</v>
      </c>
      <c r="N274" s="6">
        <v>3</v>
      </c>
      <c r="O274" s="6">
        <v>3</v>
      </c>
      <c r="P274" s="6">
        <v>3</v>
      </c>
      <c r="Q274" s="7">
        <v>3</v>
      </c>
      <c r="S274" s="15">
        <v>11</v>
      </c>
      <c r="T274" s="52">
        <v>14</v>
      </c>
      <c r="U274" s="17">
        <f>AVERAGE(M264:M311)</f>
        <v>2.0625</v>
      </c>
      <c r="W274" s="17">
        <v>11</v>
      </c>
      <c r="X274" s="58">
        <v>15</v>
      </c>
      <c r="Z274" s="17">
        <v>21</v>
      </c>
      <c r="AA274" s="58">
        <v>17</v>
      </c>
      <c r="AC274" s="17">
        <v>22</v>
      </c>
      <c r="AD274" s="58">
        <v>16</v>
      </c>
    </row>
    <row r="275" spans="1:30" ht="15" thickBot="1">
      <c r="A275" s="18">
        <v>12</v>
      </c>
      <c r="B275" s="11">
        <v>0</v>
      </c>
      <c r="C275" s="12">
        <v>0</v>
      </c>
      <c r="D275" s="12">
        <v>1</v>
      </c>
      <c r="E275" s="12">
        <v>1</v>
      </c>
      <c r="F275" s="12">
        <v>1</v>
      </c>
      <c r="G275" s="12">
        <v>1</v>
      </c>
      <c r="H275" s="12">
        <v>2</v>
      </c>
      <c r="I275" s="12">
        <v>2</v>
      </c>
      <c r="J275" s="12">
        <v>3</v>
      </c>
      <c r="K275" s="12">
        <v>3</v>
      </c>
      <c r="L275" s="12">
        <v>3</v>
      </c>
      <c r="M275" s="12">
        <v>3</v>
      </c>
      <c r="N275" s="12">
        <v>3</v>
      </c>
      <c r="O275" s="12">
        <v>3</v>
      </c>
      <c r="P275" s="12">
        <v>3</v>
      </c>
      <c r="Q275" s="34">
        <v>3</v>
      </c>
      <c r="S275" s="18">
        <v>12</v>
      </c>
      <c r="T275" s="55">
        <v>14</v>
      </c>
      <c r="U275" s="17">
        <f>AVERAGE(N264:N311)</f>
        <v>2.1875</v>
      </c>
      <c r="W275" s="17">
        <v>12</v>
      </c>
      <c r="X275" s="58">
        <v>19</v>
      </c>
      <c r="Z275" s="17">
        <v>23</v>
      </c>
      <c r="AA275" s="58">
        <v>19</v>
      </c>
      <c r="AC275" s="17">
        <v>24</v>
      </c>
      <c r="AD275" s="58">
        <v>18</v>
      </c>
    </row>
    <row r="276" spans="1:30">
      <c r="A276" s="15">
        <v>13</v>
      </c>
      <c r="B276" s="5">
        <v>0</v>
      </c>
      <c r="C276" s="6">
        <v>0</v>
      </c>
      <c r="D276" s="6">
        <v>0</v>
      </c>
      <c r="E276" s="6">
        <v>1</v>
      </c>
      <c r="F276" s="6">
        <v>1</v>
      </c>
      <c r="G276" s="6">
        <v>1</v>
      </c>
      <c r="H276" s="6">
        <v>1</v>
      </c>
      <c r="I276" s="6">
        <v>2</v>
      </c>
      <c r="J276" s="6">
        <v>3</v>
      </c>
      <c r="K276" s="6">
        <v>3</v>
      </c>
      <c r="L276" s="6">
        <v>3</v>
      </c>
      <c r="M276" s="6">
        <v>3</v>
      </c>
      <c r="N276" s="6">
        <v>3</v>
      </c>
      <c r="O276" s="6">
        <v>3</v>
      </c>
      <c r="P276" s="6">
        <v>3</v>
      </c>
      <c r="Q276" s="7">
        <v>3</v>
      </c>
      <c r="S276" s="15">
        <v>13</v>
      </c>
      <c r="T276" s="52">
        <v>14</v>
      </c>
      <c r="U276" s="17">
        <f>AVERAGE(O264:O311)</f>
        <v>2.3333333333333335</v>
      </c>
      <c r="W276" s="17">
        <v>13</v>
      </c>
      <c r="X276" s="58">
        <v>11</v>
      </c>
      <c r="Z276" s="17">
        <v>25</v>
      </c>
      <c r="AA276" s="58">
        <v>19</v>
      </c>
      <c r="AC276" s="17">
        <v>26</v>
      </c>
      <c r="AD276" s="58">
        <v>18</v>
      </c>
    </row>
    <row r="277" spans="1:30" ht="15" thickBot="1">
      <c r="A277" s="18">
        <v>14</v>
      </c>
      <c r="B277" s="11">
        <v>0</v>
      </c>
      <c r="C277" s="12">
        <v>0</v>
      </c>
      <c r="D277" s="12">
        <v>0</v>
      </c>
      <c r="E277" s="12">
        <v>0</v>
      </c>
      <c r="F277" s="12">
        <v>0</v>
      </c>
      <c r="G277" s="12">
        <v>1</v>
      </c>
      <c r="H277" s="12">
        <v>1</v>
      </c>
      <c r="I277" s="12">
        <v>1</v>
      </c>
      <c r="J277" s="12">
        <v>1</v>
      </c>
      <c r="K277" s="12">
        <v>1</v>
      </c>
      <c r="L277" s="12">
        <v>1</v>
      </c>
      <c r="M277" s="12">
        <v>1</v>
      </c>
      <c r="N277" s="12">
        <v>2</v>
      </c>
      <c r="O277" s="12">
        <v>2</v>
      </c>
      <c r="P277" s="12">
        <v>2</v>
      </c>
      <c r="Q277" s="34">
        <v>3</v>
      </c>
      <c r="S277" s="18">
        <v>14</v>
      </c>
      <c r="T277" s="55">
        <v>21</v>
      </c>
      <c r="U277" s="17">
        <f>AVERAGE(P264:P311)</f>
        <v>2.4583333333333335</v>
      </c>
      <c r="W277" s="17">
        <v>14</v>
      </c>
      <c r="X277" s="58">
        <v>16</v>
      </c>
      <c r="Z277" s="17">
        <v>27</v>
      </c>
      <c r="AA277" s="58">
        <v>15</v>
      </c>
      <c r="AC277" s="17">
        <v>28</v>
      </c>
      <c r="AD277" s="58">
        <v>16</v>
      </c>
    </row>
    <row r="278" spans="1:30">
      <c r="A278" s="15">
        <v>15</v>
      </c>
      <c r="B278" s="5">
        <v>0</v>
      </c>
      <c r="C278" s="6">
        <v>0</v>
      </c>
      <c r="D278" s="6">
        <v>0</v>
      </c>
      <c r="E278" s="6">
        <v>1</v>
      </c>
      <c r="F278" s="6">
        <v>1</v>
      </c>
      <c r="G278" s="6">
        <v>1</v>
      </c>
      <c r="H278" s="6">
        <v>2</v>
      </c>
      <c r="I278" s="6">
        <v>2</v>
      </c>
      <c r="J278" s="6">
        <v>2</v>
      </c>
      <c r="K278" s="6">
        <v>3</v>
      </c>
      <c r="L278" s="6">
        <v>3</v>
      </c>
      <c r="M278" s="6">
        <v>3</v>
      </c>
      <c r="N278" s="6">
        <v>3</v>
      </c>
      <c r="O278" s="6">
        <v>3</v>
      </c>
      <c r="P278" s="6">
        <v>3</v>
      </c>
      <c r="Q278" s="7">
        <v>3</v>
      </c>
      <c r="S278" s="15">
        <v>15</v>
      </c>
      <c r="T278" s="52">
        <v>15</v>
      </c>
      <c r="U278" s="17">
        <f>AVERAGE(Q264:Q311)</f>
        <v>2.5833333333333335</v>
      </c>
      <c r="W278" s="17">
        <v>15</v>
      </c>
      <c r="X278" s="58">
        <v>16</v>
      </c>
      <c r="Z278" s="17">
        <v>29</v>
      </c>
      <c r="AA278" s="58">
        <v>15</v>
      </c>
      <c r="AC278" s="17">
        <v>30</v>
      </c>
      <c r="AD278" s="58">
        <v>15</v>
      </c>
    </row>
    <row r="279" spans="1:30" ht="15" thickBot="1">
      <c r="A279" s="18">
        <v>16</v>
      </c>
      <c r="B279" s="11">
        <v>0</v>
      </c>
      <c r="C279" s="12">
        <v>0</v>
      </c>
      <c r="D279" s="12">
        <v>1</v>
      </c>
      <c r="E279" s="12">
        <v>1</v>
      </c>
      <c r="F279" s="12">
        <v>1</v>
      </c>
      <c r="G279" s="12">
        <v>1</v>
      </c>
      <c r="H279" s="12">
        <v>1</v>
      </c>
      <c r="I279" s="12">
        <v>1</v>
      </c>
      <c r="J279" s="12">
        <v>1</v>
      </c>
      <c r="K279" s="12">
        <v>1</v>
      </c>
      <c r="L279" s="12">
        <v>1</v>
      </c>
      <c r="M279" s="12">
        <v>1</v>
      </c>
      <c r="N279" s="12">
        <v>1</v>
      </c>
      <c r="O279" s="12">
        <v>2</v>
      </c>
      <c r="P279" s="12">
        <v>2</v>
      </c>
      <c r="Q279" s="34">
        <v>2</v>
      </c>
      <c r="S279" s="18">
        <v>16</v>
      </c>
      <c r="T279" s="55"/>
      <c r="W279" s="17">
        <v>16</v>
      </c>
      <c r="X279" s="58">
        <v>16</v>
      </c>
      <c r="Z279" s="17">
        <v>31</v>
      </c>
      <c r="AA279" s="58">
        <v>17</v>
      </c>
      <c r="AC279" s="17">
        <v>32</v>
      </c>
      <c r="AD279" s="58">
        <v>17</v>
      </c>
    </row>
    <row r="280" spans="1:30">
      <c r="A280" s="15">
        <v>17</v>
      </c>
      <c r="B280" s="5">
        <v>0</v>
      </c>
      <c r="C280" s="6">
        <v>0</v>
      </c>
      <c r="D280" s="6">
        <v>1</v>
      </c>
      <c r="E280" s="6">
        <v>1</v>
      </c>
      <c r="F280" s="6">
        <v>1</v>
      </c>
      <c r="G280" s="6">
        <v>1</v>
      </c>
      <c r="H280" s="6">
        <v>1</v>
      </c>
      <c r="I280" s="6">
        <v>1</v>
      </c>
      <c r="J280" s="6">
        <v>2</v>
      </c>
      <c r="K280" s="6">
        <v>3</v>
      </c>
      <c r="L280" s="6">
        <v>3</v>
      </c>
      <c r="M280" s="6">
        <v>3</v>
      </c>
      <c r="N280" s="6">
        <v>3</v>
      </c>
      <c r="O280" s="6">
        <v>3</v>
      </c>
      <c r="P280" s="6">
        <v>3</v>
      </c>
      <c r="Q280" s="7">
        <v>3</v>
      </c>
      <c r="S280" s="15">
        <v>17</v>
      </c>
      <c r="T280" s="52">
        <v>15</v>
      </c>
      <c r="W280" s="17">
        <v>17</v>
      </c>
      <c r="X280" s="58">
        <v>17</v>
      </c>
      <c r="Z280" s="17">
        <v>33</v>
      </c>
      <c r="AA280" s="58">
        <v>20</v>
      </c>
      <c r="AC280" s="17">
        <v>34</v>
      </c>
      <c r="AD280" s="58">
        <v>14</v>
      </c>
    </row>
    <row r="281" spans="1:30" ht="15" thickBot="1">
      <c r="A281" s="18">
        <v>18</v>
      </c>
      <c r="B281" s="11">
        <v>0</v>
      </c>
      <c r="C281" s="12">
        <v>0</v>
      </c>
      <c r="D281" s="12">
        <v>1</v>
      </c>
      <c r="E281" s="12">
        <v>1</v>
      </c>
      <c r="F281" s="12">
        <v>1</v>
      </c>
      <c r="G281" s="12">
        <v>1</v>
      </c>
      <c r="H281" s="12">
        <v>1</v>
      </c>
      <c r="I281" s="12">
        <v>1</v>
      </c>
      <c r="J281" s="12">
        <v>1</v>
      </c>
      <c r="K281" s="12">
        <v>1</v>
      </c>
      <c r="L281" s="12">
        <v>1</v>
      </c>
      <c r="M281" s="12">
        <v>1</v>
      </c>
      <c r="N281" s="12">
        <v>1</v>
      </c>
      <c r="O281" s="12">
        <v>3</v>
      </c>
      <c r="P281" s="12">
        <v>4</v>
      </c>
      <c r="Q281" s="34">
        <v>4</v>
      </c>
      <c r="S281" s="18">
        <v>18</v>
      </c>
      <c r="T281" s="55">
        <v>19</v>
      </c>
      <c r="W281" s="17">
        <v>18</v>
      </c>
      <c r="X281" s="58">
        <v>14</v>
      </c>
      <c r="Z281" s="17">
        <v>35</v>
      </c>
      <c r="AA281" s="58">
        <v>19</v>
      </c>
      <c r="AD281" s="2">
        <f>AVERAGE(AD264:AD280)</f>
        <v>15.823529411764707</v>
      </c>
    </row>
    <row r="282" spans="1:30">
      <c r="A282" s="15">
        <v>19</v>
      </c>
      <c r="B282" s="5">
        <v>0</v>
      </c>
      <c r="C282" s="6">
        <v>0</v>
      </c>
      <c r="D282" s="6">
        <v>0</v>
      </c>
      <c r="E282" s="6">
        <v>1</v>
      </c>
      <c r="F282" s="6">
        <v>2</v>
      </c>
      <c r="G282" s="6">
        <v>3</v>
      </c>
      <c r="H282" s="6">
        <v>3</v>
      </c>
      <c r="I282" s="6">
        <v>3</v>
      </c>
      <c r="J282" s="6">
        <v>3</v>
      </c>
      <c r="K282" s="6">
        <v>3</v>
      </c>
      <c r="L282" s="6">
        <v>3</v>
      </c>
      <c r="M282" s="6">
        <v>3</v>
      </c>
      <c r="N282" s="6">
        <v>3</v>
      </c>
      <c r="O282" s="6">
        <v>3</v>
      </c>
      <c r="P282" s="6">
        <v>4</v>
      </c>
      <c r="Q282" s="7">
        <v>4</v>
      </c>
      <c r="S282" s="15">
        <v>19</v>
      </c>
      <c r="T282" s="52">
        <v>11</v>
      </c>
      <c r="W282" s="17">
        <v>19</v>
      </c>
      <c r="X282" s="58">
        <v>14</v>
      </c>
      <c r="AA282" s="2">
        <f>AVERAGE(AA264:AA281)</f>
        <v>16.777777777777779</v>
      </c>
      <c r="AD282" s="2">
        <f>STDEVA(AD264:AD280)</f>
        <v>1.5904124511289146</v>
      </c>
    </row>
    <row r="283" spans="1:30" ht="15" thickBot="1">
      <c r="A283" s="18">
        <v>20</v>
      </c>
      <c r="B283" s="11">
        <v>0</v>
      </c>
      <c r="C283" s="12">
        <v>0</v>
      </c>
      <c r="D283" s="12">
        <v>1</v>
      </c>
      <c r="E283" s="12">
        <v>1</v>
      </c>
      <c r="F283" s="12">
        <v>1</v>
      </c>
      <c r="G283" s="12">
        <v>1</v>
      </c>
      <c r="H283" s="12">
        <v>2</v>
      </c>
      <c r="I283" s="12">
        <v>2</v>
      </c>
      <c r="J283" s="12">
        <v>2</v>
      </c>
      <c r="K283" s="12">
        <v>2</v>
      </c>
      <c r="L283" s="12">
        <v>3</v>
      </c>
      <c r="M283" s="12">
        <v>3</v>
      </c>
      <c r="N283" s="12">
        <v>3</v>
      </c>
      <c r="O283" s="12">
        <v>3</v>
      </c>
      <c r="P283" s="12">
        <v>4</v>
      </c>
      <c r="Q283" s="34">
        <v>4</v>
      </c>
      <c r="S283" s="18">
        <v>20</v>
      </c>
      <c r="T283" s="55">
        <v>16</v>
      </c>
      <c r="W283" s="17">
        <v>20</v>
      </c>
      <c r="X283" s="58">
        <v>16</v>
      </c>
      <c r="AA283" s="2">
        <f>STDEVA(AA264:AA281)</f>
        <v>2.6910648571447489</v>
      </c>
    </row>
    <row r="284" spans="1:30">
      <c r="A284" s="15">
        <v>21</v>
      </c>
      <c r="B284" s="5">
        <v>0</v>
      </c>
      <c r="C284" s="6">
        <v>0</v>
      </c>
      <c r="D284" s="6">
        <v>0</v>
      </c>
      <c r="E284" s="6">
        <v>1</v>
      </c>
      <c r="F284" s="6">
        <v>1</v>
      </c>
      <c r="G284" s="6">
        <v>1</v>
      </c>
      <c r="H284" s="6">
        <v>1</v>
      </c>
      <c r="I284" s="6">
        <v>2</v>
      </c>
      <c r="J284" s="6">
        <v>2</v>
      </c>
      <c r="K284" s="6">
        <v>2</v>
      </c>
      <c r="L284" s="6">
        <v>3</v>
      </c>
      <c r="M284" s="6">
        <v>3</v>
      </c>
      <c r="N284" s="6">
        <v>3</v>
      </c>
      <c r="O284" s="6">
        <v>3</v>
      </c>
      <c r="P284" s="6">
        <v>3</v>
      </c>
      <c r="Q284" s="7">
        <v>3</v>
      </c>
      <c r="S284" s="15">
        <v>21</v>
      </c>
      <c r="T284" s="52">
        <v>16</v>
      </c>
      <c r="W284" s="17">
        <v>21</v>
      </c>
      <c r="X284" s="58">
        <v>17</v>
      </c>
    </row>
    <row r="285" spans="1:30" ht="15" thickBot="1">
      <c r="A285" s="18">
        <v>22</v>
      </c>
      <c r="B285" s="11">
        <v>0</v>
      </c>
      <c r="C285" s="12">
        <v>0</v>
      </c>
      <c r="D285" s="12">
        <v>0</v>
      </c>
      <c r="E285" s="12">
        <v>0</v>
      </c>
      <c r="F285" s="12">
        <v>0</v>
      </c>
      <c r="G285" s="12">
        <v>0</v>
      </c>
      <c r="H285" s="12">
        <v>0</v>
      </c>
      <c r="I285" s="12">
        <v>0</v>
      </c>
      <c r="J285" s="12">
        <v>0</v>
      </c>
      <c r="K285" s="12">
        <v>0</v>
      </c>
      <c r="L285" s="12">
        <v>0</v>
      </c>
      <c r="M285" s="12">
        <v>0</v>
      </c>
      <c r="N285" s="12">
        <v>0</v>
      </c>
      <c r="O285" s="12">
        <v>0</v>
      </c>
      <c r="P285" s="12">
        <v>0</v>
      </c>
      <c r="Q285" s="34">
        <v>0</v>
      </c>
      <c r="S285" s="18">
        <v>22</v>
      </c>
      <c r="T285" s="55"/>
      <c r="W285" s="17">
        <v>22</v>
      </c>
      <c r="X285" s="58">
        <v>16</v>
      </c>
    </row>
    <row r="286" spans="1:30">
      <c r="A286" s="15">
        <v>23</v>
      </c>
      <c r="B286" s="5">
        <v>0</v>
      </c>
      <c r="C286" s="6">
        <v>0</v>
      </c>
      <c r="D286" s="6">
        <v>0</v>
      </c>
      <c r="E286" s="6">
        <v>1</v>
      </c>
      <c r="F286" s="6">
        <v>1</v>
      </c>
      <c r="G286" s="6">
        <v>1</v>
      </c>
      <c r="H286" s="6">
        <v>1</v>
      </c>
      <c r="I286" s="6">
        <v>1</v>
      </c>
      <c r="J286" s="6">
        <v>1</v>
      </c>
      <c r="K286" s="6">
        <v>2</v>
      </c>
      <c r="L286" s="6">
        <v>3</v>
      </c>
      <c r="M286" s="6">
        <v>3</v>
      </c>
      <c r="N286" s="6">
        <v>3</v>
      </c>
      <c r="O286" s="6">
        <v>3</v>
      </c>
      <c r="P286" s="6">
        <v>3</v>
      </c>
      <c r="Q286" s="7">
        <v>3</v>
      </c>
      <c r="S286" s="15">
        <v>23</v>
      </c>
      <c r="T286" s="52">
        <v>16</v>
      </c>
      <c r="W286" s="17">
        <v>23</v>
      </c>
      <c r="X286" s="58">
        <v>19</v>
      </c>
    </row>
    <row r="287" spans="1:30" ht="15" thickBot="1">
      <c r="A287" s="18">
        <v>24</v>
      </c>
      <c r="B287" s="11">
        <v>0</v>
      </c>
      <c r="C287" s="12">
        <v>0</v>
      </c>
      <c r="D287" s="12">
        <v>0</v>
      </c>
      <c r="E287" s="12">
        <v>0</v>
      </c>
      <c r="F287" s="12">
        <v>1</v>
      </c>
      <c r="G287" s="12">
        <v>1</v>
      </c>
      <c r="H287" s="12">
        <v>1</v>
      </c>
      <c r="I287" s="12">
        <v>1</v>
      </c>
      <c r="J287" s="12">
        <v>1</v>
      </c>
      <c r="K287" s="12">
        <v>2</v>
      </c>
      <c r="L287" s="12">
        <v>2</v>
      </c>
      <c r="M287" s="12">
        <v>3</v>
      </c>
      <c r="N287" s="12">
        <v>3</v>
      </c>
      <c r="O287" s="12">
        <v>3</v>
      </c>
      <c r="P287" s="12">
        <v>3</v>
      </c>
      <c r="Q287" s="34">
        <v>3</v>
      </c>
      <c r="S287" s="18">
        <v>24</v>
      </c>
      <c r="T287" s="55">
        <v>17</v>
      </c>
      <c r="W287" s="17">
        <v>24</v>
      </c>
      <c r="X287" s="58">
        <v>18</v>
      </c>
    </row>
    <row r="288" spans="1:30">
      <c r="A288" s="15">
        <v>25</v>
      </c>
      <c r="B288" s="5">
        <v>0</v>
      </c>
      <c r="C288" s="6">
        <v>0</v>
      </c>
      <c r="D288" s="6">
        <v>0</v>
      </c>
      <c r="E288" s="6">
        <v>0</v>
      </c>
      <c r="F288" s="6">
        <v>0</v>
      </c>
      <c r="G288" s="6">
        <v>0</v>
      </c>
      <c r="H288" s="6">
        <v>0</v>
      </c>
      <c r="I288" s="6">
        <v>0</v>
      </c>
      <c r="J288" s="6">
        <v>0</v>
      </c>
      <c r="K288" s="6">
        <v>0</v>
      </c>
      <c r="L288" s="6">
        <v>0</v>
      </c>
      <c r="M288" s="6">
        <v>0</v>
      </c>
      <c r="N288" s="6">
        <v>0</v>
      </c>
      <c r="O288" s="6">
        <v>0</v>
      </c>
      <c r="P288" s="6">
        <v>0</v>
      </c>
      <c r="Q288" s="7">
        <v>0</v>
      </c>
      <c r="S288" s="15">
        <v>25</v>
      </c>
      <c r="T288" s="52"/>
      <c r="W288" s="17">
        <v>25</v>
      </c>
      <c r="X288" s="58">
        <v>19</v>
      </c>
    </row>
    <row r="289" spans="1:24" ht="15" thickBot="1">
      <c r="A289" s="18">
        <v>26</v>
      </c>
      <c r="B289" s="11">
        <v>0</v>
      </c>
      <c r="C289" s="12">
        <v>0</v>
      </c>
      <c r="D289" s="12">
        <v>1</v>
      </c>
      <c r="E289" s="12">
        <v>1</v>
      </c>
      <c r="F289" s="12">
        <v>1</v>
      </c>
      <c r="G289" s="12">
        <v>1</v>
      </c>
      <c r="H289" s="12">
        <v>1</v>
      </c>
      <c r="I289" s="12">
        <v>1</v>
      </c>
      <c r="J289" s="12">
        <v>1</v>
      </c>
      <c r="K289" s="12">
        <v>1</v>
      </c>
      <c r="L289" s="12">
        <v>1</v>
      </c>
      <c r="M289" s="12">
        <v>1</v>
      </c>
      <c r="N289" s="12">
        <v>2</v>
      </c>
      <c r="O289" s="12">
        <v>2</v>
      </c>
      <c r="P289" s="12">
        <v>2</v>
      </c>
      <c r="Q289" s="34">
        <v>2</v>
      </c>
      <c r="S289" s="18">
        <v>26</v>
      </c>
      <c r="T289" s="55"/>
      <c r="W289" s="17">
        <v>26</v>
      </c>
      <c r="X289" s="58">
        <v>18</v>
      </c>
    </row>
    <row r="290" spans="1:24">
      <c r="A290" s="15">
        <v>27</v>
      </c>
      <c r="B290" s="5">
        <v>0</v>
      </c>
      <c r="C290" s="6">
        <v>0</v>
      </c>
      <c r="D290" s="6">
        <v>0</v>
      </c>
      <c r="E290" s="6">
        <v>0</v>
      </c>
      <c r="F290" s="6">
        <v>0</v>
      </c>
      <c r="G290" s="6">
        <v>1</v>
      </c>
      <c r="H290" s="6">
        <v>1</v>
      </c>
      <c r="I290" s="6">
        <v>2</v>
      </c>
      <c r="J290" s="6">
        <v>3</v>
      </c>
      <c r="K290" s="6">
        <v>3</v>
      </c>
      <c r="L290" s="6">
        <v>3</v>
      </c>
      <c r="M290" s="6">
        <v>4</v>
      </c>
      <c r="N290" s="6">
        <v>4</v>
      </c>
      <c r="O290" s="6">
        <v>4</v>
      </c>
      <c r="P290" s="6">
        <v>4</v>
      </c>
      <c r="Q290" s="7">
        <v>4</v>
      </c>
      <c r="S290" s="15">
        <v>27</v>
      </c>
      <c r="T290" s="52">
        <v>14</v>
      </c>
      <c r="W290" s="17">
        <v>27</v>
      </c>
      <c r="X290" s="58">
        <v>15</v>
      </c>
    </row>
    <row r="291" spans="1:24" ht="15" thickBot="1">
      <c r="A291" s="18">
        <v>28</v>
      </c>
      <c r="B291" s="11">
        <v>0</v>
      </c>
      <c r="C291" s="12">
        <v>0</v>
      </c>
      <c r="D291" s="12">
        <v>1</v>
      </c>
      <c r="E291" s="12">
        <v>1</v>
      </c>
      <c r="F291" s="12">
        <v>1</v>
      </c>
      <c r="G291" s="12">
        <v>1</v>
      </c>
      <c r="H291" s="12">
        <v>1</v>
      </c>
      <c r="I291" s="12">
        <v>1</v>
      </c>
      <c r="J291" s="12">
        <v>1</v>
      </c>
      <c r="K291" s="12">
        <v>1</v>
      </c>
      <c r="L291" s="12">
        <v>1</v>
      </c>
      <c r="M291" s="12">
        <v>1</v>
      </c>
      <c r="N291" s="12">
        <v>1</v>
      </c>
      <c r="O291" s="12">
        <v>1</v>
      </c>
      <c r="P291" s="12">
        <v>1</v>
      </c>
      <c r="Q291" s="34">
        <v>1</v>
      </c>
      <c r="S291" s="18">
        <v>28</v>
      </c>
      <c r="T291" s="55"/>
      <c r="W291" s="17">
        <v>28</v>
      </c>
      <c r="X291" s="58">
        <v>16</v>
      </c>
    </row>
    <row r="292" spans="1:24">
      <c r="A292" s="30">
        <v>29</v>
      </c>
      <c r="B292" s="31">
        <v>0</v>
      </c>
      <c r="C292" s="32">
        <v>0</v>
      </c>
      <c r="D292" s="32">
        <v>0</v>
      </c>
      <c r="E292" s="32">
        <v>1</v>
      </c>
      <c r="F292" s="32">
        <v>1</v>
      </c>
      <c r="G292" s="32">
        <v>1</v>
      </c>
      <c r="H292" s="32">
        <v>1</v>
      </c>
      <c r="I292" s="32">
        <v>2</v>
      </c>
      <c r="J292" s="32">
        <v>3</v>
      </c>
      <c r="K292" s="32">
        <v>3</v>
      </c>
      <c r="L292" s="32">
        <v>3</v>
      </c>
      <c r="M292" s="32">
        <v>3</v>
      </c>
      <c r="N292" s="32">
        <v>3</v>
      </c>
      <c r="O292" s="32">
        <v>3</v>
      </c>
      <c r="P292" s="32">
        <v>3</v>
      </c>
      <c r="Q292" s="33">
        <v>3</v>
      </c>
      <c r="S292" s="30">
        <v>29</v>
      </c>
      <c r="T292" s="54">
        <v>14</v>
      </c>
      <c r="W292" s="17">
        <v>29</v>
      </c>
      <c r="X292" s="58">
        <v>15</v>
      </c>
    </row>
    <row r="293" spans="1:24" ht="15" thickBot="1">
      <c r="A293" s="18">
        <v>30</v>
      </c>
      <c r="B293" s="11">
        <v>0</v>
      </c>
      <c r="C293" s="12">
        <v>0</v>
      </c>
      <c r="D293" s="12">
        <v>0</v>
      </c>
      <c r="E293" s="12">
        <v>0</v>
      </c>
      <c r="F293" s="12">
        <v>0</v>
      </c>
      <c r="G293" s="12">
        <v>0</v>
      </c>
      <c r="H293" s="12">
        <v>1</v>
      </c>
      <c r="I293" s="12">
        <v>1</v>
      </c>
      <c r="J293" s="12">
        <v>1</v>
      </c>
      <c r="K293" s="12">
        <v>1</v>
      </c>
      <c r="L293" s="12">
        <v>3</v>
      </c>
      <c r="M293" s="12">
        <v>3</v>
      </c>
      <c r="N293" s="12">
        <v>3</v>
      </c>
      <c r="O293" s="12">
        <v>3</v>
      </c>
      <c r="P293" s="12">
        <v>3</v>
      </c>
      <c r="Q293" s="34">
        <v>4</v>
      </c>
      <c r="S293" s="18">
        <v>30</v>
      </c>
      <c r="T293" s="55">
        <v>16</v>
      </c>
      <c r="W293" s="17">
        <v>30</v>
      </c>
      <c r="X293" s="58">
        <v>15</v>
      </c>
    </row>
    <row r="294" spans="1:24">
      <c r="A294" s="15">
        <v>31</v>
      </c>
      <c r="B294" s="5">
        <v>0</v>
      </c>
      <c r="C294" s="6">
        <v>0</v>
      </c>
      <c r="D294" s="6">
        <v>0</v>
      </c>
      <c r="E294" s="6">
        <v>1</v>
      </c>
      <c r="F294" s="6">
        <v>1</v>
      </c>
      <c r="G294" s="6">
        <v>1</v>
      </c>
      <c r="H294" s="6">
        <v>1</v>
      </c>
      <c r="I294" s="6">
        <v>1</v>
      </c>
      <c r="J294" s="6">
        <v>1</v>
      </c>
      <c r="K294" s="6">
        <v>2</v>
      </c>
      <c r="L294" s="6">
        <v>2</v>
      </c>
      <c r="M294" s="6">
        <v>3</v>
      </c>
      <c r="N294" s="6">
        <v>3</v>
      </c>
      <c r="O294" s="6">
        <v>3</v>
      </c>
      <c r="P294" s="6">
        <v>3</v>
      </c>
      <c r="Q294" s="7">
        <v>3</v>
      </c>
      <c r="S294" s="15">
        <v>31</v>
      </c>
      <c r="T294" s="52">
        <v>17</v>
      </c>
      <c r="W294" s="17">
        <v>31</v>
      </c>
      <c r="X294" s="58">
        <v>17</v>
      </c>
    </row>
    <row r="295" spans="1:24" ht="15" thickBot="1">
      <c r="A295" s="18">
        <v>32</v>
      </c>
      <c r="B295" s="11">
        <v>0</v>
      </c>
      <c r="C295" s="12">
        <v>0</v>
      </c>
      <c r="D295" s="12">
        <v>0</v>
      </c>
      <c r="E295" s="12">
        <v>0</v>
      </c>
      <c r="F295" s="12">
        <v>1</v>
      </c>
      <c r="G295" s="12">
        <v>1</v>
      </c>
      <c r="H295" s="12">
        <v>1</v>
      </c>
      <c r="I295" s="12">
        <v>1</v>
      </c>
      <c r="J295" s="12">
        <v>1</v>
      </c>
      <c r="K295" s="12">
        <v>2</v>
      </c>
      <c r="L295" s="12">
        <v>3</v>
      </c>
      <c r="M295" s="12">
        <v>3</v>
      </c>
      <c r="N295" s="12">
        <v>3</v>
      </c>
      <c r="O295" s="12">
        <v>3</v>
      </c>
      <c r="P295" s="12">
        <v>3</v>
      </c>
      <c r="Q295" s="34">
        <v>3</v>
      </c>
      <c r="S295" s="18">
        <v>32</v>
      </c>
      <c r="T295" s="55">
        <v>16</v>
      </c>
      <c r="W295" s="17">
        <v>32</v>
      </c>
      <c r="X295" s="58">
        <v>17</v>
      </c>
    </row>
    <row r="296" spans="1:24">
      <c r="A296" s="15">
        <v>33</v>
      </c>
      <c r="B296" s="5">
        <v>0</v>
      </c>
      <c r="C296" s="6">
        <v>0</v>
      </c>
      <c r="D296" s="6">
        <v>0</v>
      </c>
      <c r="E296" s="6">
        <v>0</v>
      </c>
      <c r="F296" s="6">
        <v>0</v>
      </c>
      <c r="G296" s="6">
        <v>1</v>
      </c>
      <c r="H296" s="6">
        <v>1</v>
      </c>
      <c r="I296" s="6">
        <v>1</v>
      </c>
      <c r="J296" s="6">
        <v>1</v>
      </c>
      <c r="K296" s="6">
        <v>2</v>
      </c>
      <c r="L296" s="6">
        <v>2</v>
      </c>
      <c r="M296" s="6">
        <v>2</v>
      </c>
      <c r="N296" s="6">
        <v>2</v>
      </c>
      <c r="O296" s="6">
        <v>3</v>
      </c>
      <c r="P296" s="6">
        <v>3</v>
      </c>
      <c r="Q296" s="7">
        <v>3</v>
      </c>
      <c r="S296" s="15">
        <v>33</v>
      </c>
      <c r="T296" s="52">
        <v>19</v>
      </c>
      <c r="W296" s="17">
        <v>33</v>
      </c>
      <c r="X296" s="58">
        <v>20</v>
      </c>
    </row>
    <row r="297" spans="1:24" ht="15" thickBot="1">
      <c r="A297" s="18">
        <v>34</v>
      </c>
      <c r="B297" s="11">
        <v>0</v>
      </c>
      <c r="C297" s="12">
        <v>0</v>
      </c>
      <c r="D297" s="12">
        <v>0</v>
      </c>
      <c r="E297" s="12">
        <v>0</v>
      </c>
      <c r="F297" s="12">
        <v>0</v>
      </c>
      <c r="G297" s="12">
        <v>0</v>
      </c>
      <c r="H297" s="12">
        <v>0</v>
      </c>
      <c r="I297" s="12">
        <v>1</v>
      </c>
      <c r="J297" s="12">
        <v>1</v>
      </c>
      <c r="K297" s="12">
        <v>1</v>
      </c>
      <c r="L297" s="12">
        <v>2</v>
      </c>
      <c r="M297" s="12">
        <v>2</v>
      </c>
      <c r="N297" s="12">
        <v>3</v>
      </c>
      <c r="O297" s="12">
        <v>3</v>
      </c>
      <c r="P297" s="12">
        <v>3</v>
      </c>
      <c r="Q297" s="34">
        <v>4</v>
      </c>
      <c r="S297" s="18">
        <v>34</v>
      </c>
      <c r="T297" s="55">
        <v>18</v>
      </c>
      <c r="W297" s="17">
        <v>34</v>
      </c>
      <c r="X297" s="58">
        <v>14</v>
      </c>
    </row>
    <row r="298" spans="1:24">
      <c r="A298" s="15">
        <v>35</v>
      </c>
      <c r="B298" s="5">
        <v>0</v>
      </c>
      <c r="C298" s="6">
        <v>0</v>
      </c>
      <c r="D298" s="6">
        <v>0</v>
      </c>
      <c r="E298" s="6">
        <v>0</v>
      </c>
      <c r="F298" s="6">
        <v>1</v>
      </c>
      <c r="G298" s="6">
        <v>1</v>
      </c>
      <c r="H298" s="6">
        <v>1</v>
      </c>
      <c r="I298" s="6">
        <v>1</v>
      </c>
      <c r="J298" s="6">
        <v>1</v>
      </c>
      <c r="K298" s="6">
        <v>1</v>
      </c>
      <c r="L298" s="6">
        <v>1</v>
      </c>
      <c r="M298" s="6">
        <v>1</v>
      </c>
      <c r="N298" s="6">
        <v>1</v>
      </c>
      <c r="O298" s="6">
        <v>1</v>
      </c>
      <c r="P298" s="6">
        <v>1</v>
      </c>
      <c r="Q298" s="7">
        <v>2</v>
      </c>
      <c r="S298" s="15">
        <v>35</v>
      </c>
      <c r="T298" s="52"/>
      <c r="W298" s="17">
        <v>35</v>
      </c>
      <c r="X298" s="58">
        <v>19</v>
      </c>
    </row>
    <row r="299" spans="1:24" ht="15" thickBot="1">
      <c r="A299" s="18">
        <v>36</v>
      </c>
      <c r="B299" s="11">
        <v>0</v>
      </c>
      <c r="C299" s="12">
        <v>0</v>
      </c>
      <c r="D299" s="12">
        <v>0</v>
      </c>
      <c r="E299" s="12">
        <v>0</v>
      </c>
      <c r="F299" s="12">
        <v>0</v>
      </c>
      <c r="G299" s="12">
        <v>0</v>
      </c>
      <c r="H299" s="12">
        <v>0</v>
      </c>
      <c r="I299" s="12">
        <v>0</v>
      </c>
      <c r="J299" s="12">
        <v>0</v>
      </c>
      <c r="K299" s="12">
        <v>0</v>
      </c>
      <c r="L299" s="12">
        <v>0</v>
      </c>
      <c r="M299" s="12">
        <v>0</v>
      </c>
      <c r="N299" s="12">
        <v>0</v>
      </c>
      <c r="O299" s="12">
        <v>0</v>
      </c>
      <c r="P299" s="12">
        <v>0</v>
      </c>
      <c r="Q299" s="34">
        <v>0</v>
      </c>
      <c r="S299" s="18">
        <v>36</v>
      </c>
      <c r="T299" s="55"/>
      <c r="W299" s="17"/>
      <c r="X299" s="58">
        <f>AVERAGE(X264:X298)</f>
        <v>16.314285714285713</v>
      </c>
    </row>
    <row r="300" spans="1:24">
      <c r="A300" s="15">
        <v>37</v>
      </c>
      <c r="B300" s="5">
        <v>0</v>
      </c>
      <c r="C300" s="6">
        <v>0</v>
      </c>
      <c r="D300" s="6">
        <v>0</v>
      </c>
      <c r="E300" s="6">
        <v>0</v>
      </c>
      <c r="F300" s="6">
        <v>0</v>
      </c>
      <c r="G300" s="6">
        <v>1</v>
      </c>
      <c r="H300" s="6">
        <v>1</v>
      </c>
      <c r="I300" s="6">
        <v>1</v>
      </c>
      <c r="J300" s="6">
        <v>1</v>
      </c>
      <c r="K300" s="6">
        <v>1</v>
      </c>
      <c r="L300" s="6">
        <v>2</v>
      </c>
      <c r="M300" s="6">
        <v>2</v>
      </c>
      <c r="N300" s="6">
        <v>2</v>
      </c>
      <c r="O300" s="6">
        <v>3</v>
      </c>
      <c r="P300" s="6">
        <v>3</v>
      </c>
      <c r="Q300" s="7">
        <v>3</v>
      </c>
      <c r="S300" s="15">
        <v>37</v>
      </c>
      <c r="T300" s="52">
        <v>19</v>
      </c>
      <c r="W300" s="17"/>
      <c r="X300" s="58">
        <f>STDEVA(X264:X298)</f>
        <v>2.2461919221786206</v>
      </c>
    </row>
    <row r="301" spans="1:24" ht="15" thickBot="1">
      <c r="A301" s="18">
        <v>38</v>
      </c>
      <c r="B301" s="11">
        <v>0</v>
      </c>
      <c r="C301" s="12">
        <v>0</v>
      </c>
      <c r="D301" s="12">
        <v>0</v>
      </c>
      <c r="E301" s="12">
        <v>0</v>
      </c>
      <c r="F301" s="12">
        <v>0</v>
      </c>
      <c r="G301" s="12">
        <v>1</v>
      </c>
      <c r="H301" s="12">
        <v>1</v>
      </c>
      <c r="I301" s="12">
        <v>1</v>
      </c>
      <c r="J301" s="12">
        <v>1</v>
      </c>
      <c r="K301" s="12">
        <v>2</v>
      </c>
      <c r="L301" s="12">
        <v>2</v>
      </c>
      <c r="M301" s="12">
        <v>2</v>
      </c>
      <c r="N301" s="12">
        <v>3</v>
      </c>
      <c r="O301" s="12">
        <v>3</v>
      </c>
      <c r="P301" s="12">
        <v>3</v>
      </c>
      <c r="Q301" s="34">
        <v>4</v>
      </c>
      <c r="S301" s="18">
        <v>38</v>
      </c>
      <c r="T301" s="55">
        <v>18</v>
      </c>
      <c r="W301" s="17"/>
      <c r="X301" s="58"/>
    </row>
    <row r="302" spans="1:24">
      <c r="A302" s="15">
        <v>39</v>
      </c>
      <c r="B302" s="5">
        <v>0</v>
      </c>
      <c r="C302" s="6">
        <v>0</v>
      </c>
      <c r="D302" s="6">
        <v>0</v>
      </c>
      <c r="E302" s="6">
        <v>0</v>
      </c>
      <c r="F302" s="6">
        <v>0</v>
      </c>
      <c r="G302" s="6">
        <v>1</v>
      </c>
      <c r="H302" s="6">
        <v>1</v>
      </c>
      <c r="I302" s="6">
        <v>1</v>
      </c>
      <c r="J302" s="6">
        <v>1</v>
      </c>
      <c r="K302" s="6">
        <v>3</v>
      </c>
      <c r="L302" s="6">
        <v>3</v>
      </c>
      <c r="M302" s="6">
        <v>3</v>
      </c>
      <c r="N302" s="6">
        <v>3</v>
      </c>
      <c r="O302" s="6">
        <v>3</v>
      </c>
      <c r="P302" s="6">
        <v>3</v>
      </c>
      <c r="Q302" s="7">
        <v>3</v>
      </c>
      <c r="S302" s="15">
        <v>39</v>
      </c>
      <c r="T302" s="52">
        <v>15</v>
      </c>
      <c r="W302" s="17"/>
      <c r="X302" s="58"/>
    </row>
    <row r="303" spans="1:24" ht="15" thickBot="1">
      <c r="A303" s="18">
        <v>40</v>
      </c>
      <c r="B303" s="11">
        <v>0</v>
      </c>
      <c r="C303" s="12">
        <v>0</v>
      </c>
      <c r="D303" s="12">
        <v>1</v>
      </c>
      <c r="E303" s="12">
        <v>1</v>
      </c>
      <c r="F303" s="12">
        <v>1</v>
      </c>
      <c r="G303" s="12">
        <v>1</v>
      </c>
      <c r="H303" s="12">
        <v>1</v>
      </c>
      <c r="I303" s="12">
        <v>1</v>
      </c>
      <c r="J303" s="12">
        <v>1</v>
      </c>
      <c r="K303" s="12">
        <v>1</v>
      </c>
      <c r="L303" s="12">
        <v>1</v>
      </c>
      <c r="M303" s="12">
        <v>2</v>
      </c>
      <c r="N303" s="12">
        <v>2</v>
      </c>
      <c r="O303" s="12">
        <v>2</v>
      </c>
      <c r="P303" s="12">
        <v>2</v>
      </c>
      <c r="Q303" s="57">
        <v>2</v>
      </c>
      <c r="S303" s="18">
        <v>40</v>
      </c>
      <c r="T303" s="55"/>
      <c r="W303" s="17"/>
      <c r="X303" s="58"/>
    </row>
    <row r="304" spans="1:24">
      <c r="A304" s="15">
        <v>41</v>
      </c>
      <c r="B304" s="5">
        <v>0</v>
      </c>
      <c r="C304" s="6">
        <v>0</v>
      </c>
      <c r="D304" s="6">
        <v>0</v>
      </c>
      <c r="E304" s="6">
        <v>1</v>
      </c>
      <c r="F304" s="6">
        <v>1</v>
      </c>
      <c r="G304" s="6">
        <v>1</v>
      </c>
      <c r="H304" s="6">
        <v>1</v>
      </c>
      <c r="I304" s="6">
        <v>1</v>
      </c>
      <c r="J304" s="6">
        <v>1</v>
      </c>
      <c r="K304" s="6">
        <v>2</v>
      </c>
      <c r="L304" s="6">
        <v>3</v>
      </c>
      <c r="M304" s="6">
        <v>3</v>
      </c>
      <c r="N304" s="6">
        <v>3</v>
      </c>
      <c r="O304" s="6">
        <v>3</v>
      </c>
      <c r="P304" s="6">
        <v>3</v>
      </c>
      <c r="Q304" s="7">
        <v>3</v>
      </c>
      <c r="S304" s="15">
        <v>41</v>
      </c>
      <c r="T304" s="52">
        <v>16</v>
      </c>
      <c r="W304" s="17"/>
      <c r="X304" s="58"/>
    </row>
    <row r="305" spans="1:30" ht="15" thickBot="1">
      <c r="A305" s="18">
        <v>42</v>
      </c>
      <c r="B305" s="11">
        <v>0</v>
      </c>
      <c r="C305" s="12">
        <v>1</v>
      </c>
      <c r="D305" s="12">
        <v>1</v>
      </c>
      <c r="E305" s="12">
        <v>1</v>
      </c>
      <c r="F305" s="12">
        <v>1</v>
      </c>
      <c r="G305" s="12">
        <v>1</v>
      </c>
      <c r="H305" s="12">
        <v>2</v>
      </c>
      <c r="I305" s="12">
        <v>2</v>
      </c>
      <c r="J305" s="12">
        <v>2</v>
      </c>
      <c r="K305" s="12">
        <v>3</v>
      </c>
      <c r="L305" s="12">
        <v>3</v>
      </c>
      <c r="M305" s="12">
        <v>3</v>
      </c>
      <c r="N305" s="12">
        <v>3</v>
      </c>
      <c r="O305" s="12">
        <v>3</v>
      </c>
      <c r="P305" s="12">
        <v>3</v>
      </c>
      <c r="Q305" s="34">
        <v>3</v>
      </c>
      <c r="S305" s="18">
        <v>42</v>
      </c>
      <c r="T305" s="55">
        <v>15</v>
      </c>
      <c r="W305" s="17"/>
      <c r="X305" s="58"/>
    </row>
    <row r="306" spans="1:30">
      <c r="A306" s="15">
        <v>43</v>
      </c>
      <c r="B306" s="5">
        <v>0</v>
      </c>
      <c r="C306" s="6">
        <v>0</v>
      </c>
      <c r="D306" s="6">
        <v>1</v>
      </c>
      <c r="E306" s="6">
        <v>1</v>
      </c>
      <c r="F306" s="6">
        <v>1</v>
      </c>
      <c r="G306" s="6">
        <v>1</v>
      </c>
      <c r="H306" s="6">
        <v>1</v>
      </c>
      <c r="I306" s="6">
        <v>2</v>
      </c>
      <c r="J306" s="6">
        <v>2</v>
      </c>
      <c r="K306" s="6">
        <v>3</v>
      </c>
      <c r="L306" s="6">
        <v>3</v>
      </c>
      <c r="M306" s="6">
        <v>3</v>
      </c>
      <c r="N306" s="6">
        <v>3</v>
      </c>
      <c r="O306" s="6">
        <v>4</v>
      </c>
      <c r="P306" s="6">
        <v>4</v>
      </c>
      <c r="Q306" s="7">
        <v>4</v>
      </c>
      <c r="S306" s="15">
        <v>43</v>
      </c>
      <c r="T306" s="52">
        <v>15</v>
      </c>
      <c r="W306" s="17"/>
      <c r="X306" s="58"/>
    </row>
    <row r="307" spans="1:30" ht="15" thickBot="1">
      <c r="A307" s="18">
        <v>44</v>
      </c>
      <c r="B307" s="11">
        <v>0</v>
      </c>
      <c r="C307" s="12">
        <v>0</v>
      </c>
      <c r="D307" s="12">
        <v>1</v>
      </c>
      <c r="E307" s="12">
        <v>1</v>
      </c>
      <c r="F307" s="12">
        <v>1</v>
      </c>
      <c r="G307" s="12">
        <v>1</v>
      </c>
      <c r="H307" s="12">
        <v>1</v>
      </c>
      <c r="I307" s="12">
        <v>1</v>
      </c>
      <c r="J307" s="12">
        <v>1</v>
      </c>
      <c r="K307" s="12">
        <v>1</v>
      </c>
      <c r="L307" s="12">
        <v>1</v>
      </c>
      <c r="M307" s="12">
        <v>3</v>
      </c>
      <c r="N307" s="12">
        <v>3</v>
      </c>
      <c r="O307" s="12">
        <v>3</v>
      </c>
      <c r="P307" s="12">
        <v>3</v>
      </c>
      <c r="Q307" s="34">
        <v>3</v>
      </c>
      <c r="S307" s="18">
        <v>44</v>
      </c>
      <c r="T307" s="55">
        <v>17</v>
      </c>
      <c r="W307" s="17"/>
      <c r="X307" s="58"/>
    </row>
    <row r="308" spans="1:30">
      <c r="A308" s="15">
        <v>45</v>
      </c>
      <c r="B308" s="5">
        <v>0</v>
      </c>
      <c r="C308" s="6">
        <v>0</v>
      </c>
      <c r="D308" s="6">
        <v>0</v>
      </c>
      <c r="E308" s="6">
        <v>0</v>
      </c>
      <c r="F308" s="6">
        <v>0</v>
      </c>
      <c r="G308" s="6">
        <v>1</v>
      </c>
      <c r="H308" s="6">
        <v>1</v>
      </c>
      <c r="I308" s="6">
        <v>1</v>
      </c>
      <c r="J308" s="6">
        <v>1</v>
      </c>
      <c r="K308" s="6">
        <v>1</v>
      </c>
      <c r="L308" s="6">
        <v>2</v>
      </c>
      <c r="M308" s="6">
        <v>3</v>
      </c>
      <c r="N308" s="6">
        <v>3</v>
      </c>
      <c r="O308" s="6">
        <v>3</v>
      </c>
      <c r="P308" s="6">
        <v>3</v>
      </c>
      <c r="Q308" s="7">
        <v>3</v>
      </c>
      <c r="S308" s="15">
        <v>45</v>
      </c>
      <c r="T308" s="52">
        <v>17</v>
      </c>
      <c r="W308" s="17"/>
      <c r="X308" s="58"/>
    </row>
    <row r="309" spans="1:30" ht="15" thickBot="1">
      <c r="A309" s="18">
        <v>46</v>
      </c>
      <c r="B309" s="11">
        <v>0</v>
      </c>
      <c r="C309" s="12">
        <v>0</v>
      </c>
      <c r="D309" s="12">
        <v>1</v>
      </c>
      <c r="E309" s="12">
        <v>1</v>
      </c>
      <c r="F309" s="12">
        <v>1</v>
      </c>
      <c r="G309" s="12">
        <v>1</v>
      </c>
      <c r="H309" s="12">
        <v>1</v>
      </c>
      <c r="I309" s="12">
        <v>1</v>
      </c>
      <c r="J309" s="12">
        <v>1</v>
      </c>
      <c r="K309" s="12">
        <v>2</v>
      </c>
      <c r="L309" s="12">
        <v>2</v>
      </c>
      <c r="M309" s="12">
        <v>2</v>
      </c>
      <c r="N309" s="12">
        <v>2</v>
      </c>
      <c r="O309" s="12">
        <v>2</v>
      </c>
      <c r="P309" s="12">
        <v>3</v>
      </c>
      <c r="Q309" s="34">
        <v>3</v>
      </c>
      <c r="S309" s="18">
        <v>46</v>
      </c>
      <c r="T309" s="55">
        <v>20</v>
      </c>
      <c r="W309" s="17"/>
      <c r="X309" s="58"/>
    </row>
    <row r="310" spans="1:30">
      <c r="A310" s="30">
        <v>47</v>
      </c>
      <c r="B310" s="31">
        <v>0</v>
      </c>
      <c r="C310" s="32">
        <v>0</v>
      </c>
      <c r="D310" s="32">
        <v>0</v>
      </c>
      <c r="E310" s="32">
        <v>1</v>
      </c>
      <c r="F310" s="32">
        <v>1</v>
      </c>
      <c r="G310" s="32">
        <v>2</v>
      </c>
      <c r="H310" s="32">
        <v>2</v>
      </c>
      <c r="I310" s="32">
        <v>2</v>
      </c>
      <c r="J310" s="32">
        <v>3</v>
      </c>
      <c r="K310" s="32">
        <v>3</v>
      </c>
      <c r="L310" s="32">
        <v>3</v>
      </c>
      <c r="M310" s="32">
        <v>3</v>
      </c>
      <c r="N310" s="32">
        <v>3</v>
      </c>
      <c r="O310" s="32">
        <v>3</v>
      </c>
      <c r="P310" s="32">
        <v>4</v>
      </c>
      <c r="Q310" s="33">
        <v>4</v>
      </c>
      <c r="S310" s="30">
        <v>47</v>
      </c>
      <c r="T310" s="54">
        <v>14</v>
      </c>
      <c r="W310" s="17"/>
      <c r="X310" s="58"/>
    </row>
    <row r="311" spans="1:30" ht="15" thickBot="1">
      <c r="A311" s="18">
        <v>48</v>
      </c>
      <c r="B311" s="11">
        <v>0</v>
      </c>
      <c r="C311" s="12">
        <v>0</v>
      </c>
      <c r="D311" s="12">
        <v>0</v>
      </c>
      <c r="E311" s="12">
        <v>0</v>
      </c>
      <c r="F311" s="12">
        <v>0</v>
      </c>
      <c r="G311" s="12">
        <v>1</v>
      </c>
      <c r="H311" s="12">
        <v>1</v>
      </c>
      <c r="I311" s="12">
        <v>1</v>
      </c>
      <c r="J311" s="12">
        <v>1</v>
      </c>
      <c r="K311" s="12">
        <v>1</v>
      </c>
      <c r="L311" s="12">
        <v>1</v>
      </c>
      <c r="M311" s="12">
        <v>1</v>
      </c>
      <c r="N311" s="12">
        <v>2</v>
      </c>
      <c r="O311" s="12">
        <v>3</v>
      </c>
      <c r="P311" s="12">
        <v>3</v>
      </c>
      <c r="Q311" s="34">
        <v>3</v>
      </c>
      <c r="S311" s="18">
        <v>48</v>
      </c>
      <c r="T311" s="55">
        <v>19</v>
      </c>
      <c r="W311" s="17"/>
      <c r="X311" s="58"/>
    </row>
    <row r="312" spans="1:30">
      <c r="A312" s="17" t="s">
        <v>54</v>
      </c>
      <c r="B312" s="2">
        <v>0</v>
      </c>
      <c r="C312" s="2">
        <v>1</v>
      </c>
      <c r="D312" s="2">
        <v>12</v>
      </c>
      <c r="E312" s="2">
        <v>23</v>
      </c>
      <c r="F312" s="2">
        <v>26</v>
      </c>
      <c r="G312" s="2">
        <v>36</v>
      </c>
      <c r="H312" s="2">
        <v>37</v>
      </c>
      <c r="I312" s="2">
        <v>40</v>
      </c>
      <c r="J312" s="2">
        <v>40</v>
      </c>
      <c r="K312" s="2">
        <v>40</v>
      </c>
      <c r="L312" s="2">
        <v>40</v>
      </c>
      <c r="M312" s="2">
        <v>40</v>
      </c>
      <c r="N312" s="2">
        <v>40</v>
      </c>
      <c r="O312" s="2">
        <v>40</v>
      </c>
      <c r="P312" s="2">
        <v>40</v>
      </c>
      <c r="Q312" s="2">
        <v>40</v>
      </c>
      <c r="S312" s="17"/>
      <c r="W312" s="17"/>
    </row>
    <row r="313" spans="1:30">
      <c r="A313" s="17"/>
      <c r="C313" s="2" t="s">
        <v>35</v>
      </c>
      <c r="S313" s="17"/>
      <c r="W313" s="17"/>
    </row>
    <row r="314" spans="1:30">
      <c r="A314" s="49" t="s">
        <v>109</v>
      </c>
      <c r="S314" s="19"/>
      <c r="W314" s="19"/>
    </row>
    <row r="315" spans="1:30" ht="15" thickBot="1">
      <c r="A315" s="19"/>
      <c r="S315" s="19"/>
      <c r="W315" s="19"/>
    </row>
    <row r="316" spans="1:30" ht="15" thickBot="1">
      <c r="B316" s="86" t="s">
        <v>91</v>
      </c>
      <c r="C316" s="87"/>
      <c r="D316" s="87"/>
      <c r="E316" s="87"/>
      <c r="F316" s="87"/>
      <c r="G316" s="87"/>
      <c r="H316" s="87"/>
      <c r="I316" s="87"/>
      <c r="J316" s="87"/>
      <c r="K316" s="87"/>
      <c r="L316" s="87"/>
      <c r="M316" s="87"/>
      <c r="N316" s="87"/>
      <c r="O316" s="87"/>
      <c r="P316" s="87"/>
      <c r="Q316" s="88"/>
      <c r="S316" s="2"/>
      <c r="W316" s="2"/>
    </row>
    <row r="317" spans="1:30" ht="15" thickBot="1">
      <c r="A317" s="20" t="s">
        <v>132</v>
      </c>
      <c r="B317" s="21" t="s">
        <v>0</v>
      </c>
      <c r="C317" s="13" t="s">
        <v>1</v>
      </c>
      <c r="D317" s="13" t="s">
        <v>2</v>
      </c>
      <c r="E317" s="13" t="s">
        <v>3</v>
      </c>
      <c r="F317" s="13" t="s">
        <v>4</v>
      </c>
      <c r="G317" s="13" t="s">
        <v>5</v>
      </c>
      <c r="H317" s="13" t="s">
        <v>6</v>
      </c>
      <c r="I317" s="13" t="s">
        <v>7</v>
      </c>
      <c r="J317" s="13" t="s">
        <v>8</v>
      </c>
      <c r="K317" s="13" t="s">
        <v>11</v>
      </c>
      <c r="L317" s="13" t="s">
        <v>12</v>
      </c>
      <c r="M317" s="13" t="s">
        <v>17</v>
      </c>
      <c r="N317" s="13" t="s">
        <v>13</v>
      </c>
      <c r="O317" s="13" t="s">
        <v>14</v>
      </c>
      <c r="P317" s="13" t="s">
        <v>15</v>
      </c>
      <c r="Q317" s="14" t="s">
        <v>16</v>
      </c>
      <c r="S317" s="20" t="s">
        <v>132</v>
      </c>
      <c r="T317" s="51" t="s">
        <v>143</v>
      </c>
      <c r="U317" s="17">
        <f>AVERAGE(B318:B337)</f>
        <v>0</v>
      </c>
      <c r="W317" s="17" t="s">
        <v>132</v>
      </c>
      <c r="X317" s="84" t="s">
        <v>143</v>
      </c>
      <c r="Z317" s="17" t="s">
        <v>132</v>
      </c>
      <c r="AA317" s="84" t="s">
        <v>143</v>
      </c>
      <c r="AC317" s="17" t="s">
        <v>132</v>
      </c>
      <c r="AD317" s="84" t="s">
        <v>143</v>
      </c>
    </row>
    <row r="318" spans="1:30">
      <c r="A318" s="15">
        <v>1</v>
      </c>
      <c r="B318" s="5">
        <v>0</v>
      </c>
      <c r="C318" s="6">
        <v>1</v>
      </c>
      <c r="D318" s="6">
        <v>1</v>
      </c>
      <c r="E318" s="6">
        <v>1</v>
      </c>
      <c r="F318" s="6">
        <v>2</v>
      </c>
      <c r="G318" s="6">
        <v>3</v>
      </c>
      <c r="H318" s="6">
        <v>4</v>
      </c>
      <c r="I318" s="6">
        <v>4</v>
      </c>
      <c r="J318" s="6">
        <v>4</v>
      </c>
      <c r="K318" s="6">
        <v>5</v>
      </c>
      <c r="L318" s="6">
        <v>5</v>
      </c>
      <c r="M318" s="6">
        <v>5</v>
      </c>
      <c r="N318" s="6">
        <v>5</v>
      </c>
      <c r="O318" s="6">
        <v>5</v>
      </c>
      <c r="P318" s="6">
        <v>5</v>
      </c>
      <c r="Q318" s="7">
        <v>5</v>
      </c>
      <c r="S318" s="15">
        <v>1</v>
      </c>
      <c r="T318" s="52">
        <v>11</v>
      </c>
      <c r="U318" s="17">
        <f>AVERAGE(C318:C337)</f>
        <v>0.2</v>
      </c>
      <c r="W318" s="17">
        <v>1</v>
      </c>
      <c r="X318" s="2">
        <v>11</v>
      </c>
      <c r="Z318" s="17">
        <v>1</v>
      </c>
      <c r="AA318" s="2">
        <v>11</v>
      </c>
      <c r="AC318" s="17">
        <v>2</v>
      </c>
      <c r="AD318" s="2">
        <v>12</v>
      </c>
    </row>
    <row r="319" spans="1:30" ht="15" thickBot="1">
      <c r="A319" s="16">
        <v>2</v>
      </c>
      <c r="B319" s="8">
        <v>0</v>
      </c>
      <c r="C319" s="9">
        <v>1</v>
      </c>
      <c r="D319" s="9">
        <v>1</v>
      </c>
      <c r="E319" s="9">
        <v>1</v>
      </c>
      <c r="F319" s="9">
        <v>1</v>
      </c>
      <c r="G319" s="9">
        <v>2</v>
      </c>
      <c r="H319" s="9">
        <v>3</v>
      </c>
      <c r="I319" s="9">
        <v>4</v>
      </c>
      <c r="J319" s="9">
        <v>4</v>
      </c>
      <c r="K319" s="9">
        <v>4</v>
      </c>
      <c r="L319" s="9">
        <v>4</v>
      </c>
      <c r="M319" s="9">
        <v>5</v>
      </c>
      <c r="N319" s="9">
        <v>5</v>
      </c>
      <c r="O319" s="9">
        <v>5</v>
      </c>
      <c r="P319" s="9">
        <v>5</v>
      </c>
      <c r="Q319" s="10">
        <v>5</v>
      </c>
      <c r="S319" s="16">
        <v>2</v>
      </c>
      <c r="T319" s="53">
        <v>12</v>
      </c>
      <c r="U319" s="17">
        <f>AVERAGE(D318:D337)</f>
        <v>0.4</v>
      </c>
      <c r="W319" s="17">
        <v>2</v>
      </c>
      <c r="X319" s="2">
        <v>12</v>
      </c>
      <c r="Z319" s="17">
        <v>3</v>
      </c>
      <c r="AA319" s="2">
        <v>13</v>
      </c>
      <c r="AC319" s="17">
        <v>4</v>
      </c>
      <c r="AD319" s="2">
        <v>17</v>
      </c>
    </row>
    <row r="320" spans="1:30">
      <c r="A320" s="15">
        <v>3</v>
      </c>
      <c r="B320" s="5">
        <v>0</v>
      </c>
      <c r="C320" s="6">
        <v>0</v>
      </c>
      <c r="D320" s="6">
        <v>0</v>
      </c>
      <c r="E320" s="6">
        <v>0</v>
      </c>
      <c r="F320" s="6">
        <v>1</v>
      </c>
      <c r="G320" s="6">
        <v>1</v>
      </c>
      <c r="H320" s="6">
        <v>2</v>
      </c>
      <c r="I320" s="6">
        <v>3</v>
      </c>
      <c r="J320" s="6">
        <v>4</v>
      </c>
      <c r="K320" s="6">
        <v>4</v>
      </c>
      <c r="L320" s="6">
        <v>4</v>
      </c>
      <c r="M320" s="6">
        <v>5</v>
      </c>
      <c r="N320" s="6">
        <v>5</v>
      </c>
      <c r="O320" s="6">
        <v>5</v>
      </c>
      <c r="P320" s="6">
        <v>5</v>
      </c>
      <c r="Q320" s="7">
        <v>5</v>
      </c>
      <c r="S320" s="15">
        <v>3</v>
      </c>
      <c r="T320" s="52">
        <v>13</v>
      </c>
      <c r="U320" s="17">
        <f>AVERAGE(E318:E337)</f>
        <v>0.7</v>
      </c>
      <c r="W320" s="17">
        <v>3</v>
      </c>
      <c r="X320" s="2">
        <v>13</v>
      </c>
      <c r="Z320" s="17">
        <v>5</v>
      </c>
      <c r="AA320" s="2">
        <v>19</v>
      </c>
      <c r="AC320" s="17">
        <v>6</v>
      </c>
      <c r="AD320" s="2">
        <v>18</v>
      </c>
    </row>
    <row r="321" spans="1:30" ht="15" thickBot="1">
      <c r="A321" s="16">
        <v>4</v>
      </c>
      <c r="B321" s="8">
        <v>0</v>
      </c>
      <c r="C321" s="9">
        <v>1</v>
      </c>
      <c r="D321" s="9">
        <v>1</v>
      </c>
      <c r="E321" s="9">
        <v>1</v>
      </c>
      <c r="F321" s="9">
        <v>1</v>
      </c>
      <c r="G321" s="9">
        <v>1</v>
      </c>
      <c r="H321" s="9">
        <v>1</v>
      </c>
      <c r="I321" s="9">
        <v>2</v>
      </c>
      <c r="J321" s="9">
        <v>2</v>
      </c>
      <c r="K321" s="9">
        <v>2</v>
      </c>
      <c r="L321" s="9">
        <v>2</v>
      </c>
      <c r="M321" s="9">
        <v>3</v>
      </c>
      <c r="N321" s="9">
        <v>3</v>
      </c>
      <c r="O321" s="9">
        <v>3</v>
      </c>
      <c r="P321" s="9">
        <v>3</v>
      </c>
      <c r="Q321" s="10">
        <v>4</v>
      </c>
      <c r="S321" s="16">
        <v>4</v>
      </c>
      <c r="T321" s="53">
        <v>17</v>
      </c>
      <c r="U321" s="17">
        <f>AVERAGE(F318:F337)</f>
        <v>0.9</v>
      </c>
      <c r="W321" s="17">
        <v>4</v>
      </c>
      <c r="X321" s="2">
        <v>17</v>
      </c>
      <c r="Z321" s="17">
        <v>7</v>
      </c>
      <c r="AA321" s="2">
        <v>19</v>
      </c>
      <c r="AC321" s="17">
        <v>8</v>
      </c>
      <c r="AD321" s="2">
        <v>13</v>
      </c>
    </row>
    <row r="322" spans="1:30">
      <c r="A322" s="15">
        <v>5</v>
      </c>
      <c r="B322" s="5">
        <v>0</v>
      </c>
      <c r="C322" s="6">
        <v>0</v>
      </c>
      <c r="D322" s="6">
        <v>0</v>
      </c>
      <c r="E322" s="6">
        <v>1</v>
      </c>
      <c r="F322" s="6">
        <v>1</v>
      </c>
      <c r="G322" s="6">
        <v>1</v>
      </c>
      <c r="H322" s="6">
        <v>1</v>
      </c>
      <c r="I322" s="6">
        <v>1</v>
      </c>
      <c r="J322" s="6">
        <v>1</v>
      </c>
      <c r="K322" s="6">
        <v>1</v>
      </c>
      <c r="L322" s="6">
        <v>2</v>
      </c>
      <c r="M322" s="6">
        <v>2</v>
      </c>
      <c r="N322" s="6">
        <v>2</v>
      </c>
      <c r="O322" s="6">
        <v>3</v>
      </c>
      <c r="P322" s="6">
        <v>4</v>
      </c>
      <c r="Q322" s="7">
        <v>4</v>
      </c>
      <c r="S322" s="15">
        <v>5</v>
      </c>
      <c r="T322" s="52">
        <v>19</v>
      </c>
      <c r="U322" s="17">
        <f>AVERAGE(G318:G337)</f>
        <v>1.05</v>
      </c>
      <c r="W322" s="17">
        <v>5</v>
      </c>
      <c r="X322" s="2">
        <v>19</v>
      </c>
      <c r="Z322" s="17">
        <v>9</v>
      </c>
      <c r="AA322" s="2">
        <v>14</v>
      </c>
      <c r="AC322" s="17">
        <v>10</v>
      </c>
      <c r="AD322" s="2">
        <v>14</v>
      </c>
    </row>
    <row r="323" spans="1:30" ht="15" thickBot="1">
      <c r="A323" s="16">
        <v>6</v>
      </c>
      <c r="B323" s="8">
        <v>0</v>
      </c>
      <c r="C323" s="9">
        <v>0</v>
      </c>
      <c r="D323" s="9">
        <v>0</v>
      </c>
      <c r="E323" s="9">
        <v>1</v>
      </c>
      <c r="F323" s="9">
        <v>1</v>
      </c>
      <c r="G323" s="9">
        <v>1</v>
      </c>
      <c r="H323" s="9">
        <v>1</v>
      </c>
      <c r="I323" s="9">
        <v>1</v>
      </c>
      <c r="J323" s="9">
        <v>1</v>
      </c>
      <c r="K323" s="9">
        <v>2</v>
      </c>
      <c r="L323" s="9">
        <v>2</v>
      </c>
      <c r="M323" s="9">
        <v>2</v>
      </c>
      <c r="N323" s="9">
        <v>3</v>
      </c>
      <c r="O323" s="9">
        <v>3</v>
      </c>
      <c r="P323" s="9">
        <v>4</v>
      </c>
      <c r="Q323" s="10">
        <v>4</v>
      </c>
      <c r="S323" s="16">
        <v>6</v>
      </c>
      <c r="T323" s="53">
        <v>18</v>
      </c>
      <c r="U323" s="17">
        <f>AVERAGE(H318:H337)</f>
        <v>1.6</v>
      </c>
      <c r="W323" s="17">
        <v>6</v>
      </c>
      <c r="X323" s="2">
        <v>18</v>
      </c>
      <c r="Z323" s="17">
        <v>11</v>
      </c>
      <c r="AA323" s="2">
        <v>15</v>
      </c>
      <c r="AC323" s="17">
        <v>12</v>
      </c>
      <c r="AD323" s="2">
        <v>15</v>
      </c>
    </row>
    <row r="324" spans="1:30">
      <c r="A324" s="15">
        <v>7</v>
      </c>
      <c r="B324" s="5">
        <v>0</v>
      </c>
      <c r="C324" s="6">
        <v>0</v>
      </c>
      <c r="D324" s="6">
        <v>0</v>
      </c>
      <c r="E324" s="6">
        <v>0</v>
      </c>
      <c r="F324" s="6">
        <v>0</v>
      </c>
      <c r="G324" s="6">
        <v>1</v>
      </c>
      <c r="H324" s="6">
        <v>1</v>
      </c>
      <c r="I324" s="6">
        <v>1</v>
      </c>
      <c r="J324" s="6">
        <v>1</v>
      </c>
      <c r="K324" s="6">
        <v>1</v>
      </c>
      <c r="L324" s="6">
        <v>1</v>
      </c>
      <c r="M324" s="6">
        <v>2</v>
      </c>
      <c r="N324" s="6">
        <v>2</v>
      </c>
      <c r="O324" s="6">
        <v>3</v>
      </c>
      <c r="P324" s="6">
        <v>4</v>
      </c>
      <c r="Q324" s="7">
        <v>4</v>
      </c>
      <c r="S324" s="15">
        <v>7</v>
      </c>
      <c r="T324" s="52">
        <v>19</v>
      </c>
      <c r="U324" s="17">
        <f>AVERAGE(I318:I337)</f>
        <v>1.9</v>
      </c>
      <c r="W324" s="17">
        <v>7</v>
      </c>
      <c r="X324" s="2">
        <v>19</v>
      </c>
      <c r="Z324" s="17">
        <v>13</v>
      </c>
      <c r="AA324" s="2">
        <v>15</v>
      </c>
      <c r="AC324" s="17">
        <v>14</v>
      </c>
      <c r="AD324" s="2">
        <v>13</v>
      </c>
    </row>
    <row r="325" spans="1:30" ht="15" thickBot="1">
      <c r="A325" s="16">
        <v>8</v>
      </c>
      <c r="B325" s="8">
        <v>0</v>
      </c>
      <c r="C325" s="9">
        <v>0</v>
      </c>
      <c r="D325" s="9">
        <v>1</v>
      </c>
      <c r="E325" s="9">
        <v>1</v>
      </c>
      <c r="F325" s="9">
        <v>1</v>
      </c>
      <c r="G325" s="9">
        <v>1</v>
      </c>
      <c r="H325" s="9">
        <v>2</v>
      </c>
      <c r="I325" s="9">
        <v>3</v>
      </c>
      <c r="J325" s="9">
        <v>3</v>
      </c>
      <c r="K325" s="9">
        <v>3</v>
      </c>
      <c r="L325" s="9">
        <v>3</v>
      </c>
      <c r="M325" s="9">
        <v>3</v>
      </c>
      <c r="N325" s="9">
        <v>3</v>
      </c>
      <c r="O325" s="9">
        <v>4</v>
      </c>
      <c r="P325" s="9">
        <v>4</v>
      </c>
      <c r="Q325" s="10">
        <v>4</v>
      </c>
      <c r="S325" s="16">
        <v>8</v>
      </c>
      <c r="T325" s="53">
        <v>13</v>
      </c>
      <c r="U325" s="17">
        <f>AVERAGE(J318:J337)</f>
        <v>2.15</v>
      </c>
      <c r="W325" s="17">
        <v>8</v>
      </c>
      <c r="X325" s="2">
        <v>13</v>
      </c>
      <c r="Z325" s="17">
        <v>15</v>
      </c>
      <c r="AA325" s="2">
        <v>20</v>
      </c>
      <c r="AC325" s="17">
        <v>16</v>
      </c>
      <c r="AD325" s="2">
        <v>18</v>
      </c>
    </row>
    <row r="326" spans="1:30">
      <c r="A326" s="15">
        <v>9</v>
      </c>
      <c r="B326" s="5">
        <v>0</v>
      </c>
      <c r="C326" s="6">
        <v>0</v>
      </c>
      <c r="D326" s="6">
        <v>1</v>
      </c>
      <c r="E326" s="6">
        <v>1</v>
      </c>
      <c r="F326" s="6">
        <v>1</v>
      </c>
      <c r="G326" s="6">
        <v>1</v>
      </c>
      <c r="H326" s="6">
        <v>2</v>
      </c>
      <c r="I326" s="6">
        <v>2</v>
      </c>
      <c r="J326" s="6">
        <v>3</v>
      </c>
      <c r="K326" s="6">
        <v>3</v>
      </c>
      <c r="L326" s="6">
        <v>4</v>
      </c>
      <c r="M326" s="6">
        <v>4</v>
      </c>
      <c r="N326" s="6">
        <v>4</v>
      </c>
      <c r="O326" s="6">
        <v>4</v>
      </c>
      <c r="P326" s="6">
        <v>5</v>
      </c>
      <c r="Q326" s="7">
        <v>5</v>
      </c>
      <c r="S326" s="15">
        <v>9</v>
      </c>
      <c r="T326" s="52">
        <v>14</v>
      </c>
      <c r="U326" s="17">
        <f>AVERAGE(K318:K337)</f>
        <v>2.4</v>
      </c>
      <c r="W326" s="17">
        <v>9</v>
      </c>
      <c r="X326" s="2">
        <v>14</v>
      </c>
      <c r="Z326" s="17">
        <v>17</v>
      </c>
      <c r="AA326" s="2">
        <v>13</v>
      </c>
      <c r="AC326" s="17">
        <v>18</v>
      </c>
      <c r="AD326" s="2">
        <v>19</v>
      </c>
    </row>
    <row r="327" spans="1:30" ht="15" thickBot="1">
      <c r="A327" s="16">
        <v>10</v>
      </c>
      <c r="B327" s="8">
        <v>0</v>
      </c>
      <c r="C327" s="9">
        <v>0</v>
      </c>
      <c r="D327" s="9">
        <v>0</v>
      </c>
      <c r="E327" s="9">
        <v>0</v>
      </c>
      <c r="F327" s="9">
        <v>1</v>
      </c>
      <c r="G327" s="9">
        <v>1</v>
      </c>
      <c r="H327" s="9">
        <v>2</v>
      </c>
      <c r="I327" s="9">
        <v>2</v>
      </c>
      <c r="J327" s="9">
        <v>3</v>
      </c>
      <c r="K327" s="9">
        <v>3</v>
      </c>
      <c r="L327" s="9">
        <v>3</v>
      </c>
      <c r="M327" s="9">
        <v>3</v>
      </c>
      <c r="N327" s="9">
        <v>3</v>
      </c>
      <c r="O327" s="9">
        <v>3</v>
      </c>
      <c r="P327" s="9">
        <v>4</v>
      </c>
      <c r="Q327" s="10">
        <v>4</v>
      </c>
      <c r="S327" s="16">
        <v>10</v>
      </c>
      <c r="T327" s="53">
        <v>14</v>
      </c>
      <c r="U327" s="17">
        <f>AVERAGE(L318:L337)</f>
        <v>2.5</v>
      </c>
      <c r="W327" s="17">
        <v>10</v>
      </c>
      <c r="X327" s="2">
        <v>14</v>
      </c>
      <c r="AA327" s="2">
        <f>AVERAGE(AA318:AA326)</f>
        <v>15.444444444444445</v>
      </c>
      <c r="AD327" s="2">
        <f>AVERAGE(AD318:AD326)</f>
        <v>15.444444444444445</v>
      </c>
    </row>
    <row r="328" spans="1:30">
      <c r="A328" s="15">
        <v>11</v>
      </c>
      <c r="B328" s="5">
        <v>0</v>
      </c>
      <c r="C328" s="6">
        <v>0</v>
      </c>
      <c r="D328" s="6">
        <v>0</v>
      </c>
      <c r="E328" s="6">
        <v>1</v>
      </c>
      <c r="F328" s="6">
        <v>1</v>
      </c>
      <c r="G328" s="6">
        <v>1</v>
      </c>
      <c r="H328" s="6">
        <v>2</v>
      </c>
      <c r="I328" s="6">
        <v>2</v>
      </c>
      <c r="J328" s="6">
        <v>2</v>
      </c>
      <c r="K328" s="6">
        <v>3</v>
      </c>
      <c r="L328" s="6">
        <v>3</v>
      </c>
      <c r="M328" s="6">
        <v>4</v>
      </c>
      <c r="N328" s="6">
        <v>4</v>
      </c>
      <c r="O328" s="6">
        <v>4</v>
      </c>
      <c r="P328" s="6">
        <v>4</v>
      </c>
      <c r="Q328" s="7">
        <v>4</v>
      </c>
      <c r="S328" s="15">
        <v>11</v>
      </c>
      <c r="T328" s="52">
        <v>15</v>
      </c>
      <c r="U328" s="17">
        <f>AVERAGE(M318:M337)</f>
        <v>2.8</v>
      </c>
      <c r="W328" s="17">
        <v>11</v>
      </c>
      <c r="X328" s="2">
        <v>15</v>
      </c>
      <c r="AA328" s="2">
        <f>STDEVA(AA318:AA326)</f>
        <v>3.1666666666666656</v>
      </c>
      <c r="AD328" s="2">
        <f>STDEVA(AD318:AD326)</f>
        <v>2.6034165586355504</v>
      </c>
    </row>
    <row r="329" spans="1:30" ht="15" thickBot="1">
      <c r="A329" s="16">
        <v>12</v>
      </c>
      <c r="B329" s="8">
        <v>0</v>
      </c>
      <c r="C329" s="9">
        <v>0</v>
      </c>
      <c r="D329" s="9">
        <v>0</v>
      </c>
      <c r="E329" s="9">
        <v>1</v>
      </c>
      <c r="F329" s="9">
        <v>1</v>
      </c>
      <c r="G329" s="9">
        <v>1</v>
      </c>
      <c r="H329" s="9">
        <v>1</v>
      </c>
      <c r="I329" s="9">
        <v>1</v>
      </c>
      <c r="J329" s="9">
        <v>2</v>
      </c>
      <c r="K329" s="9">
        <v>3</v>
      </c>
      <c r="L329" s="9">
        <v>3</v>
      </c>
      <c r="M329" s="9">
        <v>3</v>
      </c>
      <c r="N329" s="9">
        <v>3</v>
      </c>
      <c r="O329" s="9">
        <v>3</v>
      </c>
      <c r="P329" s="9">
        <v>3</v>
      </c>
      <c r="Q329" s="10">
        <v>4</v>
      </c>
      <c r="S329" s="16">
        <v>12</v>
      </c>
      <c r="T329" s="53">
        <v>15</v>
      </c>
      <c r="U329" s="17">
        <f>AVERAGE(N318:N337)</f>
        <v>2.9</v>
      </c>
      <c r="W329" s="17">
        <v>12</v>
      </c>
      <c r="X329" s="2">
        <v>15</v>
      </c>
    </row>
    <row r="330" spans="1:30">
      <c r="A330" s="15">
        <v>13</v>
      </c>
      <c r="B330" s="5">
        <v>0</v>
      </c>
      <c r="C330" s="6">
        <v>0</v>
      </c>
      <c r="D330" s="6">
        <v>1</v>
      </c>
      <c r="E330" s="6">
        <v>1</v>
      </c>
      <c r="F330" s="6">
        <v>1</v>
      </c>
      <c r="G330" s="6">
        <v>1</v>
      </c>
      <c r="H330" s="6">
        <v>2</v>
      </c>
      <c r="I330" s="6">
        <v>2</v>
      </c>
      <c r="J330" s="6">
        <v>2</v>
      </c>
      <c r="K330" s="6">
        <v>3</v>
      </c>
      <c r="L330" s="6">
        <v>3</v>
      </c>
      <c r="M330" s="6">
        <v>3</v>
      </c>
      <c r="N330" s="6">
        <v>3</v>
      </c>
      <c r="O330" s="6">
        <v>3</v>
      </c>
      <c r="P330" s="6">
        <v>3</v>
      </c>
      <c r="Q330" s="7">
        <v>4</v>
      </c>
      <c r="S330" s="15">
        <v>13</v>
      </c>
      <c r="T330" s="52">
        <v>15</v>
      </c>
      <c r="U330" s="17">
        <f>AVERAGE(O318:O337)</f>
        <v>3.25</v>
      </c>
      <c r="W330" s="17">
        <v>13</v>
      </c>
      <c r="X330" s="2">
        <v>15</v>
      </c>
    </row>
    <row r="331" spans="1:30" ht="15" thickBot="1">
      <c r="A331" s="16">
        <v>14</v>
      </c>
      <c r="B331" s="8">
        <v>0</v>
      </c>
      <c r="C331" s="9">
        <v>0</v>
      </c>
      <c r="D331" s="9">
        <v>0</v>
      </c>
      <c r="E331" s="9">
        <v>0</v>
      </c>
      <c r="F331" s="9">
        <v>0</v>
      </c>
      <c r="G331" s="9">
        <v>0</v>
      </c>
      <c r="H331" s="9">
        <v>0</v>
      </c>
      <c r="I331" s="9">
        <v>0</v>
      </c>
      <c r="J331" s="9">
        <v>0</v>
      </c>
      <c r="K331" s="9">
        <v>0</v>
      </c>
      <c r="L331" s="9">
        <v>0</v>
      </c>
      <c r="M331" s="9">
        <v>0</v>
      </c>
      <c r="N331" s="9">
        <v>0</v>
      </c>
      <c r="O331" s="9">
        <v>0</v>
      </c>
      <c r="P331" s="9">
        <v>0</v>
      </c>
      <c r="Q331" s="10">
        <v>0</v>
      </c>
      <c r="S331" s="16">
        <v>14</v>
      </c>
      <c r="T331" s="53"/>
      <c r="U331" s="17">
        <f>AVERAGE(P318:P337)</f>
        <v>3.65</v>
      </c>
      <c r="W331" s="17">
        <v>14</v>
      </c>
      <c r="X331" s="2">
        <v>13</v>
      </c>
    </row>
    <row r="332" spans="1:30">
      <c r="A332" s="15">
        <v>15</v>
      </c>
      <c r="B332" s="5">
        <v>0</v>
      </c>
      <c r="C332" s="6">
        <v>0</v>
      </c>
      <c r="D332" s="6">
        <v>1</v>
      </c>
      <c r="E332" s="6">
        <v>1</v>
      </c>
      <c r="F332" s="6">
        <v>1</v>
      </c>
      <c r="G332" s="6">
        <v>1</v>
      </c>
      <c r="H332" s="6">
        <v>2</v>
      </c>
      <c r="I332" s="6">
        <v>3</v>
      </c>
      <c r="J332" s="6">
        <v>3</v>
      </c>
      <c r="K332" s="6">
        <v>3</v>
      </c>
      <c r="L332" s="6">
        <v>3</v>
      </c>
      <c r="M332" s="6">
        <v>4</v>
      </c>
      <c r="N332" s="6">
        <v>4</v>
      </c>
      <c r="O332" s="6">
        <v>5</v>
      </c>
      <c r="P332" s="6">
        <v>5</v>
      </c>
      <c r="Q332" s="7">
        <v>5</v>
      </c>
      <c r="S332" s="15">
        <v>15</v>
      </c>
      <c r="T332" s="52">
        <v>13</v>
      </c>
      <c r="U332" s="17">
        <f>AVERAGE(Q318:Q337)</f>
        <v>3.9</v>
      </c>
      <c r="W332" s="17">
        <v>15</v>
      </c>
      <c r="X332" s="2">
        <v>20</v>
      </c>
    </row>
    <row r="333" spans="1:30" ht="15" thickBot="1">
      <c r="A333" s="16">
        <v>16</v>
      </c>
      <c r="B333" s="8">
        <v>0</v>
      </c>
      <c r="C333" s="9">
        <v>1</v>
      </c>
      <c r="D333" s="9">
        <v>1</v>
      </c>
      <c r="E333" s="9">
        <v>1</v>
      </c>
      <c r="F333" s="9">
        <v>1</v>
      </c>
      <c r="G333" s="9">
        <v>1</v>
      </c>
      <c r="H333" s="9">
        <v>1</v>
      </c>
      <c r="I333" s="9">
        <v>1</v>
      </c>
      <c r="J333" s="9">
        <v>1</v>
      </c>
      <c r="K333" s="9">
        <v>1</v>
      </c>
      <c r="L333" s="9">
        <v>1</v>
      </c>
      <c r="M333" s="9">
        <v>1</v>
      </c>
      <c r="N333" s="9">
        <v>1</v>
      </c>
      <c r="O333" s="9">
        <v>2</v>
      </c>
      <c r="P333" s="9">
        <v>3</v>
      </c>
      <c r="Q333" s="10">
        <v>4</v>
      </c>
      <c r="S333" s="16">
        <v>16</v>
      </c>
      <c r="T333" s="53">
        <v>20</v>
      </c>
      <c r="W333" s="17">
        <v>16</v>
      </c>
      <c r="X333" s="2">
        <v>18</v>
      </c>
    </row>
    <row r="334" spans="1:30">
      <c r="A334" s="15">
        <v>17</v>
      </c>
      <c r="B334" s="5">
        <v>0</v>
      </c>
      <c r="C334" s="6">
        <v>0</v>
      </c>
      <c r="D334" s="6">
        <v>0</v>
      </c>
      <c r="E334" s="6">
        <v>1</v>
      </c>
      <c r="F334" s="6">
        <v>1</v>
      </c>
      <c r="G334" s="6">
        <v>1</v>
      </c>
      <c r="H334" s="6">
        <v>2</v>
      </c>
      <c r="I334" s="6">
        <v>2</v>
      </c>
      <c r="J334" s="6">
        <v>2</v>
      </c>
      <c r="K334" s="6">
        <v>2</v>
      </c>
      <c r="L334" s="6">
        <v>2</v>
      </c>
      <c r="M334" s="6">
        <v>2</v>
      </c>
      <c r="N334" s="6">
        <v>3</v>
      </c>
      <c r="O334" s="6">
        <v>3</v>
      </c>
      <c r="P334" s="6">
        <v>4</v>
      </c>
      <c r="Q334" s="7">
        <v>4</v>
      </c>
      <c r="S334" s="15">
        <v>17</v>
      </c>
      <c r="T334" s="52">
        <v>18</v>
      </c>
      <c r="W334" s="17">
        <v>17</v>
      </c>
      <c r="X334" s="2">
        <v>13</v>
      </c>
    </row>
    <row r="335" spans="1:30" ht="15" thickBot="1">
      <c r="A335" s="16">
        <v>18</v>
      </c>
      <c r="B335" s="8">
        <v>0</v>
      </c>
      <c r="C335" s="9">
        <v>0</v>
      </c>
      <c r="D335" s="9">
        <v>0</v>
      </c>
      <c r="E335" s="9">
        <v>0</v>
      </c>
      <c r="F335" s="9">
        <v>1</v>
      </c>
      <c r="G335" s="9">
        <v>1</v>
      </c>
      <c r="H335" s="9">
        <v>2</v>
      </c>
      <c r="I335" s="9">
        <v>3</v>
      </c>
      <c r="J335" s="9">
        <v>3</v>
      </c>
      <c r="K335" s="9">
        <v>3</v>
      </c>
      <c r="L335" s="9">
        <v>3</v>
      </c>
      <c r="M335" s="9">
        <v>3</v>
      </c>
      <c r="N335" s="9">
        <v>3</v>
      </c>
      <c r="O335" s="9">
        <v>4</v>
      </c>
      <c r="P335" s="9">
        <v>4</v>
      </c>
      <c r="Q335" s="10">
        <v>5</v>
      </c>
      <c r="S335" s="16">
        <v>18</v>
      </c>
      <c r="T335" s="53">
        <v>13</v>
      </c>
      <c r="W335" s="17">
        <v>18</v>
      </c>
      <c r="X335" s="2">
        <v>19</v>
      </c>
    </row>
    <row r="336" spans="1:30">
      <c r="A336" s="30">
        <v>19</v>
      </c>
      <c r="B336" s="5">
        <v>0</v>
      </c>
      <c r="C336" s="6">
        <v>0</v>
      </c>
      <c r="D336" s="6">
        <v>0</v>
      </c>
      <c r="E336" s="6">
        <v>1</v>
      </c>
      <c r="F336" s="6">
        <v>1</v>
      </c>
      <c r="G336" s="6">
        <v>1</v>
      </c>
      <c r="H336" s="6">
        <v>1</v>
      </c>
      <c r="I336" s="6">
        <v>1</v>
      </c>
      <c r="J336" s="6">
        <v>2</v>
      </c>
      <c r="K336" s="6">
        <v>2</v>
      </c>
      <c r="L336" s="6">
        <v>2</v>
      </c>
      <c r="M336" s="6">
        <v>2</v>
      </c>
      <c r="N336" s="6">
        <v>2</v>
      </c>
      <c r="O336" s="6">
        <v>3</v>
      </c>
      <c r="P336" s="6">
        <v>4</v>
      </c>
      <c r="Q336" s="7">
        <v>4</v>
      </c>
      <c r="S336" s="30">
        <v>19</v>
      </c>
      <c r="T336" s="54">
        <v>19</v>
      </c>
      <c r="W336" s="17"/>
      <c r="X336" s="2">
        <f>AVERAGE(X318:X335)</f>
        <v>15.444444444444445</v>
      </c>
    </row>
    <row r="337" spans="1:30" ht="15" thickBot="1">
      <c r="A337" s="16">
        <v>20</v>
      </c>
      <c r="B337" s="8">
        <v>0</v>
      </c>
      <c r="C337" s="9">
        <v>0</v>
      </c>
      <c r="D337" s="9">
        <v>0</v>
      </c>
      <c r="E337" s="9">
        <v>0</v>
      </c>
      <c r="F337" s="9">
        <v>0</v>
      </c>
      <c r="G337" s="9">
        <v>0</v>
      </c>
      <c r="H337" s="9">
        <v>0</v>
      </c>
      <c r="I337" s="9">
        <v>0</v>
      </c>
      <c r="J337" s="9">
        <v>0</v>
      </c>
      <c r="K337" s="9">
        <v>0</v>
      </c>
      <c r="L337" s="9">
        <v>0</v>
      </c>
      <c r="M337" s="9">
        <v>0</v>
      </c>
      <c r="N337" s="9">
        <v>0</v>
      </c>
      <c r="O337" s="9">
        <v>0</v>
      </c>
      <c r="P337" s="9">
        <v>0</v>
      </c>
      <c r="Q337" s="10">
        <v>0</v>
      </c>
      <c r="S337" s="16">
        <v>20</v>
      </c>
      <c r="T337" s="53"/>
      <c r="W337" s="19"/>
      <c r="X337" s="2">
        <f>STDEVA(X318:X335)</f>
        <v>2.8122049591070239</v>
      </c>
    </row>
    <row r="338" spans="1:30">
      <c r="A338" s="17" t="s">
        <v>54</v>
      </c>
      <c r="B338" s="2">
        <v>0</v>
      </c>
      <c r="C338" s="2">
        <v>4</v>
      </c>
      <c r="D338" s="2">
        <v>8</v>
      </c>
      <c r="E338" s="2">
        <v>13</v>
      </c>
      <c r="F338" s="2">
        <v>17</v>
      </c>
      <c r="G338" s="2">
        <v>18</v>
      </c>
      <c r="H338" s="2">
        <v>18</v>
      </c>
      <c r="I338" s="2">
        <v>18</v>
      </c>
      <c r="J338" s="2">
        <v>18</v>
      </c>
      <c r="K338" s="2">
        <v>18</v>
      </c>
      <c r="L338" s="2">
        <v>18</v>
      </c>
      <c r="M338" s="2">
        <v>18</v>
      </c>
      <c r="N338" s="2">
        <v>18</v>
      </c>
      <c r="O338" s="2">
        <v>18</v>
      </c>
      <c r="P338" s="2">
        <v>18</v>
      </c>
      <c r="Q338" s="2">
        <v>18</v>
      </c>
      <c r="S338" s="2"/>
      <c r="W338" s="19"/>
    </row>
    <row r="339" spans="1:30">
      <c r="S339" s="2"/>
      <c r="W339" s="2"/>
    </row>
    <row r="340" spans="1:30">
      <c r="A340" s="49" t="s">
        <v>110</v>
      </c>
      <c r="S340" s="19"/>
      <c r="W340" s="2"/>
    </row>
    <row r="341" spans="1:30" ht="15" thickBot="1">
      <c r="A341" s="19"/>
      <c r="S341" s="19"/>
      <c r="W341" s="2"/>
    </row>
    <row r="342" spans="1:30" ht="15" thickBot="1">
      <c r="B342" s="86" t="s">
        <v>91</v>
      </c>
      <c r="C342" s="87"/>
      <c r="D342" s="87"/>
      <c r="E342" s="87"/>
      <c r="F342" s="87"/>
      <c r="G342" s="87"/>
      <c r="H342" s="87"/>
      <c r="I342" s="87"/>
      <c r="J342" s="87"/>
      <c r="K342" s="87"/>
      <c r="L342" s="87"/>
      <c r="M342" s="87"/>
      <c r="N342" s="87"/>
      <c r="O342" s="87"/>
      <c r="P342" s="87"/>
      <c r="Q342" s="88"/>
      <c r="S342" s="2"/>
      <c r="W342" s="2"/>
    </row>
    <row r="343" spans="1:30" ht="15" thickBot="1">
      <c r="A343" s="20" t="s">
        <v>132</v>
      </c>
      <c r="B343" s="21" t="s">
        <v>0</v>
      </c>
      <c r="C343" s="13" t="s">
        <v>1</v>
      </c>
      <c r="D343" s="13" t="s">
        <v>2</v>
      </c>
      <c r="E343" s="13" t="s">
        <v>3</v>
      </c>
      <c r="F343" s="13" t="s">
        <v>4</v>
      </c>
      <c r="G343" s="13" t="s">
        <v>5</v>
      </c>
      <c r="H343" s="13" t="s">
        <v>6</v>
      </c>
      <c r="I343" s="13" t="s">
        <v>7</v>
      </c>
      <c r="J343" s="13" t="s">
        <v>8</v>
      </c>
      <c r="K343" s="13" t="s">
        <v>11</v>
      </c>
      <c r="L343" s="13" t="s">
        <v>12</v>
      </c>
      <c r="M343" s="13" t="s">
        <v>17</v>
      </c>
      <c r="N343" s="13" t="s">
        <v>13</v>
      </c>
      <c r="O343" s="13" t="s">
        <v>14</v>
      </c>
      <c r="P343" s="13" t="s">
        <v>15</v>
      </c>
      <c r="Q343" s="14" t="s">
        <v>16</v>
      </c>
      <c r="S343" s="20" t="s">
        <v>132</v>
      </c>
      <c r="T343" s="51" t="s">
        <v>143</v>
      </c>
      <c r="U343" s="17">
        <f>AVERAGE(B344:B367)</f>
        <v>8.3333333333333329E-2</v>
      </c>
      <c r="W343" s="17" t="s">
        <v>132</v>
      </c>
      <c r="X343" s="84" t="s">
        <v>143</v>
      </c>
      <c r="Z343" s="17" t="s">
        <v>132</v>
      </c>
      <c r="AA343" s="84" t="s">
        <v>143</v>
      </c>
      <c r="AC343" s="17" t="s">
        <v>132</v>
      </c>
      <c r="AD343" s="84" t="s">
        <v>143</v>
      </c>
    </row>
    <row r="344" spans="1:30">
      <c r="A344" s="15">
        <v>1</v>
      </c>
      <c r="B344" s="5">
        <v>0</v>
      </c>
      <c r="C344" s="6">
        <v>0</v>
      </c>
      <c r="D344" s="6">
        <v>0</v>
      </c>
      <c r="E344" s="6">
        <v>1</v>
      </c>
      <c r="F344" s="6">
        <v>1</v>
      </c>
      <c r="G344" s="6">
        <v>2</v>
      </c>
      <c r="H344" s="6">
        <v>2</v>
      </c>
      <c r="I344" s="6">
        <v>2</v>
      </c>
      <c r="J344" s="6">
        <v>2</v>
      </c>
      <c r="K344" s="6">
        <v>3</v>
      </c>
      <c r="L344" s="6">
        <v>3</v>
      </c>
      <c r="M344" s="6">
        <v>3</v>
      </c>
      <c r="N344" s="6">
        <v>3</v>
      </c>
      <c r="O344" s="6">
        <v>3</v>
      </c>
      <c r="P344" s="6">
        <v>3</v>
      </c>
      <c r="Q344" s="7">
        <v>4</v>
      </c>
      <c r="S344" s="15">
        <v>1</v>
      </c>
      <c r="T344" s="52">
        <v>15</v>
      </c>
      <c r="U344" s="17">
        <f>AVERAGE(C344:C367)</f>
        <v>0.20833333333333334</v>
      </c>
      <c r="W344" s="17">
        <v>1</v>
      </c>
      <c r="X344" s="2">
        <v>15</v>
      </c>
      <c r="Z344" s="17">
        <v>1</v>
      </c>
      <c r="AA344" s="2">
        <v>15</v>
      </c>
      <c r="AC344" s="17">
        <v>2</v>
      </c>
      <c r="AD344" s="2">
        <v>12</v>
      </c>
    </row>
    <row r="345" spans="1:30" ht="15" thickBot="1">
      <c r="A345" s="18">
        <v>2</v>
      </c>
      <c r="B345" s="11">
        <v>0</v>
      </c>
      <c r="C345" s="12">
        <v>1</v>
      </c>
      <c r="D345" s="12">
        <v>1</v>
      </c>
      <c r="E345" s="12">
        <v>1</v>
      </c>
      <c r="F345" s="12">
        <v>1</v>
      </c>
      <c r="G345" s="12">
        <v>1</v>
      </c>
      <c r="H345" s="12">
        <v>3</v>
      </c>
      <c r="I345" s="12">
        <v>3</v>
      </c>
      <c r="J345" s="12">
        <v>4</v>
      </c>
      <c r="K345" s="12">
        <v>5</v>
      </c>
      <c r="L345" s="12">
        <v>5</v>
      </c>
      <c r="M345" s="12">
        <v>5</v>
      </c>
      <c r="N345" s="12">
        <v>5</v>
      </c>
      <c r="O345" s="12">
        <v>5</v>
      </c>
      <c r="P345" s="12">
        <v>5</v>
      </c>
      <c r="Q345" s="34">
        <v>5</v>
      </c>
      <c r="S345" s="18">
        <v>2</v>
      </c>
      <c r="T345" s="55">
        <v>12</v>
      </c>
      <c r="U345" s="17">
        <f>AVERAGE(D344:D367)</f>
        <v>0.45833333333333331</v>
      </c>
      <c r="W345" s="17">
        <v>2</v>
      </c>
      <c r="X345" s="2">
        <v>12</v>
      </c>
      <c r="Z345" s="17">
        <v>3</v>
      </c>
      <c r="AA345" s="2">
        <v>14</v>
      </c>
      <c r="AC345" s="17">
        <v>4</v>
      </c>
      <c r="AD345" s="2">
        <v>13</v>
      </c>
    </row>
    <row r="346" spans="1:30">
      <c r="A346" s="15">
        <v>3</v>
      </c>
      <c r="B346" s="5">
        <v>0</v>
      </c>
      <c r="C346" s="6">
        <v>0</v>
      </c>
      <c r="D346" s="6">
        <v>0</v>
      </c>
      <c r="E346" s="6">
        <v>0</v>
      </c>
      <c r="F346" s="6">
        <v>1</v>
      </c>
      <c r="G346" s="6">
        <v>1</v>
      </c>
      <c r="H346" s="6">
        <v>1</v>
      </c>
      <c r="I346" s="6">
        <v>2</v>
      </c>
      <c r="J346" s="6">
        <v>3</v>
      </c>
      <c r="K346" s="6">
        <v>3</v>
      </c>
      <c r="L346" s="6">
        <v>3</v>
      </c>
      <c r="M346" s="6">
        <v>3</v>
      </c>
      <c r="N346" s="6">
        <v>3</v>
      </c>
      <c r="O346" s="6">
        <v>4</v>
      </c>
      <c r="P346" s="6">
        <v>4</v>
      </c>
      <c r="Q346" s="7">
        <v>4</v>
      </c>
      <c r="S346" s="15">
        <v>3</v>
      </c>
      <c r="T346" s="52">
        <v>14</v>
      </c>
      <c r="U346" s="17">
        <f>AVERAGE(E344:E367)</f>
        <v>0.58333333333333337</v>
      </c>
      <c r="W346" s="17">
        <v>3</v>
      </c>
      <c r="X346" s="2">
        <v>14</v>
      </c>
      <c r="Z346" s="17">
        <v>5</v>
      </c>
      <c r="AA346" s="2">
        <v>15</v>
      </c>
      <c r="AC346" s="17">
        <v>6</v>
      </c>
      <c r="AD346" s="2">
        <v>12</v>
      </c>
    </row>
    <row r="347" spans="1:30" ht="15" thickBot="1">
      <c r="A347" s="18">
        <v>4</v>
      </c>
      <c r="B347" s="11">
        <v>0</v>
      </c>
      <c r="C347" s="12">
        <v>0</v>
      </c>
      <c r="D347" s="12">
        <v>0</v>
      </c>
      <c r="E347" s="12">
        <v>0</v>
      </c>
      <c r="F347" s="12">
        <v>1</v>
      </c>
      <c r="G347" s="12">
        <v>1</v>
      </c>
      <c r="H347" s="12">
        <v>2</v>
      </c>
      <c r="I347" s="12">
        <v>3</v>
      </c>
      <c r="J347" s="12">
        <v>3</v>
      </c>
      <c r="K347" s="12">
        <v>3</v>
      </c>
      <c r="L347" s="12">
        <v>4</v>
      </c>
      <c r="M347" s="12">
        <v>4</v>
      </c>
      <c r="N347" s="12">
        <v>5</v>
      </c>
      <c r="O347" s="12">
        <v>5</v>
      </c>
      <c r="P347" s="12">
        <v>5</v>
      </c>
      <c r="Q347" s="34">
        <v>5</v>
      </c>
      <c r="S347" s="18">
        <v>4</v>
      </c>
      <c r="T347" s="55">
        <v>13</v>
      </c>
      <c r="U347" s="17">
        <f>AVERAGE(F344:F367)</f>
        <v>0.79166666666666663</v>
      </c>
      <c r="W347" s="17">
        <v>4</v>
      </c>
      <c r="X347" s="2">
        <v>13</v>
      </c>
      <c r="Z347" s="17">
        <v>7</v>
      </c>
      <c r="AA347" s="2">
        <v>11</v>
      </c>
      <c r="AC347" s="17">
        <v>8</v>
      </c>
      <c r="AD347" s="2">
        <v>14</v>
      </c>
    </row>
    <row r="348" spans="1:30">
      <c r="A348" s="15">
        <v>5</v>
      </c>
      <c r="B348" s="5">
        <v>0</v>
      </c>
      <c r="C348" s="6">
        <v>0</v>
      </c>
      <c r="D348" s="6">
        <v>0</v>
      </c>
      <c r="E348" s="6">
        <v>0</v>
      </c>
      <c r="F348" s="6">
        <v>0</v>
      </c>
      <c r="G348" s="6">
        <v>1</v>
      </c>
      <c r="H348" s="6">
        <v>1</v>
      </c>
      <c r="I348" s="6">
        <v>1</v>
      </c>
      <c r="J348" s="6">
        <v>2</v>
      </c>
      <c r="K348" s="6">
        <v>3</v>
      </c>
      <c r="L348" s="6">
        <v>3</v>
      </c>
      <c r="M348" s="6">
        <v>3</v>
      </c>
      <c r="N348" s="6">
        <v>3</v>
      </c>
      <c r="O348" s="6">
        <v>4</v>
      </c>
      <c r="P348" s="6">
        <v>4</v>
      </c>
      <c r="Q348" s="7">
        <v>4</v>
      </c>
      <c r="S348" s="15">
        <v>5</v>
      </c>
      <c r="T348" s="52">
        <v>15</v>
      </c>
      <c r="U348" s="17">
        <f>AVERAGE(G344:G367)</f>
        <v>1.375</v>
      </c>
      <c r="W348" s="17">
        <v>5</v>
      </c>
      <c r="X348" s="2">
        <v>15</v>
      </c>
      <c r="Z348" s="17">
        <v>9</v>
      </c>
      <c r="AA348" s="2">
        <v>11</v>
      </c>
      <c r="AC348" s="17">
        <v>10</v>
      </c>
      <c r="AD348" s="2">
        <v>15</v>
      </c>
    </row>
    <row r="349" spans="1:30" ht="15" thickBot="1">
      <c r="A349" s="18">
        <v>6</v>
      </c>
      <c r="B349" s="11">
        <v>0</v>
      </c>
      <c r="C349" s="12">
        <v>0</v>
      </c>
      <c r="D349" s="12">
        <v>0</v>
      </c>
      <c r="E349" s="12">
        <v>0</v>
      </c>
      <c r="F349" s="12">
        <v>0</v>
      </c>
      <c r="G349" s="12">
        <v>0</v>
      </c>
      <c r="H349" s="12">
        <v>0</v>
      </c>
      <c r="I349" s="12">
        <v>0</v>
      </c>
      <c r="J349" s="12">
        <v>0</v>
      </c>
      <c r="K349" s="12">
        <v>0</v>
      </c>
      <c r="L349" s="12">
        <v>0</v>
      </c>
      <c r="M349" s="12">
        <v>0</v>
      </c>
      <c r="N349" s="12">
        <v>0</v>
      </c>
      <c r="O349" s="12">
        <v>0</v>
      </c>
      <c r="P349" s="12">
        <v>0</v>
      </c>
      <c r="Q349" s="34">
        <v>0</v>
      </c>
      <c r="S349" s="18">
        <v>6</v>
      </c>
      <c r="T349" s="55"/>
      <c r="U349" s="17">
        <f>AVERAGE(H344:H367)</f>
        <v>1.7083333333333333</v>
      </c>
      <c r="W349" s="17">
        <v>6</v>
      </c>
      <c r="X349" s="2">
        <v>12</v>
      </c>
      <c r="Z349" s="17">
        <v>11</v>
      </c>
      <c r="AA349" s="2">
        <v>12</v>
      </c>
      <c r="AC349" s="17">
        <v>12</v>
      </c>
      <c r="AD349" s="2">
        <v>15</v>
      </c>
    </row>
    <row r="350" spans="1:30">
      <c r="A350" s="15">
        <v>7</v>
      </c>
      <c r="B350" s="5">
        <v>1</v>
      </c>
      <c r="C350" s="6">
        <v>1</v>
      </c>
      <c r="D350" s="6">
        <v>1</v>
      </c>
      <c r="E350" s="6">
        <v>1</v>
      </c>
      <c r="F350" s="6">
        <v>1</v>
      </c>
      <c r="G350" s="6">
        <v>2</v>
      </c>
      <c r="H350" s="6">
        <v>3</v>
      </c>
      <c r="I350" s="6">
        <v>3</v>
      </c>
      <c r="J350" s="6">
        <v>3</v>
      </c>
      <c r="K350" s="6">
        <v>3</v>
      </c>
      <c r="L350" s="6">
        <v>3</v>
      </c>
      <c r="M350" s="6">
        <v>3</v>
      </c>
      <c r="N350" s="6">
        <v>3</v>
      </c>
      <c r="O350" s="6">
        <v>4</v>
      </c>
      <c r="P350" s="6">
        <v>4</v>
      </c>
      <c r="Q350" s="7">
        <v>4</v>
      </c>
      <c r="S350" s="15">
        <v>7</v>
      </c>
      <c r="T350" s="52">
        <v>12</v>
      </c>
      <c r="U350" s="17">
        <f>AVERAGE(I344:I367)</f>
        <v>1.9166666666666667</v>
      </c>
      <c r="W350" s="17">
        <v>7</v>
      </c>
      <c r="X350" s="2">
        <v>11</v>
      </c>
      <c r="Z350" s="17">
        <v>13</v>
      </c>
      <c r="AA350" s="2">
        <v>14</v>
      </c>
      <c r="AC350" s="17">
        <v>14</v>
      </c>
      <c r="AD350" s="2">
        <v>15</v>
      </c>
    </row>
    <row r="351" spans="1:30" ht="15" thickBot="1">
      <c r="A351" s="18">
        <v>8</v>
      </c>
      <c r="B351" s="11">
        <v>0</v>
      </c>
      <c r="C351" s="12">
        <v>1</v>
      </c>
      <c r="D351" s="12">
        <v>1</v>
      </c>
      <c r="E351" s="12">
        <v>1</v>
      </c>
      <c r="F351" s="12">
        <v>1</v>
      </c>
      <c r="G351" s="12">
        <v>3</v>
      </c>
      <c r="H351" s="12">
        <v>3</v>
      </c>
      <c r="I351" s="12">
        <v>3</v>
      </c>
      <c r="J351" s="12">
        <v>3</v>
      </c>
      <c r="K351" s="12">
        <v>4</v>
      </c>
      <c r="L351" s="12">
        <v>4</v>
      </c>
      <c r="M351" s="12">
        <v>4</v>
      </c>
      <c r="N351" s="12">
        <v>5</v>
      </c>
      <c r="O351" s="12">
        <v>5</v>
      </c>
      <c r="P351" s="12">
        <v>5</v>
      </c>
      <c r="Q351" s="34">
        <v>5</v>
      </c>
      <c r="S351" s="18">
        <v>8</v>
      </c>
      <c r="T351" s="55">
        <v>11</v>
      </c>
      <c r="U351" s="17">
        <f>AVERAGE(J344:J367)</f>
        <v>2.2916666666666665</v>
      </c>
      <c r="W351" s="17">
        <v>8</v>
      </c>
      <c r="X351" s="2">
        <v>14</v>
      </c>
      <c r="Z351" s="17">
        <v>15</v>
      </c>
      <c r="AA351" s="2">
        <v>16</v>
      </c>
      <c r="AC351" s="17">
        <v>16</v>
      </c>
      <c r="AD351" s="2">
        <v>12</v>
      </c>
    </row>
    <row r="352" spans="1:30">
      <c r="A352" s="15">
        <v>9</v>
      </c>
      <c r="B352" s="5">
        <v>0</v>
      </c>
      <c r="C352" s="6">
        <v>0</v>
      </c>
      <c r="D352" s="6">
        <v>1</v>
      </c>
      <c r="E352" s="6">
        <v>1</v>
      </c>
      <c r="F352" s="6">
        <v>1</v>
      </c>
      <c r="G352" s="6">
        <v>1</v>
      </c>
      <c r="H352" s="6">
        <v>1</v>
      </c>
      <c r="I352" s="6">
        <v>2</v>
      </c>
      <c r="J352" s="6">
        <v>3</v>
      </c>
      <c r="K352" s="6">
        <v>3</v>
      </c>
      <c r="L352" s="6">
        <v>3</v>
      </c>
      <c r="M352" s="6">
        <v>3</v>
      </c>
      <c r="N352" s="6">
        <v>3</v>
      </c>
      <c r="O352" s="6">
        <v>3</v>
      </c>
      <c r="P352" s="6">
        <v>3</v>
      </c>
      <c r="Q352" s="7">
        <v>3</v>
      </c>
      <c r="S352" s="15">
        <v>9</v>
      </c>
      <c r="T352" s="52">
        <v>14</v>
      </c>
      <c r="U352" s="17">
        <f>AVERAGE(K344:K367)</f>
        <v>2.75</v>
      </c>
      <c r="W352" s="17">
        <v>9</v>
      </c>
      <c r="X352" s="2">
        <v>11</v>
      </c>
      <c r="Z352" s="17">
        <v>17</v>
      </c>
      <c r="AA352" s="2">
        <v>11</v>
      </c>
      <c r="AC352" s="17">
        <v>18</v>
      </c>
      <c r="AD352" s="2">
        <v>12</v>
      </c>
    </row>
    <row r="353" spans="1:30" ht="15" thickBot="1">
      <c r="A353" s="18">
        <v>10</v>
      </c>
      <c r="B353" s="11">
        <v>0</v>
      </c>
      <c r="C353" s="12">
        <v>0</v>
      </c>
      <c r="D353" s="12">
        <v>0</v>
      </c>
      <c r="E353" s="12">
        <v>0</v>
      </c>
      <c r="F353" s="12">
        <v>0</v>
      </c>
      <c r="G353" s="12">
        <v>0</v>
      </c>
      <c r="H353" s="12">
        <v>0</v>
      </c>
      <c r="I353" s="12">
        <v>0</v>
      </c>
      <c r="J353" s="12">
        <v>0</v>
      </c>
      <c r="K353" s="12">
        <v>0</v>
      </c>
      <c r="L353" s="12">
        <v>0</v>
      </c>
      <c r="M353" s="12">
        <v>0</v>
      </c>
      <c r="N353" s="12">
        <v>0</v>
      </c>
      <c r="O353" s="12">
        <v>0</v>
      </c>
      <c r="P353" s="12">
        <v>0</v>
      </c>
      <c r="Q353" s="34">
        <v>0</v>
      </c>
      <c r="S353" s="18">
        <v>10</v>
      </c>
      <c r="T353" s="55"/>
      <c r="U353" s="17">
        <f>AVERAGE(L344:L367)</f>
        <v>2.875</v>
      </c>
      <c r="W353" s="17">
        <v>10</v>
      </c>
      <c r="X353" s="2">
        <v>15</v>
      </c>
      <c r="Z353" s="17">
        <v>19</v>
      </c>
      <c r="AA353" s="2">
        <v>11</v>
      </c>
      <c r="AD353" s="2">
        <f>AVERAGE(AD344:AD352)</f>
        <v>13.333333333333334</v>
      </c>
    </row>
    <row r="354" spans="1:30">
      <c r="A354" s="15">
        <v>11</v>
      </c>
      <c r="B354" s="5">
        <v>0</v>
      </c>
      <c r="C354" s="6">
        <v>0</v>
      </c>
      <c r="D354" s="6">
        <v>0</v>
      </c>
      <c r="E354" s="6">
        <v>0</v>
      </c>
      <c r="F354" s="6">
        <v>0</v>
      </c>
      <c r="G354" s="6">
        <v>1</v>
      </c>
      <c r="H354" s="6">
        <v>1</v>
      </c>
      <c r="I354" s="6">
        <v>1</v>
      </c>
      <c r="J354" s="6">
        <v>1</v>
      </c>
      <c r="K354" s="6">
        <v>1</v>
      </c>
      <c r="L354" s="6">
        <v>1</v>
      </c>
      <c r="M354" s="6">
        <v>1</v>
      </c>
      <c r="N354" s="6">
        <v>1</v>
      </c>
      <c r="O354" s="6">
        <v>1</v>
      </c>
      <c r="P354" s="6">
        <v>1</v>
      </c>
      <c r="Q354" s="7">
        <v>2</v>
      </c>
      <c r="S354" s="15">
        <v>11</v>
      </c>
      <c r="T354" s="52"/>
      <c r="U354" s="17">
        <f>AVERAGE(M344:M367)</f>
        <v>2.9583333333333335</v>
      </c>
      <c r="W354" s="17">
        <v>11</v>
      </c>
      <c r="X354" s="2">
        <v>12</v>
      </c>
      <c r="AA354" s="2">
        <f>AVERAGE(AA344:AA353)</f>
        <v>13</v>
      </c>
      <c r="AD354" s="2">
        <f>STDEVA(AD344:AD352)</f>
        <v>1.4142135623730951</v>
      </c>
    </row>
    <row r="355" spans="1:30" ht="15" thickBot="1">
      <c r="A355" s="18">
        <v>12</v>
      </c>
      <c r="B355" s="11">
        <v>0</v>
      </c>
      <c r="C355" s="12">
        <v>0</v>
      </c>
      <c r="D355" s="12">
        <v>0</v>
      </c>
      <c r="E355" s="12">
        <v>0</v>
      </c>
      <c r="F355" s="12">
        <v>1</v>
      </c>
      <c r="G355" s="12">
        <v>3</v>
      </c>
      <c r="H355" s="12">
        <v>3</v>
      </c>
      <c r="I355" s="12">
        <v>3</v>
      </c>
      <c r="J355" s="12">
        <v>4</v>
      </c>
      <c r="K355" s="12">
        <v>4</v>
      </c>
      <c r="L355" s="12">
        <v>4</v>
      </c>
      <c r="M355" s="12">
        <v>5</v>
      </c>
      <c r="N355" s="12">
        <v>5</v>
      </c>
      <c r="O355" s="12">
        <v>5</v>
      </c>
      <c r="P355" s="12">
        <v>5</v>
      </c>
      <c r="Q355" s="34">
        <v>5</v>
      </c>
      <c r="S355" s="18">
        <v>12</v>
      </c>
      <c r="T355" s="55">
        <v>11</v>
      </c>
      <c r="U355" s="17">
        <f>AVERAGE(N344:N367)</f>
        <v>3.125</v>
      </c>
      <c r="W355" s="17">
        <v>12</v>
      </c>
      <c r="X355" s="2">
        <v>15</v>
      </c>
      <c r="AA355" s="2">
        <f>STDEVA(AA344:AA353)</f>
        <v>2</v>
      </c>
    </row>
    <row r="356" spans="1:30">
      <c r="A356" s="15">
        <v>13</v>
      </c>
      <c r="B356" s="5">
        <v>1</v>
      </c>
      <c r="C356" s="6">
        <v>1</v>
      </c>
      <c r="D356" s="6">
        <v>1</v>
      </c>
      <c r="E356" s="6">
        <v>1</v>
      </c>
      <c r="F356" s="6">
        <v>1</v>
      </c>
      <c r="G356" s="6">
        <v>1</v>
      </c>
      <c r="H356" s="6">
        <v>1</v>
      </c>
      <c r="I356" s="6">
        <v>1</v>
      </c>
      <c r="J356" s="6">
        <v>2</v>
      </c>
      <c r="K356" s="6">
        <v>3</v>
      </c>
      <c r="L356" s="6">
        <v>3</v>
      </c>
      <c r="M356" s="6">
        <v>3</v>
      </c>
      <c r="N356" s="6">
        <v>3</v>
      </c>
      <c r="O356" s="6">
        <v>3</v>
      </c>
      <c r="P356" s="6">
        <v>3</v>
      </c>
      <c r="Q356" s="7">
        <v>3</v>
      </c>
      <c r="S356" s="15">
        <v>13</v>
      </c>
      <c r="T356" s="52">
        <v>15</v>
      </c>
      <c r="U356" s="17">
        <f>AVERAGE(O344:O367)</f>
        <v>3.2916666666666665</v>
      </c>
      <c r="W356" s="17">
        <v>13</v>
      </c>
      <c r="X356" s="2">
        <v>14</v>
      </c>
    </row>
    <row r="357" spans="1:30" ht="15" thickBot="1">
      <c r="A357" s="18">
        <v>14</v>
      </c>
      <c r="B357" s="11">
        <v>0</v>
      </c>
      <c r="C357" s="12">
        <v>0</v>
      </c>
      <c r="D357" s="12">
        <v>0</v>
      </c>
      <c r="E357" s="12">
        <v>1</v>
      </c>
      <c r="F357" s="12">
        <v>1</v>
      </c>
      <c r="G357" s="12">
        <v>2</v>
      </c>
      <c r="H357" s="12">
        <v>3</v>
      </c>
      <c r="I357" s="12">
        <v>3</v>
      </c>
      <c r="J357" s="12">
        <v>4</v>
      </c>
      <c r="K357" s="12">
        <v>4</v>
      </c>
      <c r="L357" s="12">
        <v>4</v>
      </c>
      <c r="M357" s="12">
        <v>5</v>
      </c>
      <c r="N357" s="12">
        <v>5</v>
      </c>
      <c r="O357" s="12">
        <v>5</v>
      </c>
      <c r="P357" s="12">
        <v>5</v>
      </c>
      <c r="Q357" s="34">
        <v>5</v>
      </c>
      <c r="S357" s="18">
        <v>14</v>
      </c>
      <c r="T357" s="55">
        <v>12</v>
      </c>
      <c r="U357" s="17">
        <f>AVERAGE(P344:P367)</f>
        <v>3.3333333333333335</v>
      </c>
      <c r="W357" s="17">
        <v>14</v>
      </c>
      <c r="X357" s="2">
        <v>15</v>
      </c>
    </row>
    <row r="358" spans="1:30">
      <c r="A358" s="15">
        <v>15</v>
      </c>
      <c r="B358" s="5">
        <v>0</v>
      </c>
      <c r="C358" s="6">
        <v>1</v>
      </c>
      <c r="D358" s="6">
        <v>1</v>
      </c>
      <c r="E358" s="6">
        <v>1</v>
      </c>
      <c r="F358" s="6">
        <v>1</v>
      </c>
      <c r="G358" s="6">
        <v>1</v>
      </c>
      <c r="H358" s="6">
        <v>1</v>
      </c>
      <c r="I358" s="6">
        <v>2</v>
      </c>
      <c r="J358" s="6">
        <v>2</v>
      </c>
      <c r="K358" s="6">
        <v>3</v>
      </c>
      <c r="L358" s="6">
        <v>3</v>
      </c>
      <c r="M358" s="6">
        <v>3</v>
      </c>
      <c r="N358" s="6">
        <v>3</v>
      </c>
      <c r="O358" s="6">
        <v>4</v>
      </c>
      <c r="P358" s="6">
        <v>4</v>
      </c>
      <c r="Q358" s="7">
        <v>4</v>
      </c>
      <c r="S358" s="15">
        <v>15</v>
      </c>
      <c r="T358" s="52">
        <v>15</v>
      </c>
      <c r="U358" s="17">
        <f>AVERAGE(Q344:Q367)</f>
        <v>3.5</v>
      </c>
      <c r="W358" s="17">
        <v>15</v>
      </c>
      <c r="X358" s="2">
        <v>16</v>
      </c>
    </row>
    <row r="359" spans="1:30" ht="15" thickBot="1">
      <c r="A359" s="18">
        <v>16</v>
      </c>
      <c r="B359" s="11">
        <v>0</v>
      </c>
      <c r="C359" s="12">
        <v>0</v>
      </c>
      <c r="D359" s="12">
        <v>1</v>
      </c>
      <c r="E359" s="12">
        <v>1</v>
      </c>
      <c r="F359" s="12">
        <v>1</v>
      </c>
      <c r="G359" s="12">
        <v>1</v>
      </c>
      <c r="H359" s="12">
        <v>1</v>
      </c>
      <c r="I359" s="12">
        <v>1</v>
      </c>
      <c r="J359" s="12">
        <v>3</v>
      </c>
      <c r="K359" s="12">
        <v>3</v>
      </c>
      <c r="L359" s="12">
        <v>4</v>
      </c>
      <c r="M359" s="12">
        <v>4</v>
      </c>
      <c r="N359" s="12">
        <v>5</v>
      </c>
      <c r="O359" s="12">
        <v>5</v>
      </c>
      <c r="P359" s="12">
        <v>5</v>
      </c>
      <c r="Q359" s="34">
        <v>5</v>
      </c>
      <c r="S359" s="18">
        <v>16</v>
      </c>
      <c r="T359" s="55">
        <v>14</v>
      </c>
      <c r="W359" s="17">
        <v>16</v>
      </c>
      <c r="X359" s="2">
        <v>12</v>
      </c>
    </row>
    <row r="360" spans="1:30">
      <c r="A360" s="15">
        <v>17</v>
      </c>
      <c r="B360" s="5">
        <v>0</v>
      </c>
      <c r="C360" s="6">
        <v>0</v>
      </c>
      <c r="D360" s="6">
        <v>0</v>
      </c>
      <c r="E360" s="6">
        <v>0</v>
      </c>
      <c r="F360" s="6">
        <v>0</v>
      </c>
      <c r="G360" s="6">
        <v>0</v>
      </c>
      <c r="H360" s="6">
        <v>0</v>
      </c>
      <c r="I360" s="6">
        <v>0</v>
      </c>
      <c r="J360" s="6">
        <v>0</v>
      </c>
      <c r="K360" s="6">
        <v>0</v>
      </c>
      <c r="L360" s="6">
        <v>0</v>
      </c>
      <c r="M360" s="6">
        <v>0</v>
      </c>
      <c r="N360" s="6">
        <v>0</v>
      </c>
      <c r="O360" s="6">
        <v>0</v>
      </c>
      <c r="P360" s="6">
        <v>0</v>
      </c>
      <c r="Q360" s="7">
        <v>0</v>
      </c>
      <c r="S360" s="15">
        <v>17</v>
      </c>
      <c r="T360" s="52"/>
      <c r="W360" s="17">
        <v>17</v>
      </c>
      <c r="X360" s="2">
        <v>11</v>
      </c>
    </row>
    <row r="361" spans="1:30" ht="15" thickBot="1">
      <c r="A361" s="18">
        <v>18</v>
      </c>
      <c r="B361" s="11">
        <v>0</v>
      </c>
      <c r="C361" s="12">
        <v>0</v>
      </c>
      <c r="D361" s="12">
        <v>1</v>
      </c>
      <c r="E361" s="12">
        <v>1</v>
      </c>
      <c r="F361" s="12">
        <v>1</v>
      </c>
      <c r="G361" s="12">
        <v>1</v>
      </c>
      <c r="H361" s="12">
        <v>1</v>
      </c>
      <c r="I361" s="12">
        <v>1</v>
      </c>
      <c r="J361" s="12">
        <v>1</v>
      </c>
      <c r="K361" s="12">
        <v>3</v>
      </c>
      <c r="L361" s="12">
        <v>3</v>
      </c>
      <c r="M361" s="12">
        <v>3</v>
      </c>
      <c r="N361" s="12">
        <v>3</v>
      </c>
      <c r="O361" s="12">
        <v>3</v>
      </c>
      <c r="P361" s="12">
        <v>3</v>
      </c>
      <c r="Q361" s="34">
        <v>4</v>
      </c>
      <c r="S361" s="18">
        <v>18</v>
      </c>
      <c r="T361" s="55">
        <v>15</v>
      </c>
      <c r="W361" s="17">
        <v>18</v>
      </c>
      <c r="X361" s="2">
        <v>12</v>
      </c>
    </row>
    <row r="362" spans="1:30">
      <c r="A362" s="15">
        <v>19</v>
      </c>
      <c r="B362" s="5">
        <v>0</v>
      </c>
      <c r="C362" s="6">
        <v>0</v>
      </c>
      <c r="D362" s="6">
        <v>0</v>
      </c>
      <c r="E362" s="6">
        <v>0</v>
      </c>
      <c r="F362" s="6">
        <v>1</v>
      </c>
      <c r="G362" s="6">
        <v>1</v>
      </c>
      <c r="H362" s="6">
        <v>1</v>
      </c>
      <c r="I362" s="6">
        <v>1</v>
      </c>
      <c r="J362" s="6">
        <v>1</v>
      </c>
      <c r="K362" s="6">
        <v>2</v>
      </c>
      <c r="L362" s="6">
        <v>3</v>
      </c>
      <c r="M362" s="6">
        <v>3</v>
      </c>
      <c r="N362" s="6">
        <v>3</v>
      </c>
      <c r="O362" s="6">
        <v>3</v>
      </c>
      <c r="P362" s="6">
        <v>4</v>
      </c>
      <c r="Q362" s="7">
        <v>5</v>
      </c>
      <c r="S362" s="15">
        <v>19</v>
      </c>
      <c r="T362" s="52">
        <v>16</v>
      </c>
      <c r="W362" s="17">
        <v>19</v>
      </c>
      <c r="X362" s="2">
        <v>11</v>
      </c>
    </row>
    <row r="363" spans="1:30" ht="15" thickBot="1">
      <c r="A363" s="18">
        <v>20</v>
      </c>
      <c r="B363" s="11">
        <v>0</v>
      </c>
      <c r="C363" s="12">
        <v>0</v>
      </c>
      <c r="D363" s="12">
        <v>0</v>
      </c>
      <c r="E363" s="12">
        <v>1</v>
      </c>
      <c r="F363" s="12">
        <v>1</v>
      </c>
      <c r="G363" s="12">
        <v>2</v>
      </c>
      <c r="H363" s="12">
        <v>3</v>
      </c>
      <c r="I363" s="12">
        <v>3</v>
      </c>
      <c r="J363" s="12">
        <v>3</v>
      </c>
      <c r="K363" s="12">
        <v>4</v>
      </c>
      <c r="L363" s="12">
        <v>4</v>
      </c>
      <c r="M363" s="12">
        <v>4</v>
      </c>
      <c r="N363" s="12">
        <v>4</v>
      </c>
      <c r="O363" s="12">
        <v>4</v>
      </c>
      <c r="P363" s="12">
        <v>4</v>
      </c>
      <c r="Q363" s="34">
        <v>4</v>
      </c>
      <c r="S363" s="18">
        <v>20</v>
      </c>
      <c r="T363" s="55">
        <v>12</v>
      </c>
      <c r="X363" s="2">
        <f>AVERAGE(X344:X362)</f>
        <v>13.157894736842104</v>
      </c>
    </row>
    <row r="364" spans="1:30">
      <c r="A364" s="15">
        <v>21</v>
      </c>
      <c r="B364" s="5">
        <v>0</v>
      </c>
      <c r="C364" s="6">
        <v>0</v>
      </c>
      <c r="D364" s="6">
        <v>0</v>
      </c>
      <c r="E364" s="6">
        <v>0</v>
      </c>
      <c r="F364" s="6">
        <v>0</v>
      </c>
      <c r="G364" s="6">
        <v>0</v>
      </c>
      <c r="H364" s="6">
        <v>0</v>
      </c>
      <c r="I364" s="6">
        <v>0</v>
      </c>
      <c r="J364" s="6">
        <v>0</v>
      </c>
      <c r="K364" s="6">
        <v>0</v>
      </c>
      <c r="L364" s="6">
        <v>0</v>
      </c>
      <c r="M364" s="6">
        <v>0</v>
      </c>
      <c r="N364" s="6">
        <v>0</v>
      </c>
      <c r="O364" s="6">
        <v>0</v>
      </c>
      <c r="P364" s="6">
        <v>0</v>
      </c>
      <c r="Q364" s="7">
        <v>0</v>
      </c>
      <c r="S364" s="15">
        <v>21</v>
      </c>
      <c r="T364" s="52"/>
      <c r="X364" s="2">
        <f>STDEVA(X344:X362)</f>
        <v>1.7082531003837704</v>
      </c>
    </row>
    <row r="365" spans="1:30" ht="15" thickBot="1">
      <c r="A365" s="18">
        <v>22</v>
      </c>
      <c r="B365" s="11">
        <v>0</v>
      </c>
      <c r="C365" s="12">
        <v>0</v>
      </c>
      <c r="D365" s="12">
        <v>1</v>
      </c>
      <c r="E365" s="12">
        <v>1</v>
      </c>
      <c r="F365" s="12">
        <v>1</v>
      </c>
      <c r="G365" s="12">
        <v>3</v>
      </c>
      <c r="H365" s="12">
        <v>4</v>
      </c>
      <c r="I365" s="12">
        <v>5</v>
      </c>
      <c r="J365" s="12">
        <v>5</v>
      </c>
      <c r="K365" s="12">
        <v>5</v>
      </c>
      <c r="L365" s="12">
        <v>5</v>
      </c>
      <c r="M365" s="12">
        <v>5</v>
      </c>
      <c r="N365" s="12">
        <v>5</v>
      </c>
      <c r="O365" s="12">
        <v>5</v>
      </c>
      <c r="P365" s="12">
        <v>5</v>
      </c>
      <c r="Q365" s="34">
        <v>5</v>
      </c>
      <c r="S365" s="18">
        <v>22</v>
      </c>
      <c r="T365" s="55">
        <v>11</v>
      </c>
    </row>
    <row r="366" spans="1:30" ht="15" thickBot="1">
      <c r="A366" s="30">
        <v>23</v>
      </c>
      <c r="B366" s="31">
        <v>0</v>
      </c>
      <c r="C366" s="32">
        <v>0</v>
      </c>
      <c r="D366" s="32">
        <v>1</v>
      </c>
      <c r="E366" s="32">
        <v>1</v>
      </c>
      <c r="F366" s="32">
        <v>2</v>
      </c>
      <c r="G366" s="32">
        <v>2</v>
      </c>
      <c r="H366" s="32">
        <v>3</v>
      </c>
      <c r="I366" s="32">
        <v>3</v>
      </c>
      <c r="J366" s="32">
        <v>3</v>
      </c>
      <c r="K366" s="32">
        <v>3</v>
      </c>
      <c r="L366" s="32">
        <v>3</v>
      </c>
      <c r="M366" s="32">
        <v>3</v>
      </c>
      <c r="N366" s="32">
        <v>3</v>
      </c>
      <c r="O366" s="32">
        <v>3</v>
      </c>
      <c r="P366" s="32">
        <v>3</v>
      </c>
      <c r="Q366" s="33">
        <v>3</v>
      </c>
      <c r="S366" s="30">
        <v>23</v>
      </c>
      <c r="T366" s="54">
        <v>12</v>
      </c>
    </row>
    <row r="367" spans="1:30" ht="15" thickBot="1">
      <c r="A367" s="18">
        <v>24</v>
      </c>
      <c r="B367" s="11">
        <v>0</v>
      </c>
      <c r="C367" s="12">
        <v>0</v>
      </c>
      <c r="D367" s="12">
        <v>1</v>
      </c>
      <c r="E367" s="12">
        <v>1</v>
      </c>
      <c r="F367" s="12">
        <v>1</v>
      </c>
      <c r="G367" s="12">
        <v>3</v>
      </c>
      <c r="H367" s="12">
        <v>3</v>
      </c>
      <c r="I367" s="12">
        <v>3</v>
      </c>
      <c r="J367" s="12">
        <v>3</v>
      </c>
      <c r="K367" s="12">
        <v>4</v>
      </c>
      <c r="L367" s="12">
        <v>4</v>
      </c>
      <c r="M367" s="12">
        <v>4</v>
      </c>
      <c r="N367" s="12">
        <v>5</v>
      </c>
      <c r="O367" s="12">
        <v>5</v>
      </c>
      <c r="P367" s="12">
        <v>5</v>
      </c>
      <c r="Q367" s="34">
        <v>5</v>
      </c>
      <c r="S367" s="47">
        <v>24</v>
      </c>
      <c r="T367" s="56">
        <v>11</v>
      </c>
    </row>
    <row r="368" spans="1:30">
      <c r="A368" s="17" t="s">
        <v>54</v>
      </c>
      <c r="B368" s="2">
        <v>2</v>
      </c>
      <c r="C368" s="2">
        <v>5</v>
      </c>
      <c r="D368" s="2">
        <v>11</v>
      </c>
      <c r="E368" s="2">
        <v>14</v>
      </c>
      <c r="F368" s="2">
        <v>18</v>
      </c>
      <c r="G368" s="2">
        <v>20</v>
      </c>
      <c r="H368" s="2">
        <v>20</v>
      </c>
      <c r="I368" s="2">
        <v>20</v>
      </c>
      <c r="J368" s="2">
        <v>20</v>
      </c>
      <c r="K368" s="2">
        <v>20</v>
      </c>
      <c r="L368" s="2">
        <v>20</v>
      </c>
      <c r="M368" s="2">
        <v>20</v>
      </c>
      <c r="N368" s="2">
        <v>20</v>
      </c>
      <c r="O368" s="2">
        <v>20</v>
      </c>
      <c r="P368" s="2">
        <v>20</v>
      </c>
      <c r="Q368" s="2">
        <v>20</v>
      </c>
    </row>
    <row r="369" spans="1:17">
      <c r="A369" s="3"/>
    </row>
    <row r="370" spans="1:17">
      <c r="A370" s="3"/>
    </row>
    <row r="371" spans="1:17">
      <c r="A371" s="50" t="s">
        <v>142</v>
      </c>
    </row>
    <row r="372" spans="1:17">
      <c r="A372" s="3"/>
      <c r="B372" s="89" t="s">
        <v>91</v>
      </c>
      <c r="C372" s="85"/>
      <c r="D372" s="85"/>
      <c r="E372" s="85"/>
      <c r="F372" s="85"/>
      <c r="G372" s="85"/>
      <c r="H372" s="85"/>
      <c r="I372" s="85"/>
      <c r="J372" s="85"/>
      <c r="K372" s="85"/>
      <c r="L372" s="85"/>
      <c r="M372" s="85"/>
      <c r="N372" s="85"/>
      <c r="O372" s="85"/>
      <c r="P372" s="85"/>
      <c r="Q372" s="85"/>
    </row>
    <row r="373" spans="1:17">
      <c r="A373" s="3"/>
      <c r="B373" s="2" t="s">
        <v>0</v>
      </c>
      <c r="C373" s="2" t="s">
        <v>1</v>
      </c>
      <c r="D373" s="2" t="s">
        <v>2</v>
      </c>
      <c r="E373" s="2" t="s">
        <v>3</v>
      </c>
      <c r="F373" s="2" t="s">
        <v>4</v>
      </c>
      <c r="G373" s="2" t="s">
        <v>5</v>
      </c>
      <c r="H373" s="2" t="s">
        <v>6</v>
      </c>
      <c r="I373" s="2" t="s">
        <v>7</v>
      </c>
      <c r="J373" s="2" t="s">
        <v>8</v>
      </c>
      <c r="K373" s="2" t="s">
        <v>11</v>
      </c>
      <c r="L373" s="2" t="s">
        <v>12</v>
      </c>
      <c r="M373" s="2" t="s">
        <v>17</v>
      </c>
      <c r="N373" s="2" t="s">
        <v>13</v>
      </c>
      <c r="O373" s="2" t="s">
        <v>14</v>
      </c>
      <c r="P373" s="2" t="s">
        <v>15</v>
      </c>
      <c r="Q373" s="2" t="s">
        <v>16</v>
      </c>
    </row>
    <row r="374" spans="1:17">
      <c r="A374" s="3" t="s">
        <v>38</v>
      </c>
      <c r="B374" s="2">
        <v>0</v>
      </c>
      <c r="C374" s="2">
        <v>0</v>
      </c>
      <c r="D374" s="2">
        <v>10</v>
      </c>
      <c r="E374" s="2">
        <v>37</v>
      </c>
      <c r="F374" s="2">
        <v>40</v>
      </c>
      <c r="G374" s="2">
        <v>40</v>
      </c>
      <c r="H374" s="2">
        <v>40</v>
      </c>
      <c r="I374" s="2">
        <v>40</v>
      </c>
      <c r="J374" s="2">
        <v>40</v>
      </c>
      <c r="K374" s="2">
        <v>40</v>
      </c>
      <c r="L374" s="2">
        <v>40</v>
      </c>
      <c r="M374" s="2">
        <v>40</v>
      </c>
      <c r="N374" s="2">
        <v>40</v>
      </c>
      <c r="O374" s="2">
        <v>40</v>
      </c>
      <c r="P374" s="2">
        <v>40</v>
      </c>
      <c r="Q374" s="2">
        <v>40</v>
      </c>
    </row>
    <row r="375" spans="1:17">
      <c r="A375" s="3" t="s">
        <v>39</v>
      </c>
      <c r="B375" s="2">
        <v>0</v>
      </c>
      <c r="C375" s="2">
        <v>1</v>
      </c>
      <c r="D375" s="2">
        <v>9</v>
      </c>
      <c r="E375" s="2">
        <v>24</v>
      </c>
      <c r="F375" s="2">
        <v>30</v>
      </c>
      <c r="G375" s="2">
        <v>33</v>
      </c>
      <c r="H375" s="2">
        <v>38</v>
      </c>
      <c r="I375" s="2">
        <v>40</v>
      </c>
      <c r="J375" s="2">
        <v>46</v>
      </c>
      <c r="K375" s="2">
        <v>46</v>
      </c>
      <c r="L375" s="2">
        <v>46</v>
      </c>
      <c r="M375" s="2">
        <v>46</v>
      </c>
      <c r="N375" s="2">
        <v>46</v>
      </c>
      <c r="O375" s="2">
        <v>46</v>
      </c>
      <c r="P375" s="2">
        <v>46</v>
      </c>
      <c r="Q375" s="2">
        <v>46</v>
      </c>
    </row>
    <row r="376" spans="1:17">
      <c r="A376" s="3" t="s">
        <v>40</v>
      </c>
      <c r="B376" s="2">
        <v>1</v>
      </c>
      <c r="C376" s="2">
        <v>1</v>
      </c>
      <c r="D376" s="2">
        <v>9</v>
      </c>
      <c r="E376" s="2">
        <v>18</v>
      </c>
      <c r="F376" s="2">
        <v>19</v>
      </c>
      <c r="G376" s="2">
        <v>19</v>
      </c>
      <c r="H376" s="2">
        <v>19</v>
      </c>
      <c r="I376" s="2">
        <v>19</v>
      </c>
      <c r="J376" s="2">
        <v>19</v>
      </c>
      <c r="K376" s="2">
        <v>19</v>
      </c>
      <c r="L376" s="2">
        <v>19</v>
      </c>
      <c r="M376" s="2">
        <v>19</v>
      </c>
      <c r="N376" s="2">
        <v>19</v>
      </c>
      <c r="O376" s="2">
        <v>19</v>
      </c>
      <c r="P376" s="2">
        <v>19</v>
      </c>
      <c r="Q376" s="2">
        <v>19</v>
      </c>
    </row>
    <row r="377" spans="1:17">
      <c r="A377" s="3" t="s">
        <v>41</v>
      </c>
      <c r="B377" s="2">
        <v>0</v>
      </c>
      <c r="C377" s="2">
        <v>3</v>
      </c>
      <c r="D377" s="2">
        <v>9</v>
      </c>
      <c r="E377" s="2">
        <v>15</v>
      </c>
      <c r="F377" s="2">
        <v>19</v>
      </c>
      <c r="G377" s="2">
        <v>21</v>
      </c>
      <c r="H377" s="2">
        <v>21</v>
      </c>
      <c r="I377" s="2">
        <v>21</v>
      </c>
      <c r="J377" s="2">
        <v>21</v>
      </c>
      <c r="K377" s="2">
        <v>21</v>
      </c>
      <c r="L377" s="2">
        <v>21</v>
      </c>
      <c r="M377" s="2">
        <v>21</v>
      </c>
      <c r="N377" s="2">
        <v>21</v>
      </c>
      <c r="O377" s="2">
        <v>21</v>
      </c>
      <c r="P377" s="2">
        <v>21</v>
      </c>
      <c r="Q377" s="2">
        <v>21</v>
      </c>
    </row>
    <row r="378" spans="1:17">
      <c r="A378" s="50" t="s">
        <v>111</v>
      </c>
      <c r="B378" s="2">
        <v>0</v>
      </c>
      <c r="C378" s="2">
        <v>5</v>
      </c>
      <c r="D378" s="2">
        <v>8</v>
      </c>
      <c r="E378" s="2">
        <v>34</v>
      </c>
      <c r="F378" s="2">
        <v>36</v>
      </c>
      <c r="G378" s="2">
        <v>42</v>
      </c>
      <c r="H378" s="2">
        <v>42</v>
      </c>
      <c r="I378" s="2">
        <v>42</v>
      </c>
      <c r="J378" s="2">
        <v>42</v>
      </c>
      <c r="K378" s="2">
        <v>42</v>
      </c>
      <c r="L378" s="2">
        <v>42</v>
      </c>
      <c r="M378" s="2">
        <v>42</v>
      </c>
      <c r="N378" s="2">
        <v>42</v>
      </c>
      <c r="O378" s="2">
        <v>42</v>
      </c>
      <c r="P378" s="2">
        <v>42</v>
      </c>
      <c r="Q378" s="2">
        <v>42</v>
      </c>
    </row>
    <row r="379" spans="1:17">
      <c r="A379" s="50" t="s">
        <v>47</v>
      </c>
      <c r="B379" s="2">
        <v>0</v>
      </c>
      <c r="C379" s="2">
        <v>1</v>
      </c>
      <c r="D379" s="2">
        <v>12</v>
      </c>
      <c r="E379" s="2">
        <v>23</v>
      </c>
      <c r="F379" s="2">
        <v>26</v>
      </c>
      <c r="G379" s="2">
        <v>36</v>
      </c>
      <c r="H379" s="2">
        <v>37</v>
      </c>
      <c r="I379" s="2">
        <v>40</v>
      </c>
      <c r="J379" s="2">
        <v>40</v>
      </c>
      <c r="K379" s="2">
        <v>40</v>
      </c>
      <c r="L379" s="2">
        <v>40</v>
      </c>
      <c r="M379" s="2">
        <v>40</v>
      </c>
      <c r="N379" s="2">
        <v>40</v>
      </c>
      <c r="O379" s="2">
        <v>40</v>
      </c>
      <c r="P379" s="2">
        <v>40</v>
      </c>
      <c r="Q379" s="2">
        <v>40</v>
      </c>
    </row>
    <row r="380" spans="1:17">
      <c r="A380" s="50" t="s">
        <v>112</v>
      </c>
      <c r="B380" s="2">
        <v>0</v>
      </c>
      <c r="C380" s="2">
        <v>4</v>
      </c>
      <c r="D380" s="2">
        <v>8</v>
      </c>
      <c r="E380" s="2">
        <v>13</v>
      </c>
      <c r="F380" s="2">
        <v>17</v>
      </c>
      <c r="G380" s="2">
        <v>18</v>
      </c>
      <c r="H380" s="2">
        <v>18</v>
      </c>
      <c r="I380" s="2">
        <v>18</v>
      </c>
      <c r="J380" s="2">
        <v>18</v>
      </c>
      <c r="K380" s="2">
        <v>18</v>
      </c>
      <c r="L380" s="2">
        <v>18</v>
      </c>
      <c r="M380" s="2">
        <v>18</v>
      </c>
      <c r="N380" s="2">
        <v>18</v>
      </c>
      <c r="O380" s="2">
        <v>18</v>
      </c>
      <c r="P380" s="2">
        <v>18</v>
      </c>
      <c r="Q380" s="2">
        <v>18</v>
      </c>
    </row>
    <row r="381" spans="1:17">
      <c r="A381" s="50" t="s">
        <v>113</v>
      </c>
      <c r="B381" s="2">
        <v>2</v>
      </c>
      <c r="C381" s="2">
        <v>5</v>
      </c>
      <c r="D381" s="2">
        <v>11</v>
      </c>
      <c r="E381" s="2">
        <v>14</v>
      </c>
      <c r="F381" s="2">
        <v>18</v>
      </c>
      <c r="G381" s="2">
        <v>20</v>
      </c>
      <c r="H381" s="2">
        <v>20</v>
      </c>
      <c r="I381" s="2">
        <v>20</v>
      </c>
      <c r="J381" s="2">
        <v>20</v>
      </c>
      <c r="K381" s="2">
        <v>20</v>
      </c>
      <c r="L381" s="2">
        <v>20</v>
      </c>
      <c r="M381" s="2">
        <v>20</v>
      </c>
      <c r="N381" s="2">
        <v>20</v>
      </c>
      <c r="O381" s="2">
        <v>20</v>
      </c>
      <c r="P381" s="2">
        <v>20</v>
      </c>
      <c r="Q381" s="2">
        <v>20</v>
      </c>
    </row>
    <row r="382" spans="1:17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</row>
    <row r="383" spans="1:17">
      <c r="A383" s="50" t="s">
        <v>42</v>
      </c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</row>
    <row r="384" spans="1:17">
      <c r="A384" s="3"/>
      <c r="B384" s="89" t="s">
        <v>91</v>
      </c>
      <c r="C384" s="85"/>
      <c r="D384" s="85"/>
      <c r="E384" s="85"/>
      <c r="F384" s="85"/>
      <c r="G384" s="85"/>
      <c r="H384" s="85"/>
      <c r="I384" s="85"/>
      <c r="J384" s="85"/>
      <c r="K384" s="85"/>
      <c r="L384" s="85"/>
      <c r="M384" s="85"/>
      <c r="N384" s="85"/>
      <c r="O384" s="85"/>
      <c r="P384" s="85"/>
      <c r="Q384" s="85"/>
    </row>
    <row r="385" spans="1:17">
      <c r="A385" s="3"/>
      <c r="B385" s="2" t="s">
        <v>0</v>
      </c>
      <c r="C385" s="2" t="s">
        <v>1</v>
      </c>
      <c r="D385" s="2" t="s">
        <v>2</v>
      </c>
      <c r="E385" s="2" t="s">
        <v>3</v>
      </c>
      <c r="F385" s="2" t="s">
        <v>4</v>
      </c>
      <c r="G385" s="2" t="s">
        <v>5</v>
      </c>
      <c r="H385" s="2" t="s">
        <v>6</v>
      </c>
      <c r="I385" s="2" t="s">
        <v>7</v>
      </c>
      <c r="J385" s="2" t="s">
        <v>8</v>
      </c>
      <c r="K385" s="2" t="s">
        <v>11</v>
      </c>
      <c r="L385" s="2" t="s">
        <v>12</v>
      </c>
      <c r="M385" s="2" t="s">
        <v>17</v>
      </c>
      <c r="N385" s="2" t="s">
        <v>13</v>
      </c>
      <c r="O385" s="2" t="s">
        <v>14</v>
      </c>
      <c r="P385" s="2" t="s">
        <v>15</v>
      </c>
      <c r="Q385" s="2" t="s">
        <v>16</v>
      </c>
    </row>
    <row r="386" spans="1:17">
      <c r="A386" s="3" t="s">
        <v>38</v>
      </c>
      <c r="B386" s="3">
        <f>B374/40</f>
        <v>0</v>
      </c>
      <c r="C386" s="3">
        <f>C374/40</f>
        <v>0</v>
      </c>
      <c r="D386" s="3">
        <f>D374/40</f>
        <v>0.25</v>
      </c>
      <c r="E386" s="3">
        <f t="shared" ref="E386:Q386" si="0">E374/40</f>
        <v>0.92500000000000004</v>
      </c>
      <c r="F386" s="3">
        <f t="shared" si="0"/>
        <v>1</v>
      </c>
      <c r="G386" s="3">
        <f t="shared" si="0"/>
        <v>1</v>
      </c>
      <c r="H386" s="3">
        <f t="shared" si="0"/>
        <v>1</v>
      </c>
      <c r="I386" s="3">
        <f t="shared" si="0"/>
        <v>1</v>
      </c>
      <c r="J386" s="3">
        <f t="shared" si="0"/>
        <v>1</v>
      </c>
      <c r="K386" s="3">
        <f t="shared" si="0"/>
        <v>1</v>
      </c>
      <c r="L386" s="3">
        <f t="shared" si="0"/>
        <v>1</v>
      </c>
      <c r="M386" s="3">
        <f t="shared" si="0"/>
        <v>1</v>
      </c>
      <c r="N386" s="3">
        <f t="shared" si="0"/>
        <v>1</v>
      </c>
      <c r="O386" s="3">
        <f t="shared" si="0"/>
        <v>1</v>
      </c>
      <c r="P386" s="3">
        <f t="shared" si="0"/>
        <v>1</v>
      </c>
      <c r="Q386" s="3">
        <f t="shared" si="0"/>
        <v>1</v>
      </c>
    </row>
    <row r="387" spans="1:17">
      <c r="A387" s="3" t="s">
        <v>39</v>
      </c>
      <c r="B387" s="3">
        <f>B375/48</f>
        <v>0</v>
      </c>
      <c r="C387" s="3">
        <f t="shared" ref="C387:Q387" si="1">C375/48</f>
        <v>2.0833333333333332E-2</v>
      </c>
      <c r="D387" s="3">
        <f t="shared" si="1"/>
        <v>0.1875</v>
      </c>
      <c r="E387" s="3">
        <f t="shared" si="1"/>
        <v>0.5</v>
      </c>
      <c r="F387" s="3">
        <f t="shared" si="1"/>
        <v>0.625</v>
      </c>
      <c r="G387" s="3">
        <f t="shared" si="1"/>
        <v>0.6875</v>
      </c>
      <c r="H387" s="3">
        <f t="shared" si="1"/>
        <v>0.79166666666666663</v>
      </c>
      <c r="I387" s="3">
        <f t="shared" si="1"/>
        <v>0.83333333333333337</v>
      </c>
      <c r="J387" s="3">
        <f t="shared" si="1"/>
        <v>0.95833333333333337</v>
      </c>
      <c r="K387" s="3">
        <f t="shared" si="1"/>
        <v>0.95833333333333337</v>
      </c>
      <c r="L387" s="3">
        <f t="shared" si="1"/>
        <v>0.95833333333333337</v>
      </c>
      <c r="M387" s="3">
        <f t="shared" si="1"/>
        <v>0.95833333333333337</v>
      </c>
      <c r="N387" s="3">
        <f t="shared" si="1"/>
        <v>0.95833333333333337</v>
      </c>
      <c r="O387" s="3">
        <f t="shared" si="1"/>
        <v>0.95833333333333337</v>
      </c>
      <c r="P387" s="3">
        <f t="shared" si="1"/>
        <v>0.95833333333333337</v>
      </c>
      <c r="Q387" s="3">
        <f t="shared" si="1"/>
        <v>0.95833333333333337</v>
      </c>
    </row>
    <row r="388" spans="1:17">
      <c r="A388" s="3" t="s">
        <v>40</v>
      </c>
      <c r="B388" s="3">
        <f>B376/21</f>
        <v>4.7619047619047616E-2</v>
      </c>
      <c r="C388" s="3">
        <f t="shared" ref="C388:Q388" si="2">C376/21</f>
        <v>4.7619047619047616E-2</v>
      </c>
      <c r="D388" s="3">
        <f t="shared" si="2"/>
        <v>0.42857142857142855</v>
      </c>
      <c r="E388" s="3">
        <f t="shared" si="2"/>
        <v>0.8571428571428571</v>
      </c>
      <c r="F388" s="3">
        <f t="shared" si="2"/>
        <v>0.90476190476190477</v>
      </c>
      <c r="G388" s="3">
        <f t="shared" si="2"/>
        <v>0.90476190476190477</v>
      </c>
      <c r="H388" s="3">
        <f t="shared" si="2"/>
        <v>0.90476190476190477</v>
      </c>
      <c r="I388" s="3">
        <f t="shared" si="2"/>
        <v>0.90476190476190477</v>
      </c>
      <c r="J388" s="3">
        <f t="shared" si="2"/>
        <v>0.90476190476190477</v>
      </c>
      <c r="K388" s="3">
        <f t="shared" si="2"/>
        <v>0.90476190476190477</v>
      </c>
      <c r="L388" s="3">
        <f t="shared" si="2"/>
        <v>0.90476190476190477</v>
      </c>
      <c r="M388" s="3">
        <f t="shared" si="2"/>
        <v>0.90476190476190477</v>
      </c>
      <c r="N388" s="3">
        <f t="shared" si="2"/>
        <v>0.90476190476190477</v>
      </c>
      <c r="O388" s="3">
        <f t="shared" si="2"/>
        <v>0.90476190476190477</v>
      </c>
      <c r="P388" s="3">
        <f t="shared" si="2"/>
        <v>0.90476190476190477</v>
      </c>
      <c r="Q388" s="3">
        <f t="shared" si="2"/>
        <v>0.90476190476190477</v>
      </c>
    </row>
    <row r="389" spans="1:17">
      <c r="A389" s="3" t="s">
        <v>41</v>
      </c>
      <c r="B389" s="3">
        <f>B377/24</f>
        <v>0</v>
      </c>
      <c r="C389" s="3">
        <f t="shared" ref="C389:Q389" si="3">C377/24</f>
        <v>0.125</v>
      </c>
      <c r="D389" s="3">
        <f t="shared" si="3"/>
        <v>0.375</v>
      </c>
      <c r="E389" s="3">
        <f t="shared" si="3"/>
        <v>0.625</v>
      </c>
      <c r="F389" s="3">
        <f t="shared" si="3"/>
        <v>0.79166666666666663</v>
      </c>
      <c r="G389" s="3">
        <f t="shared" si="3"/>
        <v>0.875</v>
      </c>
      <c r="H389" s="3">
        <f t="shared" si="3"/>
        <v>0.875</v>
      </c>
      <c r="I389" s="3">
        <f t="shared" si="3"/>
        <v>0.875</v>
      </c>
      <c r="J389" s="3">
        <f t="shared" si="3"/>
        <v>0.875</v>
      </c>
      <c r="K389" s="3">
        <f t="shared" si="3"/>
        <v>0.875</v>
      </c>
      <c r="L389" s="3">
        <f t="shared" si="3"/>
        <v>0.875</v>
      </c>
      <c r="M389" s="3">
        <f t="shared" si="3"/>
        <v>0.875</v>
      </c>
      <c r="N389" s="3">
        <f t="shared" si="3"/>
        <v>0.875</v>
      </c>
      <c r="O389" s="3">
        <f t="shared" si="3"/>
        <v>0.875</v>
      </c>
      <c r="P389" s="3">
        <f t="shared" si="3"/>
        <v>0.875</v>
      </c>
      <c r="Q389" s="3">
        <f t="shared" si="3"/>
        <v>0.875</v>
      </c>
    </row>
    <row r="390" spans="1:17">
      <c r="A390" s="50" t="s">
        <v>111</v>
      </c>
      <c r="B390" s="3">
        <f>B378/42</f>
        <v>0</v>
      </c>
      <c r="C390" s="3">
        <f t="shared" ref="C390:Q390" si="4">C378/42</f>
        <v>0.11904761904761904</v>
      </c>
      <c r="D390" s="3">
        <f t="shared" si="4"/>
        <v>0.19047619047619047</v>
      </c>
      <c r="E390" s="3">
        <f t="shared" si="4"/>
        <v>0.80952380952380953</v>
      </c>
      <c r="F390" s="3">
        <f t="shared" si="4"/>
        <v>0.8571428571428571</v>
      </c>
      <c r="G390" s="3">
        <f t="shared" si="4"/>
        <v>1</v>
      </c>
      <c r="H390" s="3">
        <f t="shared" si="4"/>
        <v>1</v>
      </c>
      <c r="I390" s="3">
        <f t="shared" si="4"/>
        <v>1</v>
      </c>
      <c r="J390" s="3">
        <f t="shared" si="4"/>
        <v>1</v>
      </c>
      <c r="K390" s="3">
        <f t="shared" si="4"/>
        <v>1</v>
      </c>
      <c r="L390" s="3">
        <f t="shared" si="4"/>
        <v>1</v>
      </c>
      <c r="M390" s="3">
        <f t="shared" si="4"/>
        <v>1</v>
      </c>
      <c r="N390" s="3">
        <f t="shared" si="4"/>
        <v>1</v>
      </c>
      <c r="O390" s="3">
        <f t="shared" si="4"/>
        <v>1</v>
      </c>
      <c r="P390" s="3">
        <f t="shared" si="4"/>
        <v>1</v>
      </c>
      <c r="Q390" s="3">
        <f t="shared" si="4"/>
        <v>1</v>
      </c>
    </row>
    <row r="391" spans="1:17">
      <c r="A391" s="50" t="s">
        <v>47</v>
      </c>
      <c r="B391" s="3">
        <f>B379/48</f>
        <v>0</v>
      </c>
      <c r="C391" s="3">
        <f t="shared" ref="C391:Q391" si="5">C379/48</f>
        <v>2.0833333333333332E-2</v>
      </c>
      <c r="D391" s="3">
        <f t="shared" si="5"/>
        <v>0.25</v>
      </c>
      <c r="E391" s="3">
        <f t="shared" si="5"/>
        <v>0.47916666666666669</v>
      </c>
      <c r="F391" s="3">
        <f t="shared" si="5"/>
        <v>0.54166666666666663</v>
      </c>
      <c r="G391" s="3">
        <f t="shared" si="5"/>
        <v>0.75</v>
      </c>
      <c r="H391" s="3">
        <f t="shared" si="5"/>
        <v>0.77083333333333337</v>
      </c>
      <c r="I391" s="3">
        <f t="shared" si="5"/>
        <v>0.83333333333333337</v>
      </c>
      <c r="J391" s="3">
        <f t="shared" si="5"/>
        <v>0.83333333333333337</v>
      </c>
      <c r="K391" s="3">
        <f t="shared" si="5"/>
        <v>0.83333333333333337</v>
      </c>
      <c r="L391" s="3">
        <f t="shared" si="5"/>
        <v>0.83333333333333337</v>
      </c>
      <c r="M391" s="3">
        <f t="shared" si="5"/>
        <v>0.83333333333333337</v>
      </c>
      <c r="N391" s="3">
        <f t="shared" si="5"/>
        <v>0.83333333333333337</v>
      </c>
      <c r="O391" s="3">
        <f t="shared" si="5"/>
        <v>0.83333333333333337</v>
      </c>
      <c r="P391" s="3">
        <f t="shared" si="5"/>
        <v>0.83333333333333337</v>
      </c>
      <c r="Q391" s="3">
        <f t="shared" si="5"/>
        <v>0.83333333333333337</v>
      </c>
    </row>
    <row r="392" spans="1:17">
      <c r="A392" s="50" t="s">
        <v>112</v>
      </c>
      <c r="B392" s="3">
        <f>B380/20</f>
        <v>0</v>
      </c>
      <c r="C392" s="3">
        <f t="shared" ref="C392:Q392" si="6">C380/20</f>
        <v>0.2</v>
      </c>
      <c r="D392" s="3">
        <f t="shared" si="6"/>
        <v>0.4</v>
      </c>
      <c r="E392" s="3">
        <f t="shared" si="6"/>
        <v>0.65</v>
      </c>
      <c r="F392" s="3">
        <f t="shared" si="6"/>
        <v>0.85</v>
      </c>
      <c r="G392" s="3">
        <f t="shared" si="6"/>
        <v>0.9</v>
      </c>
      <c r="H392" s="3">
        <f t="shared" si="6"/>
        <v>0.9</v>
      </c>
      <c r="I392" s="3">
        <f t="shared" si="6"/>
        <v>0.9</v>
      </c>
      <c r="J392" s="3">
        <f t="shared" si="6"/>
        <v>0.9</v>
      </c>
      <c r="K392" s="3">
        <f t="shared" si="6"/>
        <v>0.9</v>
      </c>
      <c r="L392" s="3">
        <f t="shared" si="6"/>
        <v>0.9</v>
      </c>
      <c r="M392" s="3">
        <f t="shared" si="6"/>
        <v>0.9</v>
      </c>
      <c r="N392" s="3">
        <f t="shared" si="6"/>
        <v>0.9</v>
      </c>
      <c r="O392" s="3">
        <f t="shared" si="6"/>
        <v>0.9</v>
      </c>
      <c r="P392" s="3">
        <f t="shared" si="6"/>
        <v>0.9</v>
      </c>
      <c r="Q392" s="3">
        <f t="shared" si="6"/>
        <v>0.9</v>
      </c>
    </row>
    <row r="393" spans="1:17">
      <c r="A393" s="50" t="s">
        <v>113</v>
      </c>
      <c r="B393" s="3">
        <f>B381/24</f>
        <v>8.3333333333333329E-2</v>
      </c>
      <c r="C393" s="3">
        <f t="shared" ref="C393:Q393" si="7">C381/24</f>
        <v>0.20833333333333334</v>
      </c>
      <c r="D393" s="3">
        <f t="shared" si="7"/>
        <v>0.45833333333333331</v>
      </c>
      <c r="E393" s="3">
        <f t="shared" si="7"/>
        <v>0.58333333333333337</v>
      </c>
      <c r="F393" s="3">
        <f t="shared" si="7"/>
        <v>0.75</v>
      </c>
      <c r="G393" s="3">
        <f t="shared" si="7"/>
        <v>0.83333333333333337</v>
      </c>
      <c r="H393" s="3">
        <f t="shared" si="7"/>
        <v>0.83333333333333337</v>
      </c>
      <c r="I393" s="3">
        <f t="shared" si="7"/>
        <v>0.83333333333333337</v>
      </c>
      <c r="J393" s="3">
        <f t="shared" si="7"/>
        <v>0.83333333333333337</v>
      </c>
      <c r="K393" s="3">
        <f t="shared" si="7"/>
        <v>0.83333333333333337</v>
      </c>
      <c r="L393" s="3">
        <f t="shared" si="7"/>
        <v>0.83333333333333337</v>
      </c>
      <c r="M393" s="3">
        <f t="shared" si="7"/>
        <v>0.83333333333333337</v>
      </c>
      <c r="N393" s="3">
        <f t="shared" si="7"/>
        <v>0.83333333333333337</v>
      </c>
      <c r="O393" s="3">
        <f t="shared" si="7"/>
        <v>0.83333333333333337</v>
      </c>
      <c r="P393" s="3">
        <f t="shared" si="7"/>
        <v>0.83333333333333337</v>
      </c>
      <c r="Q393" s="3">
        <f t="shared" si="7"/>
        <v>0.83333333333333337</v>
      </c>
    </row>
    <row r="396" spans="1:17">
      <c r="A396" s="3"/>
    </row>
    <row r="397" spans="1:17">
      <c r="A397" s="3"/>
    </row>
    <row r="398" spans="1:17">
      <c r="A398" s="3"/>
    </row>
    <row r="399" spans="1:17">
      <c r="A399" s="3"/>
    </row>
    <row r="400" spans="1:17">
      <c r="A400" s="3"/>
    </row>
    <row r="401" spans="1:17">
      <c r="A401" s="3"/>
    </row>
    <row r="402" spans="1:17">
      <c r="A402" s="3"/>
    </row>
    <row r="403" spans="1:17">
      <c r="A403" s="3"/>
    </row>
    <row r="404" spans="1:17">
      <c r="A404" s="3"/>
    </row>
    <row r="405" spans="1:17">
      <c r="A405" s="3"/>
    </row>
    <row r="406" spans="1:17">
      <c r="A406" s="3"/>
    </row>
    <row r="407" spans="1:17">
      <c r="A407" s="3"/>
    </row>
    <row r="408" spans="1:17">
      <c r="A408" s="3"/>
    </row>
    <row r="409" spans="1:17">
      <c r="A409" s="3"/>
    </row>
    <row r="410" spans="1:17">
      <c r="A410" s="3"/>
    </row>
    <row r="411" spans="1:17">
      <c r="A411" s="3"/>
    </row>
    <row r="412" spans="1:17">
      <c r="A412" s="3"/>
      <c r="B412" s="85" t="s">
        <v>91</v>
      </c>
      <c r="C412" s="85"/>
      <c r="D412" s="85"/>
      <c r="E412" s="85"/>
      <c r="F412" s="85"/>
      <c r="G412" s="85"/>
      <c r="H412" s="85"/>
      <c r="I412" s="85"/>
      <c r="J412" s="85"/>
      <c r="K412" s="85"/>
      <c r="L412" s="85"/>
      <c r="M412" s="85"/>
      <c r="N412" s="85"/>
      <c r="O412" s="85"/>
      <c r="P412" s="85"/>
      <c r="Q412" s="85"/>
    </row>
    <row r="413" spans="1:17">
      <c r="A413" s="3"/>
      <c r="B413" s="3" t="s">
        <v>0</v>
      </c>
      <c r="C413" s="3" t="s">
        <v>1</v>
      </c>
      <c r="D413" s="3" t="s">
        <v>2</v>
      </c>
      <c r="E413" s="3" t="s">
        <v>3</v>
      </c>
      <c r="F413" s="3" t="s">
        <v>4</v>
      </c>
      <c r="G413" s="3" t="s">
        <v>5</v>
      </c>
      <c r="H413" s="3" t="s">
        <v>6</v>
      </c>
      <c r="I413" s="3" t="s">
        <v>7</v>
      </c>
      <c r="J413" s="3" t="s">
        <v>8</v>
      </c>
      <c r="K413" s="3" t="s">
        <v>11</v>
      </c>
      <c r="L413" s="3" t="s">
        <v>12</v>
      </c>
      <c r="M413" s="3" t="s">
        <v>17</v>
      </c>
      <c r="N413" s="3" t="s">
        <v>13</v>
      </c>
      <c r="O413" s="3" t="s">
        <v>14</v>
      </c>
      <c r="P413" s="3" t="s">
        <v>15</v>
      </c>
      <c r="Q413" s="3" t="s">
        <v>16</v>
      </c>
    </row>
    <row r="414" spans="1:17">
      <c r="A414" s="2" t="s">
        <v>38</v>
      </c>
      <c r="B414" s="2">
        <v>0</v>
      </c>
      <c r="C414" s="2">
        <v>0</v>
      </c>
      <c r="D414" s="2">
        <v>0.25</v>
      </c>
      <c r="E414" s="2">
        <v>0.92500000000000004</v>
      </c>
      <c r="F414" s="2">
        <v>1</v>
      </c>
      <c r="G414" s="2">
        <v>1</v>
      </c>
      <c r="H414" s="2">
        <v>1</v>
      </c>
      <c r="I414" s="2">
        <v>1</v>
      </c>
      <c r="J414" s="2">
        <v>1</v>
      </c>
      <c r="K414" s="2">
        <v>1</v>
      </c>
      <c r="L414" s="2">
        <v>1</v>
      </c>
      <c r="M414" s="2">
        <v>1</v>
      </c>
      <c r="N414" s="2">
        <v>1</v>
      </c>
      <c r="O414" s="2">
        <v>1</v>
      </c>
      <c r="P414" s="2">
        <v>1</v>
      </c>
      <c r="Q414" s="2">
        <v>1</v>
      </c>
    </row>
    <row r="415" spans="1:17">
      <c r="A415" s="2" t="s">
        <v>39</v>
      </c>
      <c r="B415" s="2">
        <v>0</v>
      </c>
      <c r="C415" s="2">
        <v>2.0833333333333332E-2</v>
      </c>
      <c r="D415" s="2">
        <v>0.1875</v>
      </c>
      <c r="E415" s="2">
        <v>0.5</v>
      </c>
      <c r="F415" s="2">
        <v>0.625</v>
      </c>
      <c r="G415" s="2">
        <v>0.6875</v>
      </c>
      <c r="H415" s="2">
        <v>0.79166666666666663</v>
      </c>
      <c r="I415" s="2">
        <v>0.83333333333333337</v>
      </c>
      <c r="J415" s="2">
        <v>0.95833333333333337</v>
      </c>
      <c r="K415" s="2">
        <v>0.95833333333333337</v>
      </c>
      <c r="L415" s="2">
        <v>0.95833333333333337</v>
      </c>
      <c r="M415" s="2">
        <v>0.95833333333333337</v>
      </c>
      <c r="N415" s="2">
        <v>0.95833333333333337</v>
      </c>
      <c r="O415" s="2">
        <v>0.95833333333333337</v>
      </c>
      <c r="P415" s="2">
        <v>0.95833333333333337</v>
      </c>
      <c r="Q415" s="2">
        <v>0.95833333333333337</v>
      </c>
    </row>
    <row r="416" spans="1:17">
      <c r="A416" s="2" t="s">
        <v>111</v>
      </c>
      <c r="B416" s="2">
        <v>0</v>
      </c>
      <c r="C416" s="2">
        <v>0.11904761904761904</v>
      </c>
      <c r="D416" s="2">
        <v>0.19047619047619047</v>
      </c>
      <c r="E416" s="2">
        <v>0.80952380952380953</v>
      </c>
      <c r="F416" s="2">
        <v>0.8571428571428571</v>
      </c>
      <c r="G416" s="2">
        <v>1</v>
      </c>
      <c r="H416" s="2">
        <v>1</v>
      </c>
      <c r="I416" s="2">
        <v>1</v>
      </c>
      <c r="J416" s="2">
        <v>1</v>
      </c>
      <c r="K416" s="2">
        <v>1</v>
      </c>
      <c r="L416" s="2">
        <v>1</v>
      </c>
      <c r="M416" s="2">
        <v>1</v>
      </c>
      <c r="N416" s="2">
        <v>1</v>
      </c>
      <c r="O416" s="2">
        <v>1</v>
      </c>
      <c r="P416" s="2">
        <v>1</v>
      </c>
      <c r="Q416" s="2">
        <v>1</v>
      </c>
    </row>
    <row r="417" spans="1:17">
      <c r="A417" s="2" t="s">
        <v>47</v>
      </c>
      <c r="B417" s="2">
        <v>0</v>
      </c>
      <c r="C417" s="2">
        <v>2.0833333333333332E-2</v>
      </c>
      <c r="D417" s="2">
        <v>0.25</v>
      </c>
      <c r="E417" s="2">
        <v>0.47916666666666669</v>
      </c>
      <c r="F417" s="2">
        <v>0.54166666666666663</v>
      </c>
      <c r="G417" s="2">
        <v>0.75</v>
      </c>
      <c r="H417" s="2">
        <v>0.77083333333333337</v>
      </c>
      <c r="I417" s="2">
        <v>0.83333333333333337</v>
      </c>
      <c r="J417" s="2">
        <v>0.83333333333333337</v>
      </c>
      <c r="K417" s="2">
        <v>0.83333333333333337</v>
      </c>
      <c r="L417" s="2">
        <v>0.83333333333333337</v>
      </c>
      <c r="M417" s="2">
        <v>0.83333333333333337</v>
      </c>
      <c r="N417" s="2">
        <v>0.83333333333333337</v>
      </c>
      <c r="O417" s="2">
        <v>0.83333333333333337</v>
      </c>
      <c r="P417" s="2">
        <v>0.83333333333333337</v>
      </c>
      <c r="Q417" s="2">
        <v>0.83333333333333337</v>
      </c>
    </row>
    <row r="436" spans="1:17">
      <c r="B436" s="85" t="s">
        <v>91</v>
      </c>
      <c r="C436" s="85"/>
      <c r="D436" s="85"/>
      <c r="E436" s="85"/>
      <c r="F436" s="85"/>
      <c r="G436" s="85"/>
      <c r="H436" s="85"/>
      <c r="I436" s="85"/>
      <c r="J436" s="85"/>
      <c r="K436" s="85"/>
      <c r="L436" s="85"/>
      <c r="M436" s="85"/>
      <c r="N436" s="85"/>
      <c r="O436" s="85"/>
      <c r="P436" s="85"/>
      <c r="Q436" s="85"/>
    </row>
    <row r="437" spans="1:17">
      <c r="B437" s="2" t="s">
        <v>0</v>
      </c>
      <c r="C437" s="2" t="s">
        <v>1</v>
      </c>
      <c r="D437" s="2" t="s">
        <v>2</v>
      </c>
      <c r="E437" s="2" t="s">
        <v>3</v>
      </c>
      <c r="F437" s="2" t="s">
        <v>4</v>
      </c>
      <c r="G437" s="2" t="s">
        <v>5</v>
      </c>
      <c r="H437" s="2" t="s">
        <v>6</v>
      </c>
      <c r="I437" s="2" t="s">
        <v>7</v>
      </c>
      <c r="J437" s="2" t="s">
        <v>8</v>
      </c>
      <c r="K437" s="2" t="s">
        <v>11</v>
      </c>
      <c r="L437" s="2" t="s">
        <v>12</v>
      </c>
      <c r="M437" s="2" t="s">
        <v>17</v>
      </c>
      <c r="N437" s="2" t="s">
        <v>13</v>
      </c>
      <c r="O437" s="2" t="s">
        <v>14</v>
      </c>
      <c r="P437" s="2" t="s">
        <v>15</v>
      </c>
      <c r="Q437" s="2" t="s">
        <v>16</v>
      </c>
    </row>
    <row r="438" spans="1:17">
      <c r="A438" s="2" t="s">
        <v>40</v>
      </c>
      <c r="B438" s="2">
        <v>4.7619047619047616E-2</v>
      </c>
      <c r="C438" s="2">
        <v>4.7619047619047616E-2</v>
      </c>
      <c r="D438" s="2">
        <v>0.42857142857142855</v>
      </c>
      <c r="E438" s="2">
        <v>0.8571428571428571</v>
      </c>
      <c r="F438" s="2">
        <v>0.90476190476190477</v>
      </c>
      <c r="G438" s="2">
        <v>0.90476190476190477</v>
      </c>
      <c r="H438" s="2">
        <v>0.90476190476190477</v>
      </c>
      <c r="I438" s="2">
        <v>0.90476190476190477</v>
      </c>
      <c r="J438" s="2">
        <v>0.90476190476190477</v>
      </c>
      <c r="K438" s="2">
        <v>0.90476190476190477</v>
      </c>
      <c r="L438" s="2">
        <v>0.90476190476190477</v>
      </c>
      <c r="M438" s="2">
        <v>0.90476190476190477</v>
      </c>
      <c r="N438" s="2">
        <v>0.90476190476190477</v>
      </c>
      <c r="O438" s="2">
        <v>0.90476190476190477</v>
      </c>
      <c r="P438" s="2">
        <v>0.90476190476190477</v>
      </c>
      <c r="Q438" s="2">
        <v>0.90476190476190477</v>
      </c>
    </row>
    <row r="439" spans="1:17">
      <c r="A439" s="2" t="s">
        <v>41</v>
      </c>
      <c r="B439" s="2">
        <v>0</v>
      </c>
      <c r="C439" s="2">
        <v>0.125</v>
      </c>
      <c r="D439" s="2">
        <v>0.375</v>
      </c>
      <c r="E439" s="2">
        <v>0.625</v>
      </c>
      <c r="F439" s="2">
        <v>0.79166666666666663</v>
      </c>
      <c r="G439" s="2">
        <v>0.875</v>
      </c>
      <c r="H439" s="2">
        <v>0.875</v>
      </c>
      <c r="I439" s="2">
        <v>0.875</v>
      </c>
      <c r="J439" s="2">
        <v>0.875</v>
      </c>
      <c r="K439" s="2">
        <v>0.875</v>
      </c>
      <c r="L439" s="2">
        <v>0.875</v>
      </c>
      <c r="M439" s="2">
        <v>0.875</v>
      </c>
      <c r="N439" s="2">
        <v>0.875</v>
      </c>
      <c r="O439" s="2">
        <v>0.875</v>
      </c>
      <c r="P439" s="2">
        <v>0.875</v>
      </c>
      <c r="Q439" s="2">
        <v>0.875</v>
      </c>
    </row>
    <row r="440" spans="1:17">
      <c r="A440" s="2" t="s">
        <v>112</v>
      </c>
      <c r="B440" s="2">
        <v>0</v>
      </c>
      <c r="C440" s="2">
        <v>0.2</v>
      </c>
      <c r="D440" s="2">
        <v>0.4</v>
      </c>
      <c r="E440" s="2">
        <v>0.65</v>
      </c>
      <c r="F440" s="2">
        <v>0.85</v>
      </c>
      <c r="G440" s="2">
        <v>0.9</v>
      </c>
      <c r="H440" s="2">
        <v>0.9</v>
      </c>
      <c r="I440" s="2">
        <v>0.9</v>
      </c>
      <c r="J440" s="2">
        <v>0.9</v>
      </c>
      <c r="K440" s="2">
        <v>0.9</v>
      </c>
      <c r="L440" s="2">
        <v>0.9</v>
      </c>
      <c r="M440" s="2">
        <v>0.9</v>
      </c>
      <c r="N440" s="2">
        <v>0.9</v>
      </c>
      <c r="O440" s="2">
        <v>0.9</v>
      </c>
      <c r="P440" s="2">
        <v>0.9</v>
      </c>
      <c r="Q440" s="2">
        <v>0.9</v>
      </c>
    </row>
    <row r="441" spans="1:17">
      <c r="A441" s="2" t="s">
        <v>113</v>
      </c>
      <c r="B441" s="2">
        <v>8.3333333333333329E-2</v>
      </c>
      <c r="C441" s="2">
        <v>0.20833333333333334</v>
      </c>
      <c r="D441" s="2">
        <v>0.45833333333333331</v>
      </c>
      <c r="E441" s="2">
        <v>0.58333333333333337</v>
      </c>
      <c r="F441" s="2">
        <v>0.75</v>
      </c>
      <c r="G441" s="2">
        <v>0.83333333333333337</v>
      </c>
      <c r="H441" s="2">
        <v>0.83333333333333337</v>
      </c>
      <c r="I441" s="2">
        <v>0.83333333333333337</v>
      </c>
      <c r="J441" s="2">
        <v>0.83333333333333337</v>
      </c>
      <c r="K441" s="2">
        <v>0.83333333333333337</v>
      </c>
      <c r="L441" s="2">
        <v>0.83333333333333337</v>
      </c>
      <c r="M441" s="2">
        <v>0.83333333333333337</v>
      </c>
      <c r="N441" s="2">
        <v>0.83333333333333337</v>
      </c>
      <c r="O441" s="2">
        <v>0.83333333333333337</v>
      </c>
      <c r="P441" s="2">
        <v>0.83333333333333337</v>
      </c>
      <c r="Q441" s="2">
        <v>0.83333333333333337</v>
      </c>
    </row>
  </sheetData>
  <mergeCells count="12">
    <mergeCell ref="B436:Q436"/>
    <mergeCell ref="B316:Q316"/>
    <mergeCell ref="B342:Q342"/>
    <mergeCell ref="B58:Q58"/>
    <mergeCell ref="B104:Q104"/>
    <mergeCell ref="B158:Q158"/>
    <mergeCell ref="B184:Q184"/>
    <mergeCell ref="B214:Q214"/>
    <mergeCell ref="B262:Q262"/>
    <mergeCell ref="B372:Q372"/>
    <mergeCell ref="B384:Q384"/>
    <mergeCell ref="B412:Q412"/>
  </mergeCells>
  <phoneticPr fontId="1" type="noConversion"/>
  <pageMargins left="0.45" right="0.45" top="0.6" bottom="0.6" header="0.3" footer="0.3"/>
  <pageSetup paperSize="9" orientation="landscape" horizontalDpi="0" verticalDpi="0"/>
  <rowBreaks count="1" manualBreakCount="1">
    <brk id="55" max="16383" man="1"/>
  </row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55"/>
  <sheetViews>
    <sheetView topLeftCell="A27" workbookViewId="0">
      <selection activeCell="I63" sqref="I63"/>
    </sheetView>
  </sheetViews>
  <sheetFormatPr baseColWidth="10" defaultRowHeight="16"/>
  <sheetData>
    <row r="1" spans="1:31">
      <c r="A1" s="37" t="s">
        <v>28</v>
      </c>
    </row>
    <row r="3" spans="1:31" s="37" customFormat="1">
      <c r="A3" s="37" t="s">
        <v>48</v>
      </c>
      <c r="E3" s="37" t="s">
        <v>49</v>
      </c>
      <c r="I3" s="37" t="s">
        <v>50</v>
      </c>
      <c r="M3" s="37" t="s">
        <v>51</v>
      </c>
      <c r="Q3" s="37" t="s">
        <v>105</v>
      </c>
      <c r="U3" s="37" t="s">
        <v>52</v>
      </c>
      <c r="Y3" s="37" t="s">
        <v>106</v>
      </c>
      <c r="AC3" s="37" t="s">
        <v>53</v>
      </c>
    </row>
    <row r="4" spans="1:31" s="37" customFormat="1">
      <c r="A4" s="37" t="s">
        <v>30</v>
      </c>
      <c r="E4" s="37" t="s">
        <v>30</v>
      </c>
      <c r="I4" s="37" t="s">
        <v>30</v>
      </c>
      <c r="M4" s="37" t="s">
        <v>30</v>
      </c>
      <c r="Q4" s="37" t="s">
        <v>30</v>
      </c>
      <c r="U4" s="37" t="s">
        <v>30</v>
      </c>
      <c r="Y4" s="37" t="s">
        <v>30</v>
      </c>
      <c r="AC4" s="37" t="s">
        <v>30</v>
      </c>
    </row>
    <row r="5" spans="1:31">
      <c r="A5">
        <v>0</v>
      </c>
      <c r="B5">
        <v>0</v>
      </c>
      <c r="C5">
        <f>(B5+B6)*($A6-$A5)/2</f>
        <v>0</v>
      </c>
      <c r="E5">
        <v>0</v>
      </c>
      <c r="F5">
        <v>0</v>
      </c>
      <c r="G5">
        <f>(F5+F6)*($A6-$A5)/2</f>
        <v>0</v>
      </c>
      <c r="I5">
        <v>0</v>
      </c>
      <c r="J5">
        <v>0</v>
      </c>
      <c r="K5">
        <f>(J5+J6)*($A6-$A5)/2</f>
        <v>0.15000000000000002</v>
      </c>
      <c r="M5">
        <v>0</v>
      </c>
      <c r="N5">
        <v>0</v>
      </c>
      <c r="O5">
        <f>(N5+N6)*($A6-$A5)/2</f>
        <v>0</v>
      </c>
      <c r="Q5">
        <v>0</v>
      </c>
      <c r="R5">
        <v>0</v>
      </c>
      <c r="S5">
        <f>(R5+R6)*($A6-$A5)/2</f>
        <v>0</v>
      </c>
      <c r="U5">
        <v>0</v>
      </c>
      <c r="V5">
        <v>0</v>
      </c>
      <c r="W5">
        <f>(V5+V6)*($A6-$A5)/2</f>
        <v>0</v>
      </c>
      <c r="Y5">
        <v>0</v>
      </c>
      <c r="Z5">
        <v>0</v>
      </c>
      <c r="AA5">
        <f>(Z5+Z6)*($A6-$A5)/2</f>
        <v>0</v>
      </c>
      <c r="AC5">
        <v>0</v>
      </c>
      <c r="AD5">
        <v>0</v>
      </c>
      <c r="AE5">
        <f>(AD5+AD6)*($A6-$A5)/2</f>
        <v>0.24990000000000001</v>
      </c>
    </row>
    <row r="6" spans="1:31">
      <c r="A6">
        <v>6</v>
      </c>
      <c r="B6">
        <v>0</v>
      </c>
      <c r="C6">
        <f>(B6+B7)*($A7-$A6)/2</f>
        <v>0</v>
      </c>
      <c r="E6">
        <v>6</v>
      </c>
      <c r="F6">
        <v>0</v>
      </c>
      <c r="G6">
        <f>(F6+F7)*($A7-$A6)/2</f>
        <v>0</v>
      </c>
      <c r="I6">
        <v>6</v>
      </c>
      <c r="J6">
        <v>0.05</v>
      </c>
      <c r="K6">
        <v>4.7600000000000003E-2</v>
      </c>
      <c r="M6">
        <v>6</v>
      </c>
      <c r="N6">
        <v>0</v>
      </c>
      <c r="O6">
        <f>(N6+N7)*($A7-$A6)/2</f>
        <v>6.25E-2</v>
      </c>
      <c r="Q6">
        <v>6</v>
      </c>
      <c r="R6">
        <v>0</v>
      </c>
      <c r="S6">
        <f>(R6+R7)*($A7-$A6)/2</f>
        <v>5.9499999999999997E-2</v>
      </c>
      <c r="U6">
        <v>6</v>
      </c>
      <c r="V6">
        <v>0</v>
      </c>
      <c r="W6">
        <f>(V6+V7)*($A7-$A6)/2</f>
        <v>1.0500000000000001E-2</v>
      </c>
      <c r="Y6">
        <v>6</v>
      </c>
      <c r="Z6">
        <v>0</v>
      </c>
      <c r="AA6">
        <f>(Z6+Z7)*($A7-$A6)/2</f>
        <v>0.1</v>
      </c>
      <c r="AC6">
        <v>6</v>
      </c>
      <c r="AD6">
        <v>8.3299999999999999E-2</v>
      </c>
      <c r="AE6">
        <f>(AD6+AD7)*($A7-$A6)/2</f>
        <v>0.14580000000000001</v>
      </c>
    </row>
    <row r="7" spans="1:31">
      <c r="A7">
        <v>7</v>
      </c>
      <c r="B7">
        <v>0</v>
      </c>
      <c r="C7">
        <f t="shared" ref="C7:C20" si="0">(B7+B8)*($A8-$A7)/2</f>
        <v>0.125</v>
      </c>
      <c r="E7">
        <v>7</v>
      </c>
      <c r="F7">
        <v>0</v>
      </c>
      <c r="G7">
        <f t="shared" ref="G7:G20" si="1">(F7+F8)*($A8-$A7)/2</f>
        <v>9.375E-2</v>
      </c>
      <c r="I7">
        <v>7</v>
      </c>
      <c r="J7">
        <v>0.05</v>
      </c>
      <c r="K7">
        <f t="shared" ref="K7:K20" si="2">(J7+J8)*($A8-$A7)/2</f>
        <v>0.25</v>
      </c>
      <c r="M7">
        <v>7</v>
      </c>
      <c r="N7">
        <v>0.125</v>
      </c>
      <c r="O7">
        <f t="shared" ref="O7:O20" si="3">(N7+N8)*($A8-$A7)/2</f>
        <v>0.25</v>
      </c>
      <c r="Q7">
        <v>7</v>
      </c>
      <c r="R7">
        <v>0.11899999999999999</v>
      </c>
      <c r="S7">
        <f t="shared" ref="S7:S20" si="4">(R7+R8)*($A8-$A7)/2</f>
        <v>0.15475</v>
      </c>
      <c r="U7">
        <v>7</v>
      </c>
      <c r="V7">
        <v>2.1000000000000001E-2</v>
      </c>
      <c r="W7">
        <f t="shared" ref="W7:W20" si="5">(V7+V8)*($A8-$A7)/2</f>
        <v>0.13550000000000001</v>
      </c>
      <c r="Y7">
        <v>7</v>
      </c>
      <c r="Z7">
        <v>0.2</v>
      </c>
      <c r="AA7">
        <f t="shared" ref="AA7:AA20" si="6">(Z7+Z8)*($A8-$A7)/2</f>
        <v>0.30000000000000004</v>
      </c>
      <c r="AC7">
        <v>7</v>
      </c>
      <c r="AD7">
        <v>0.20830000000000001</v>
      </c>
      <c r="AE7">
        <f t="shared" ref="AE7:AE20" si="7">(AD7+AD8)*($A8-$A7)/2</f>
        <v>0.33329999999999999</v>
      </c>
    </row>
    <row r="8" spans="1:31">
      <c r="A8">
        <v>8</v>
      </c>
      <c r="B8">
        <v>0.25</v>
      </c>
      <c r="C8">
        <f t="shared" si="0"/>
        <v>0.58750000000000002</v>
      </c>
      <c r="E8">
        <v>8</v>
      </c>
      <c r="F8">
        <v>0.1875</v>
      </c>
      <c r="G8">
        <f t="shared" si="1"/>
        <v>0.34375</v>
      </c>
      <c r="I8">
        <v>8</v>
      </c>
      <c r="J8">
        <v>0.45</v>
      </c>
      <c r="K8">
        <f t="shared" si="2"/>
        <v>0.67500000000000004</v>
      </c>
      <c r="M8">
        <v>8</v>
      </c>
      <c r="N8">
        <v>0.375</v>
      </c>
      <c r="O8">
        <f t="shared" si="3"/>
        <v>0.5</v>
      </c>
      <c r="Q8">
        <v>8</v>
      </c>
      <c r="R8">
        <v>0.1905</v>
      </c>
      <c r="S8">
        <f t="shared" si="4"/>
        <v>0.47620000000000001</v>
      </c>
      <c r="U8">
        <v>8</v>
      </c>
      <c r="V8">
        <v>0.25</v>
      </c>
      <c r="W8">
        <f t="shared" si="5"/>
        <v>0.36499999999999999</v>
      </c>
      <c r="Y8">
        <v>8</v>
      </c>
      <c r="Z8">
        <v>0.4</v>
      </c>
      <c r="AA8">
        <f t="shared" si="6"/>
        <v>0.52500000000000002</v>
      </c>
      <c r="AC8">
        <v>8</v>
      </c>
      <c r="AD8">
        <v>0.45829999999999999</v>
      </c>
      <c r="AE8">
        <f t="shared" si="7"/>
        <v>0.45829999999999999</v>
      </c>
    </row>
    <row r="9" spans="1:31">
      <c r="A9">
        <v>9</v>
      </c>
      <c r="B9">
        <v>0.92500000000000004</v>
      </c>
      <c r="C9">
        <f t="shared" si="0"/>
        <v>0.96250000000000002</v>
      </c>
      <c r="E9">
        <v>9</v>
      </c>
      <c r="F9">
        <v>0.5</v>
      </c>
      <c r="G9">
        <f t="shared" si="1"/>
        <v>0.5625</v>
      </c>
      <c r="I9">
        <v>9</v>
      </c>
      <c r="J9">
        <v>0.9</v>
      </c>
      <c r="K9">
        <f t="shared" si="2"/>
        <v>0.92500000000000004</v>
      </c>
      <c r="M9">
        <v>9</v>
      </c>
      <c r="N9">
        <v>0.625</v>
      </c>
      <c r="O9">
        <f t="shared" si="3"/>
        <v>0.70835000000000004</v>
      </c>
      <c r="Q9">
        <v>9</v>
      </c>
      <c r="R9">
        <v>0.76190000000000002</v>
      </c>
      <c r="S9">
        <f t="shared" si="4"/>
        <v>0.8095</v>
      </c>
      <c r="U9">
        <v>9</v>
      </c>
      <c r="V9">
        <v>0.48</v>
      </c>
      <c r="W9">
        <f t="shared" si="5"/>
        <v>0.51</v>
      </c>
      <c r="Y9">
        <v>9</v>
      </c>
      <c r="Z9">
        <v>0.65</v>
      </c>
      <c r="AA9">
        <f t="shared" si="6"/>
        <v>0.75</v>
      </c>
      <c r="AC9">
        <v>9</v>
      </c>
      <c r="AD9">
        <v>0.45829999999999999</v>
      </c>
      <c r="AE9">
        <f t="shared" si="7"/>
        <v>0.60414999999999996</v>
      </c>
    </row>
    <row r="10" spans="1:31">
      <c r="A10">
        <v>10</v>
      </c>
      <c r="B10">
        <v>1</v>
      </c>
      <c r="C10">
        <f t="shared" si="0"/>
        <v>1</v>
      </c>
      <c r="E10">
        <v>10</v>
      </c>
      <c r="F10">
        <v>0.625</v>
      </c>
      <c r="G10">
        <f t="shared" si="1"/>
        <v>0.65625</v>
      </c>
      <c r="I10">
        <v>10</v>
      </c>
      <c r="J10">
        <v>0.95</v>
      </c>
      <c r="K10">
        <f t="shared" si="2"/>
        <v>0.95</v>
      </c>
      <c r="M10">
        <v>10</v>
      </c>
      <c r="N10">
        <v>0.79169999999999996</v>
      </c>
      <c r="O10">
        <f t="shared" si="3"/>
        <v>0.83335000000000004</v>
      </c>
      <c r="Q10">
        <v>10</v>
      </c>
      <c r="R10">
        <v>0.85709999999999997</v>
      </c>
      <c r="S10">
        <f t="shared" si="4"/>
        <v>0.92854999999999999</v>
      </c>
      <c r="U10">
        <v>10</v>
      </c>
      <c r="V10">
        <v>0.54</v>
      </c>
      <c r="W10">
        <f t="shared" si="5"/>
        <v>0.64500000000000002</v>
      </c>
      <c r="Y10">
        <v>10</v>
      </c>
      <c r="Z10">
        <v>0.85</v>
      </c>
      <c r="AA10">
        <f t="shared" si="6"/>
        <v>0.875</v>
      </c>
      <c r="AC10">
        <v>10</v>
      </c>
      <c r="AD10">
        <v>0.75</v>
      </c>
      <c r="AE10">
        <f t="shared" si="7"/>
        <v>0.79164999999999996</v>
      </c>
    </row>
    <row r="11" spans="1:31">
      <c r="A11">
        <v>11</v>
      </c>
      <c r="B11">
        <v>1</v>
      </c>
      <c r="C11">
        <f t="shared" si="0"/>
        <v>1</v>
      </c>
      <c r="E11">
        <v>11</v>
      </c>
      <c r="F11">
        <v>0.6875</v>
      </c>
      <c r="G11">
        <f t="shared" si="1"/>
        <v>0.73975000000000002</v>
      </c>
      <c r="I11">
        <v>11</v>
      </c>
      <c r="J11">
        <v>0.95</v>
      </c>
      <c r="K11">
        <f t="shared" si="2"/>
        <v>0.95</v>
      </c>
      <c r="M11">
        <v>11</v>
      </c>
      <c r="N11">
        <v>0.875</v>
      </c>
      <c r="O11">
        <f t="shared" si="3"/>
        <v>0.875</v>
      </c>
      <c r="Q11">
        <v>11</v>
      </c>
      <c r="R11">
        <v>1</v>
      </c>
      <c r="S11">
        <f t="shared" si="4"/>
        <v>1</v>
      </c>
      <c r="U11">
        <v>11</v>
      </c>
      <c r="V11">
        <v>0.75</v>
      </c>
      <c r="W11">
        <f t="shared" si="5"/>
        <v>0.76</v>
      </c>
      <c r="Y11">
        <v>11</v>
      </c>
      <c r="Z11">
        <v>0.9</v>
      </c>
      <c r="AA11">
        <f t="shared" si="6"/>
        <v>0.9</v>
      </c>
      <c r="AC11">
        <v>11</v>
      </c>
      <c r="AD11">
        <v>0.83330000000000004</v>
      </c>
      <c r="AE11">
        <f t="shared" si="7"/>
        <v>0.83330000000000004</v>
      </c>
    </row>
    <row r="12" spans="1:31">
      <c r="A12">
        <v>12</v>
      </c>
      <c r="B12">
        <v>1</v>
      </c>
      <c r="C12">
        <f t="shared" si="0"/>
        <v>1</v>
      </c>
      <c r="E12">
        <v>12</v>
      </c>
      <c r="F12">
        <v>0.79200000000000004</v>
      </c>
      <c r="G12">
        <f t="shared" si="1"/>
        <v>0.8125</v>
      </c>
      <c r="I12">
        <v>12</v>
      </c>
      <c r="J12">
        <v>0.95</v>
      </c>
      <c r="K12">
        <f t="shared" si="2"/>
        <v>0.95</v>
      </c>
      <c r="M12">
        <v>12</v>
      </c>
      <c r="N12">
        <v>0.875</v>
      </c>
      <c r="O12">
        <f t="shared" si="3"/>
        <v>0.875</v>
      </c>
      <c r="Q12">
        <v>12</v>
      </c>
      <c r="R12">
        <v>1</v>
      </c>
      <c r="S12">
        <f t="shared" si="4"/>
        <v>1</v>
      </c>
      <c r="U12">
        <v>12</v>
      </c>
      <c r="V12">
        <v>0.77</v>
      </c>
      <c r="W12">
        <f t="shared" si="5"/>
        <v>0.8</v>
      </c>
      <c r="Y12">
        <v>12</v>
      </c>
      <c r="Z12">
        <v>0.9</v>
      </c>
      <c r="AA12">
        <f t="shared" si="6"/>
        <v>0.9</v>
      </c>
      <c r="AC12">
        <v>12</v>
      </c>
      <c r="AD12">
        <v>0.83330000000000004</v>
      </c>
      <c r="AE12">
        <f t="shared" si="7"/>
        <v>0.83330000000000004</v>
      </c>
    </row>
    <row r="13" spans="1:31">
      <c r="A13">
        <v>13</v>
      </c>
      <c r="B13">
        <v>1</v>
      </c>
      <c r="C13">
        <f t="shared" si="0"/>
        <v>1</v>
      </c>
      <c r="E13">
        <v>13</v>
      </c>
      <c r="F13">
        <v>0.83299999999999996</v>
      </c>
      <c r="G13">
        <f t="shared" si="1"/>
        <v>0.89565000000000006</v>
      </c>
      <c r="I13">
        <v>13</v>
      </c>
      <c r="J13">
        <v>0.95</v>
      </c>
      <c r="K13">
        <f t="shared" si="2"/>
        <v>0.95</v>
      </c>
      <c r="M13">
        <v>13</v>
      </c>
      <c r="N13">
        <v>0.875</v>
      </c>
      <c r="O13">
        <f t="shared" si="3"/>
        <v>0.875</v>
      </c>
      <c r="Q13">
        <v>13</v>
      </c>
      <c r="R13">
        <v>1</v>
      </c>
      <c r="S13">
        <f t="shared" si="4"/>
        <v>1</v>
      </c>
      <c r="U13">
        <v>13</v>
      </c>
      <c r="V13">
        <v>0.83</v>
      </c>
      <c r="W13">
        <f t="shared" si="5"/>
        <v>0.83</v>
      </c>
      <c r="Y13">
        <v>13</v>
      </c>
      <c r="Z13">
        <v>0.9</v>
      </c>
      <c r="AA13">
        <f t="shared" si="6"/>
        <v>0.9</v>
      </c>
      <c r="AC13">
        <v>13</v>
      </c>
      <c r="AD13">
        <v>0.83330000000000004</v>
      </c>
      <c r="AE13">
        <f t="shared" si="7"/>
        <v>0.83330000000000004</v>
      </c>
    </row>
    <row r="14" spans="1:31">
      <c r="A14">
        <v>14</v>
      </c>
      <c r="B14">
        <v>1</v>
      </c>
      <c r="C14">
        <f t="shared" si="0"/>
        <v>1</v>
      </c>
      <c r="E14">
        <v>14</v>
      </c>
      <c r="F14">
        <v>0.95830000000000004</v>
      </c>
      <c r="G14">
        <f t="shared" si="1"/>
        <v>0.9718</v>
      </c>
      <c r="I14">
        <v>14</v>
      </c>
      <c r="J14">
        <v>0.95</v>
      </c>
      <c r="K14">
        <f t="shared" si="2"/>
        <v>0.95</v>
      </c>
      <c r="M14">
        <v>14</v>
      </c>
      <c r="N14">
        <v>0.875</v>
      </c>
      <c r="O14">
        <f t="shared" si="3"/>
        <v>0.875</v>
      </c>
      <c r="Q14">
        <v>14</v>
      </c>
      <c r="R14">
        <v>1</v>
      </c>
      <c r="S14">
        <f t="shared" si="4"/>
        <v>1</v>
      </c>
      <c r="U14">
        <v>14</v>
      </c>
      <c r="V14">
        <v>0.83</v>
      </c>
      <c r="W14">
        <f t="shared" si="5"/>
        <v>0.83</v>
      </c>
      <c r="Y14">
        <v>14</v>
      </c>
      <c r="Z14">
        <v>0.9</v>
      </c>
      <c r="AA14">
        <f t="shared" si="6"/>
        <v>0.9</v>
      </c>
      <c r="AC14">
        <v>14</v>
      </c>
      <c r="AD14">
        <v>0.83330000000000004</v>
      </c>
      <c r="AE14">
        <f t="shared" si="7"/>
        <v>0.83330000000000004</v>
      </c>
    </row>
    <row r="15" spans="1:31">
      <c r="A15">
        <v>15</v>
      </c>
      <c r="B15">
        <v>1</v>
      </c>
      <c r="C15">
        <f t="shared" si="0"/>
        <v>1</v>
      </c>
      <c r="E15">
        <v>15</v>
      </c>
      <c r="F15">
        <v>0.98529999999999995</v>
      </c>
      <c r="G15">
        <f t="shared" si="1"/>
        <v>0.98529999999999995</v>
      </c>
      <c r="I15">
        <v>15</v>
      </c>
      <c r="J15">
        <v>0.95</v>
      </c>
      <c r="K15">
        <f t="shared" si="2"/>
        <v>0.95</v>
      </c>
      <c r="M15">
        <v>15</v>
      </c>
      <c r="N15">
        <v>0.875</v>
      </c>
      <c r="O15">
        <f t="shared" si="3"/>
        <v>0.875</v>
      </c>
      <c r="Q15">
        <v>15</v>
      </c>
      <c r="R15">
        <v>1</v>
      </c>
      <c r="S15">
        <f t="shared" si="4"/>
        <v>1</v>
      </c>
      <c r="U15">
        <v>15</v>
      </c>
      <c r="V15">
        <v>0.83</v>
      </c>
      <c r="W15">
        <f t="shared" si="5"/>
        <v>0.83</v>
      </c>
      <c r="Y15">
        <v>15</v>
      </c>
      <c r="Z15">
        <v>0.9</v>
      </c>
      <c r="AA15">
        <f t="shared" si="6"/>
        <v>0.9</v>
      </c>
      <c r="AC15">
        <v>15</v>
      </c>
      <c r="AD15">
        <v>0.83330000000000004</v>
      </c>
      <c r="AE15">
        <f t="shared" si="7"/>
        <v>0.83330000000000004</v>
      </c>
    </row>
    <row r="16" spans="1:31">
      <c r="A16">
        <v>16</v>
      </c>
      <c r="B16">
        <v>1</v>
      </c>
      <c r="C16">
        <f t="shared" si="0"/>
        <v>1</v>
      </c>
      <c r="E16">
        <v>16</v>
      </c>
      <c r="F16">
        <v>0.98529999999999995</v>
      </c>
      <c r="G16">
        <f t="shared" si="1"/>
        <v>0.98529999999999995</v>
      </c>
      <c r="I16">
        <v>16</v>
      </c>
      <c r="J16">
        <v>0.95</v>
      </c>
      <c r="K16">
        <f t="shared" si="2"/>
        <v>0.95</v>
      </c>
      <c r="M16">
        <v>16</v>
      </c>
      <c r="N16">
        <v>0.875</v>
      </c>
      <c r="O16">
        <f t="shared" si="3"/>
        <v>0.875</v>
      </c>
      <c r="Q16">
        <v>16</v>
      </c>
      <c r="R16">
        <v>1</v>
      </c>
      <c r="S16">
        <f t="shared" si="4"/>
        <v>1</v>
      </c>
      <c r="U16">
        <v>16</v>
      </c>
      <c r="V16">
        <v>0.83</v>
      </c>
      <c r="W16">
        <f t="shared" si="5"/>
        <v>0.83</v>
      </c>
      <c r="Y16">
        <v>16</v>
      </c>
      <c r="Z16">
        <v>0.9</v>
      </c>
      <c r="AA16">
        <f t="shared" si="6"/>
        <v>0.9</v>
      </c>
      <c r="AC16">
        <v>16</v>
      </c>
      <c r="AD16">
        <v>0.83330000000000004</v>
      </c>
      <c r="AE16">
        <f t="shared" si="7"/>
        <v>0.83330000000000004</v>
      </c>
    </row>
    <row r="17" spans="1:31">
      <c r="A17">
        <v>17</v>
      </c>
      <c r="B17">
        <v>1</v>
      </c>
      <c r="C17">
        <f t="shared" si="0"/>
        <v>1</v>
      </c>
      <c r="E17">
        <v>17</v>
      </c>
      <c r="F17">
        <v>0.98529999999999995</v>
      </c>
      <c r="G17">
        <f t="shared" si="1"/>
        <v>0.98529999999999995</v>
      </c>
      <c r="I17">
        <v>17</v>
      </c>
      <c r="J17">
        <v>0.95</v>
      </c>
      <c r="K17">
        <f t="shared" si="2"/>
        <v>0.95</v>
      </c>
      <c r="M17">
        <v>17</v>
      </c>
      <c r="N17">
        <v>0.875</v>
      </c>
      <c r="O17">
        <f t="shared" si="3"/>
        <v>0.875</v>
      </c>
      <c r="Q17">
        <v>17</v>
      </c>
      <c r="R17">
        <v>1</v>
      </c>
      <c r="S17">
        <f t="shared" si="4"/>
        <v>1</v>
      </c>
      <c r="U17">
        <v>17</v>
      </c>
      <c r="V17">
        <v>0.83</v>
      </c>
      <c r="W17">
        <f t="shared" si="5"/>
        <v>0.83</v>
      </c>
      <c r="Y17">
        <v>17</v>
      </c>
      <c r="Z17">
        <v>0.9</v>
      </c>
      <c r="AA17">
        <f t="shared" si="6"/>
        <v>0.9</v>
      </c>
      <c r="AC17">
        <v>17</v>
      </c>
      <c r="AD17">
        <v>0.83330000000000004</v>
      </c>
      <c r="AE17">
        <f t="shared" si="7"/>
        <v>0.83330000000000004</v>
      </c>
    </row>
    <row r="18" spans="1:31">
      <c r="A18">
        <v>18</v>
      </c>
      <c r="B18">
        <v>1</v>
      </c>
      <c r="C18">
        <f t="shared" si="0"/>
        <v>1</v>
      </c>
      <c r="E18">
        <v>18</v>
      </c>
      <c r="F18">
        <v>0.98529999999999995</v>
      </c>
      <c r="G18">
        <f t="shared" si="1"/>
        <v>0.98529999999999995</v>
      </c>
      <c r="I18">
        <v>18</v>
      </c>
      <c r="J18">
        <v>0.95</v>
      </c>
      <c r="K18">
        <f t="shared" si="2"/>
        <v>0.95</v>
      </c>
      <c r="M18">
        <v>18</v>
      </c>
      <c r="N18">
        <v>0.875</v>
      </c>
      <c r="O18">
        <f t="shared" si="3"/>
        <v>0.875</v>
      </c>
      <c r="Q18">
        <v>18</v>
      </c>
      <c r="R18">
        <v>1</v>
      </c>
      <c r="S18">
        <f t="shared" si="4"/>
        <v>1</v>
      </c>
      <c r="U18">
        <v>18</v>
      </c>
      <c r="V18">
        <v>0.83</v>
      </c>
      <c r="W18">
        <f t="shared" si="5"/>
        <v>0.83</v>
      </c>
      <c r="Y18">
        <v>18</v>
      </c>
      <c r="Z18">
        <v>0.9</v>
      </c>
      <c r="AA18">
        <f t="shared" si="6"/>
        <v>0.9</v>
      </c>
      <c r="AC18">
        <v>18</v>
      </c>
      <c r="AD18">
        <v>0.83330000000000004</v>
      </c>
      <c r="AE18">
        <f t="shared" si="7"/>
        <v>0.83330000000000004</v>
      </c>
    </row>
    <row r="19" spans="1:31">
      <c r="A19">
        <v>19</v>
      </c>
      <c r="B19">
        <v>1</v>
      </c>
      <c r="C19">
        <f t="shared" si="0"/>
        <v>1</v>
      </c>
      <c r="E19">
        <v>19</v>
      </c>
      <c r="F19">
        <v>0.98529999999999995</v>
      </c>
      <c r="G19">
        <f t="shared" si="1"/>
        <v>0.98529999999999995</v>
      </c>
      <c r="I19">
        <v>19</v>
      </c>
      <c r="J19">
        <v>0.95</v>
      </c>
      <c r="K19">
        <f t="shared" si="2"/>
        <v>0.95</v>
      </c>
      <c r="M19">
        <v>19</v>
      </c>
      <c r="N19">
        <v>0.875</v>
      </c>
      <c r="O19">
        <f t="shared" si="3"/>
        <v>0.875</v>
      </c>
      <c r="Q19">
        <v>19</v>
      </c>
      <c r="R19">
        <v>1</v>
      </c>
      <c r="S19">
        <f t="shared" si="4"/>
        <v>1</v>
      </c>
      <c r="U19">
        <v>19</v>
      </c>
      <c r="V19">
        <v>0.83</v>
      </c>
      <c r="W19">
        <f t="shared" si="5"/>
        <v>0.83</v>
      </c>
      <c r="Y19">
        <v>19</v>
      </c>
      <c r="Z19">
        <v>0.9</v>
      </c>
      <c r="AA19">
        <f t="shared" si="6"/>
        <v>0.9</v>
      </c>
      <c r="AC19">
        <v>19</v>
      </c>
      <c r="AD19">
        <v>0.83330000000000004</v>
      </c>
      <c r="AE19">
        <f t="shared" si="7"/>
        <v>0.83330000000000004</v>
      </c>
    </row>
    <row r="20" spans="1:31">
      <c r="A20">
        <v>20</v>
      </c>
      <c r="B20">
        <v>1</v>
      </c>
      <c r="C20">
        <f t="shared" si="0"/>
        <v>1</v>
      </c>
      <c r="E20">
        <v>20</v>
      </c>
      <c r="F20">
        <v>0.98529999999999995</v>
      </c>
      <c r="G20">
        <f t="shared" si="1"/>
        <v>0.98529999999999995</v>
      </c>
      <c r="I20">
        <v>20</v>
      </c>
      <c r="J20">
        <v>0.95</v>
      </c>
      <c r="K20">
        <f t="shared" si="2"/>
        <v>0.95</v>
      </c>
      <c r="M20">
        <v>20</v>
      </c>
      <c r="N20">
        <v>0.875</v>
      </c>
      <c r="O20">
        <f t="shared" si="3"/>
        <v>0.875</v>
      </c>
      <c r="Q20">
        <v>20</v>
      </c>
      <c r="R20">
        <v>1</v>
      </c>
      <c r="S20">
        <f t="shared" si="4"/>
        <v>1</v>
      </c>
      <c r="U20">
        <v>20</v>
      </c>
      <c r="V20">
        <v>0.83</v>
      </c>
      <c r="W20">
        <f t="shared" si="5"/>
        <v>0.83</v>
      </c>
      <c r="Y20">
        <v>20</v>
      </c>
      <c r="Z20">
        <v>0.9</v>
      </c>
      <c r="AA20">
        <f t="shared" si="6"/>
        <v>0.9</v>
      </c>
      <c r="AC20">
        <v>20</v>
      </c>
      <c r="AD20">
        <v>0.83330000000000004</v>
      </c>
      <c r="AE20">
        <f t="shared" si="7"/>
        <v>0.83330000000000004</v>
      </c>
    </row>
    <row r="21" spans="1:31">
      <c r="A21">
        <v>21</v>
      </c>
      <c r="B21">
        <v>1</v>
      </c>
      <c r="E21">
        <v>21</v>
      </c>
      <c r="F21">
        <v>0.98529999999999995</v>
      </c>
      <c r="I21">
        <v>21</v>
      </c>
      <c r="J21">
        <v>0.95</v>
      </c>
      <c r="M21">
        <v>21</v>
      </c>
      <c r="N21">
        <v>0.875</v>
      </c>
      <c r="Q21">
        <v>21</v>
      </c>
      <c r="R21">
        <v>1</v>
      </c>
      <c r="U21">
        <v>21</v>
      </c>
      <c r="V21">
        <v>0.83</v>
      </c>
      <c r="Y21">
        <v>21</v>
      </c>
      <c r="Z21">
        <v>0.9</v>
      </c>
      <c r="AC21">
        <v>21</v>
      </c>
      <c r="AD21">
        <v>0.83330000000000004</v>
      </c>
    </row>
    <row r="22" spans="1:31">
      <c r="A22" t="s">
        <v>31</v>
      </c>
      <c r="C22" s="38">
        <f>SUM(C5:C21)</f>
        <v>12.675000000000001</v>
      </c>
      <c r="D22" s="38"/>
      <c r="E22" s="38"/>
      <c r="F22" s="38"/>
      <c r="G22" s="38">
        <f>SUM(G5:G21)</f>
        <v>10.98775</v>
      </c>
      <c r="H22" s="38"/>
      <c r="I22" s="38"/>
      <c r="J22" s="38"/>
      <c r="K22" s="38">
        <f>SUM(K5:K21)</f>
        <v>12.497599999999998</v>
      </c>
      <c r="M22" s="38"/>
      <c r="N22" s="38"/>
      <c r="O22" s="38">
        <f>SUM(O5:O21)</f>
        <v>11.104200000000001</v>
      </c>
      <c r="Q22" s="38"/>
      <c r="R22" s="38"/>
      <c r="S22" s="38">
        <f>SUM(S5:S21)</f>
        <v>12.4285</v>
      </c>
      <c r="U22" s="38"/>
      <c r="V22" s="38"/>
      <c r="W22" s="38">
        <f>SUM(W5:W21)</f>
        <v>9.8659999999999997</v>
      </c>
      <c r="X22" s="38"/>
      <c r="Y22" s="38"/>
      <c r="Z22" s="38"/>
      <c r="AA22" s="38">
        <f>SUM(AA5:AA21)</f>
        <v>11.550000000000002</v>
      </c>
      <c r="AC22" s="38"/>
      <c r="AD22" s="38"/>
      <c r="AE22" s="38">
        <f>SUM(AE5:AE21)</f>
        <v>10.9161</v>
      </c>
    </row>
    <row r="23" spans="1:31" s="39" customFormat="1">
      <c r="A23" s="39" t="s">
        <v>32</v>
      </c>
      <c r="C23" s="40">
        <f>C22+(B21+B5)*($A$21-$A$5)/(2*(COUNT(B5:B21)-1))</f>
        <v>13.331250000000001</v>
      </c>
      <c r="G23" s="40">
        <f>G22+(F21+F5)*($A$21-$A$5)/(2*(COUNT(F5:F21)-1))</f>
        <v>11.634353125000001</v>
      </c>
      <c r="K23" s="40">
        <f>K22+(J21+J5)*($A$21-$A$5)/(2*(COUNT(J5:J21)-1))</f>
        <v>13.121037499999998</v>
      </c>
      <c r="O23" s="40">
        <f>O22+(N21+N5)*($A$21-$A$5)/(2*(COUNT(N5:N21)-1))</f>
        <v>11.678418750000001</v>
      </c>
      <c r="S23" s="40">
        <f>S22+(R21+R5)*($A$21-$A$5)/(2*(COUNT(R5:R21)-1))</f>
        <v>13.08475</v>
      </c>
      <c r="W23" s="40">
        <f>W22+(V21+V5)*($A$21-$A$5)/(2*(COUNT(V5:V21)-1))</f>
        <v>10.4106875</v>
      </c>
      <c r="AA23" s="40">
        <f>AA22+(Z21+Z5)*($A$21-$A$5)/(2*(COUNT(Z5:Z21)-1))</f>
        <v>12.140625000000002</v>
      </c>
      <c r="AE23" s="40">
        <f>AE22+(AD21+AD5)*($A$21-$A$5)/(2*(COUNT(AD5:AD21)-1))</f>
        <v>11.462953125</v>
      </c>
    </row>
    <row r="24" spans="1:31">
      <c r="A24" t="s">
        <v>33</v>
      </c>
      <c r="C24" s="38">
        <f>C22/($A$21-$A$5)</f>
        <v>0.60357142857142865</v>
      </c>
      <c r="G24" s="38">
        <f>G22/($A$21-$A$5)</f>
        <v>0.52322619047619046</v>
      </c>
      <c r="K24" s="38">
        <f>K22/($A$21-$A$5)</f>
        <v>0.5951238095238095</v>
      </c>
      <c r="O24" s="38">
        <f>O22/($A$21-$A$5)</f>
        <v>0.52877142857142856</v>
      </c>
      <c r="S24" s="38">
        <f>S22/($A$21-$A$5)</f>
        <v>0.59183333333333332</v>
      </c>
      <c r="W24" s="38">
        <f>W22/($A$21-$A$5)</f>
        <v>0.46980952380952379</v>
      </c>
      <c r="AA24" s="38">
        <f>AA22/($A$21-$A$5)</f>
        <v>0.55000000000000016</v>
      </c>
      <c r="AE24" s="38">
        <f>AE22/($A$21-$A$5)</f>
        <v>0.51981428571428567</v>
      </c>
    </row>
    <row r="25" spans="1:31">
      <c r="A25" t="s">
        <v>34</v>
      </c>
      <c r="C25" s="38">
        <f>C23*(COUNT(B5:B21)-1)/(($A$21-$A$5)*COUNT(B5:B21))</f>
        <v>0.59747899159663864</v>
      </c>
      <c r="G25" s="38">
        <f>G23*(COUNT(F5:F21)-1)/(($A$21-$A$5)*COUNT(F5:F21))</f>
        <v>0.52142759103641456</v>
      </c>
      <c r="K25" s="38">
        <f>K23*(COUNT(J5:J21)-1)/(($A$21-$A$5)*COUNT(J5:J21))</f>
        <v>0.5880577030812324</v>
      </c>
      <c r="O25" s="38">
        <f>O23*(COUNT(N5:N21)-1)/(($A$21-$A$5)*COUNT(N5:N21))</f>
        <v>0.52340252100840334</v>
      </c>
      <c r="S25" s="38">
        <f>S23*(COUNT(R5:R21)-1)/(($A$21-$A$5)*COUNT(R5:R21))</f>
        <v>0.58643137254901956</v>
      </c>
      <c r="W25" s="38">
        <f>W23*(COUNT(V5:V21)-1)/(($A$21-$A$5)*COUNT(V5:V21))</f>
        <v>0.46658543417366949</v>
      </c>
      <c r="AA25" s="38">
        <f>AA23*(COUNT(Z5:Z21)-1)/(($A$21-$A$5)*COUNT(Z5:Z21))</f>
        <v>0.54411764705882359</v>
      </c>
      <c r="AE25" s="38">
        <f>AE23*(COUNT(AD5:AD21)-1)/(($A$21-$A$5)*COUNT(AD5:AD21))</f>
        <v>0.51374579831932776</v>
      </c>
    </row>
    <row r="31" spans="1:31">
      <c r="A31" s="37" t="s">
        <v>29</v>
      </c>
    </row>
    <row r="33" spans="1:31" s="37" customFormat="1">
      <c r="A33" s="37" t="s">
        <v>48</v>
      </c>
      <c r="E33" s="37" t="s">
        <v>49</v>
      </c>
      <c r="I33" s="37" t="s">
        <v>50</v>
      </c>
      <c r="M33" s="37" t="s">
        <v>51</v>
      </c>
      <c r="Q33" s="37" t="s">
        <v>105</v>
      </c>
      <c r="U33" s="37" t="s">
        <v>52</v>
      </c>
      <c r="Y33" s="37" t="s">
        <v>106</v>
      </c>
      <c r="AC33" s="37" t="s">
        <v>53</v>
      </c>
    </row>
    <row r="34" spans="1:31" s="37" customFormat="1">
      <c r="A34" s="37" t="s">
        <v>30</v>
      </c>
      <c r="E34" s="37" t="s">
        <v>30</v>
      </c>
      <c r="I34" s="37" t="s">
        <v>30</v>
      </c>
      <c r="M34" s="37" t="s">
        <v>30</v>
      </c>
      <c r="Q34" s="37" t="s">
        <v>30</v>
      </c>
      <c r="U34" s="37" t="s">
        <v>30</v>
      </c>
      <c r="Y34" s="37" t="s">
        <v>30</v>
      </c>
      <c r="AC34" s="37" t="s">
        <v>30</v>
      </c>
    </row>
    <row r="35" spans="1:31">
      <c r="A35">
        <v>0</v>
      </c>
      <c r="B35">
        <v>0</v>
      </c>
      <c r="C35">
        <f t="shared" ref="C35:C50" si="8">(B35+B36)*($A36-$A35)/2</f>
        <v>0</v>
      </c>
      <c r="E35">
        <v>0</v>
      </c>
      <c r="F35">
        <v>0</v>
      </c>
      <c r="G35">
        <f t="shared" ref="G35:G50" si="9">(F35+F36)*($A36-$A35)/2</f>
        <v>0</v>
      </c>
      <c r="I35">
        <v>0</v>
      </c>
      <c r="J35">
        <v>0</v>
      </c>
      <c r="K35">
        <f t="shared" ref="K35:K50" si="10">(J35+J36)*($A36-$A35)/2</f>
        <v>0</v>
      </c>
      <c r="M35">
        <v>0</v>
      </c>
      <c r="N35">
        <v>0</v>
      </c>
      <c r="O35">
        <f t="shared" ref="O35:O50" si="11">(N35+N36)*($A36-$A35)/2</f>
        <v>0</v>
      </c>
      <c r="Q35">
        <v>0</v>
      </c>
      <c r="R35">
        <v>0</v>
      </c>
      <c r="S35">
        <f t="shared" ref="S35:S50" si="12">(R35+R36)*($A36-$A35)/2</f>
        <v>0</v>
      </c>
      <c r="U35">
        <v>0</v>
      </c>
      <c r="V35">
        <v>0</v>
      </c>
      <c r="W35">
        <f t="shared" ref="W35:W50" si="13">(V35+V36)*($A36-$A35)/2</f>
        <v>0</v>
      </c>
      <c r="Y35">
        <v>0</v>
      </c>
      <c r="Z35">
        <v>0</v>
      </c>
      <c r="AA35">
        <f t="shared" ref="AA35:AA50" si="14">(Z35+Z36)*($A36-$A35)/2</f>
        <v>0</v>
      </c>
      <c r="AC35">
        <v>0</v>
      </c>
      <c r="AD35">
        <v>0</v>
      </c>
      <c r="AE35">
        <f t="shared" ref="AE35:AE50" si="15">(AD35+AD36)*($A36-$A35)/2</f>
        <v>0</v>
      </c>
    </row>
    <row r="36" spans="1:31">
      <c r="A36">
        <v>6</v>
      </c>
      <c r="B36">
        <v>0</v>
      </c>
      <c r="C36">
        <f>(B36+B37)*($A37-$A36)/2</f>
        <v>0</v>
      </c>
      <c r="E36">
        <v>6</v>
      </c>
      <c r="F36">
        <v>0</v>
      </c>
      <c r="G36">
        <f>(F36+F37)*($A37-$A36)/2</f>
        <v>0</v>
      </c>
      <c r="I36">
        <v>6</v>
      </c>
      <c r="J36">
        <v>0</v>
      </c>
      <c r="K36">
        <f>(J36+J37)*($A37-$A36)/2</f>
        <v>0</v>
      </c>
      <c r="M36">
        <v>6</v>
      </c>
      <c r="N36">
        <v>0</v>
      </c>
      <c r="O36">
        <f>(N36+N37)*($A37-$A36)/2</f>
        <v>0</v>
      </c>
      <c r="Q36">
        <v>6</v>
      </c>
      <c r="R36">
        <v>0</v>
      </c>
      <c r="S36">
        <f>(R36+R37)*($A37-$A36)/2</f>
        <v>0</v>
      </c>
      <c r="U36">
        <v>6</v>
      </c>
      <c r="V36">
        <v>0</v>
      </c>
      <c r="W36">
        <f>(V36+V37)*($A37-$A36)/2</f>
        <v>0</v>
      </c>
      <c r="Y36">
        <v>6</v>
      </c>
      <c r="Z36">
        <v>0</v>
      </c>
      <c r="AA36">
        <f>(Z36+Z37)*($A37-$A36)/2</f>
        <v>0</v>
      </c>
      <c r="AC36">
        <v>6</v>
      </c>
      <c r="AD36">
        <v>0</v>
      </c>
      <c r="AE36">
        <f>(AD36+AD37)*($A37-$A36)/2</f>
        <v>0</v>
      </c>
    </row>
    <row r="37" spans="1:31">
      <c r="A37">
        <v>7</v>
      </c>
      <c r="B37">
        <v>0</v>
      </c>
      <c r="C37">
        <f t="shared" si="8"/>
        <v>0</v>
      </c>
      <c r="E37">
        <v>7</v>
      </c>
      <c r="F37">
        <v>0</v>
      </c>
      <c r="G37">
        <f t="shared" si="9"/>
        <v>0</v>
      </c>
      <c r="I37">
        <v>7</v>
      </c>
      <c r="J37">
        <v>0</v>
      </c>
      <c r="K37">
        <f t="shared" si="10"/>
        <v>0</v>
      </c>
      <c r="M37">
        <v>7</v>
      </c>
      <c r="N37">
        <v>0</v>
      </c>
      <c r="O37">
        <f t="shared" si="11"/>
        <v>0</v>
      </c>
      <c r="Q37">
        <v>7</v>
      </c>
      <c r="R37">
        <v>0</v>
      </c>
      <c r="S37">
        <f t="shared" si="12"/>
        <v>0</v>
      </c>
      <c r="U37">
        <v>7</v>
      </c>
      <c r="V37">
        <v>0</v>
      </c>
      <c r="W37">
        <f t="shared" si="13"/>
        <v>0</v>
      </c>
      <c r="Y37">
        <v>7</v>
      </c>
      <c r="Z37">
        <v>0</v>
      </c>
      <c r="AA37">
        <f t="shared" si="14"/>
        <v>0</v>
      </c>
      <c r="AC37">
        <v>7</v>
      </c>
      <c r="AD37">
        <v>0</v>
      </c>
      <c r="AE37">
        <f t="shared" si="15"/>
        <v>0</v>
      </c>
    </row>
    <row r="38" spans="1:31">
      <c r="A38">
        <v>8</v>
      </c>
      <c r="B38">
        <v>0</v>
      </c>
      <c r="C38">
        <f t="shared" si="8"/>
        <v>0</v>
      </c>
      <c r="E38">
        <v>8</v>
      </c>
      <c r="F38">
        <v>0</v>
      </c>
      <c r="G38">
        <f t="shared" si="9"/>
        <v>0</v>
      </c>
      <c r="I38">
        <v>8</v>
      </c>
      <c r="J38">
        <v>0</v>
      </c>
      <c r="K38">
        <f t="shared" si="10"/>
        <v>0</v>
      </c>
      <c r="M38">
        <v>8</v>
      </c>
      <c r="N38">
        <v>0</v>
      </c>
      <c r="O38">
        <f t="shared" si="11"/>
        <v>0</v>
      </c>
      <c r="Q38">
        <v>8</v>
      </c>
      <c r="R38">
        <v>0</v>
      </c>
      <c r="S38">
        <f t="shared" si="12"/>
        <v>0</v>
      </c>
      <c r="U38">
        <v>8</v>
      </c>
      <c r="V38">
        <v>0</v>
      </c>
      <c r="W38">
        <f t="shared" si="13"/>
        <v>0</v>
      </c>
      <c r="Y38">
        <v>8</v>
      </c>
      <c r="Z38">
        <v>0</v>
      </c>
      <c r="AA38">
        <f t="shared" si="14"/>
        <v>0</v>
      </c>
      <c r="AC38">
        <v>8</v>
      </c>
      <c r="AD38">
        <v>0</v>
      </c>
      <c r="AE38">
        <f t="shared" si="15"/>
        <v>0</v>
      </c>
    </row>
    <row r="39" spans="1:31">
      <c r="A39">
        <v>9</v>
      </c>
      <c r="B39">
        <v>0</v>
      </c>
      <c r="C39">
        <f t="shared" si="8"/>
        <v>1.2500000000000001E-2</v>
      </c>
      <c r="E39">
        <v>9</v>
      </c>
      <c r="F39">
        <v>0</v>
      </c>
      <c r="G39">
        <f t="shared" si="9"/>
        <v>1.04E-2</v>
      </c>
      <c r="I39">
        <v>9</v>
      </c>
      <c r="J39">
        <v>0</v>
      </c>
      <c r="K39">
        <f t="shared" si="10"/>
        <v>0</v>
      </c>
      <c r="M39">
        <v>9</v>
      </c>
      <c r="N39">
        <v>0</v>
      </c>
      <c r="O39">
        <f t="shared" si="11"/>
        <v>0</v>
      </c>
      <c r="Q39">
        <v>9</v>
      </c>
      <c r="R39">
        <v>0</v>
      </c>
      <c r="S39">
        <f t="shared" si="12"/>
        <v>0</v>
      </c>
      <c r="U39">
        <v>9</v>
      </c>
      <c r="V39">
        <v>0</v>
      </c>
      <c r="W39">
        <f t="shared" si="13"/>
        <v>0</v>
      </c>
      <c r="Y39">
        <v>9</v>
      </c>
      <c r="Z39">
        <v>0</v>
      </c>
      <c r="AA39">
        <f t="shared" si="14"/>
        <v>0</v>
      </c>
      <c r="AC39">
        <v>9</v>
      </c>
      <c r="AD39">
        <v>0</v>
      </c>
      <c r="AE39">
        <f t="shared" si="15"/>
        <v>0</v>
      </c>
    </row>
    <row r="40" spans="1:31">
      <c r="A40">
        <v>10</v>
      </c>
      <c r="B40">
        <v>2.5000000000000001E-2</v>
      </c>
      <c r="C40">
        <f t="shared" si="8"/>
        <v>2.5000000000000001E-2</v>
      </c>
      <c r="E40">
        <v>10</v>
      </c>
      <c r="F40">
        <v>2.0799999999999999E-2</v>
      </c>
      <c r="G40">
        <f t="shared" si="9"/>
        <v>3.125E-2</v>
      </c>
      <c r="I40">
        <v>10</v>
      </c>
      <c r="J40">
        <v>0</v>
      </c>
      <c r="K40">
        <f t="shared" si="10"/>
        <v>0</v>
      </c>
      <c r="M40">
        <v>10</v>
      </c>
      <c r="N40">
        <v>0</v>
      </c>
      <c r="O40">
        <f t="shared" si="11"/>
        <v>0</v>
      </c>
      <c r="Q40">
        <v>10</v>
      </c>
      <c r="R40">
        <v>0</v>
      </c>
      <c r="S40">
        <f t="shared" si="12"/>
        <v>1.1900000000000001E-2</v>
      </c>
      <c r="U40">
        <v>10</v>
      </c>
      <c r="V40">
        <v>0</v>
      </c>
      <c r="W40">
        <f t="shared" si="13"/>
        <v>1.0500000000000001E-2</v>
      </c>
      <c r="Y40">
        <v>10</v>
      </c>
      <c r="Z40">
        <v>0</v>
      </c>
      <c r="AA40">
        <f t="shared" si="14"/>
        <v>2.5000000000000001E-2</v>
      </c>
      <c r="AC40">
        <v>10</v>
      </c>
      <c r="AD40">
        <v>0</v>
      </c>
      <c r="AE40">
        <f t="shared" si="15"/>
        <v>8.3000000000000004E-2</v>
      </c>
    </row>
    <row r="41" spans="1:31">
      <c r="A41">
        <v>11</v>
      </c>
      <c r="B41">
        <v>2.5000000000000001E-2</v>
      </c>
      <c r="C41">
        <f t="shared" si="8"/>
        <v>3.7500000000000006E-2</v>
      </c>
      <c r="E41">
        <v>11</v>
      </c>
      <c r="F41">
        <v>4.1700000000000001E-2</v>
      </c>
      <c r="G41">
        <f t="shared" si="9"/>
        <v>6.25E-2</v>
      </c>
      <c r="I41">
        <v>11</v>
      </c>
      <c r="J41">
        <v>0</v>
      </c>
      <c r="K41">
        <f t="shared" si="10"/>
        <v>0</v>
      </c>
      <c r="M41">
        <v>11</v>
      </c>
      <c r="N41">
        <v>0</v>
      </c>
      <c r="O41">
        <f t="shared" si="11"/>
        <v>0</v>
      </c>
      <c r="Q41">
        <v>11</v>
      </c>
      <c r="R41">
        <v>2.3800000000000002E-2</v>
      </c>
      <c r="S41">
        <f t="shared" si="12"/>
        <v>2.3800000000000002E-2</v>
      </c>
      <c r="U41">
        <v>11</v>
      </c>
      <c r="V41">
        <v>2.1000000000000001E-2</v>
      </c>
      <c r="W41">
        <f t="shared" si="13"/>
        <v>2.1000000000000001E-2</v>
      </c>
      <c r="Y41">
        <v>11</v>
      </c>
      <c r="Z41">
        <v>0.05</v>
      </c>
      <c r="AA41">
        <f t="shared" si="14"/>
        <v>7.5000000000000011E-2</v>
      </c>
      <c r="AC41">
        <v>11</v>
      </c>
      <c r="AD41">
        <v>0.16600000000000001</v>
      </c>
      <c r="AE41">
        <f t="shared" si="15"/>
        <v>0.27050000000000002</v>
      </c>
    </row>
    <row r="42" spans="1:31">
      <c r="A42">
        <v>12</v>
      </c>
      <c r="B42">
        <v>0.05</v>
      </c>
      <c r="C42">
        <f t="shared" si="8"/>
        <v>7.5000000000000011E-2</v>
      </c>
      <c r="E42">
        <v>12</v>
      </c>
      <c r="F42">
        <v>8.3299999999999999E-2</v>
      </c>
      <c r="G42">
        <f t="shared" si="9"/>
        <v>8.3299999999999999E-2</v>
      </c>
      <c r="I42">
        <v>12</v>
      </c>
      <c r="J42">
        <v>0</v>
      </c>
      <c r="K42">
        <f t="shared" si="10"/>
        <v>0</v>
      </c>
      <c r="M42">
        <v>12</v>
      </c>
      <c r="N42">
        <v>0</v>
      </c>
      <c r="O42">
        <f t="shared" si="11"/>
        <v>0</v>
      </c>
      <c r="Q42">
        <v>12</v>
      </c>
      <c r="R42">
        <v>2.3800000000000002E-2</v>
      </c>
      <c r="S42">
        <f t="shared" si="12"/>
        <v>5.9500000000000004E-2</v>
      </c>
      <c r="U42">
        <v>12</v>
      </c>
      <c r="V42">
        <v>2.1000000000000001E-2</v>
      </c>
      <c r="W42">
        <f t="shared" si="13"/>
        <v>2.1000000000000001E-2</v>
      </c>
      <c r="Y42">
        <v>12</v>
      </c>
      <c r="Z42">
        <v>0.1</v>
      </c>
      <c r="AA42">
        <f t="shared" si="14"/>
        <v>0.2</v>
      </c>
      <c r="AC42">
        <v>12</v>
      </c>
      <c r="AD42">
        <v>0.375</v>
      </c>
      <c r="AE42">
        <f t="shared" si="15"/>
        <v>0.39585000000000004</v>
      </c>
    </row>
    <row r="43" spans="1:31">
      <c r="A43">
        <v>13</v>
      </c>
      <c r="B43">
        <v>0.1</v>
      </c>
      <c r="C43">
        <f t="shared" si="8"/>
        <v>0.1125</v>
      </c>
      <c r="E43">
        <v>13</v>
      </c>
      <c r="F43">
        <v>8.3299999999999999E-2</v>
      </c>
      <c r="G43">
        <f t="shared" si="9"/>
        <v>0.14580000000000001</v>
      </c>
      <c r="I43">
        <v>13</v>
      </c>
      <c r="J43">
        <v>0</v>
      </c>
      <c r="K43">
        <f t="shared" si="10"/>
        <v>2.5000000000000001E-2</v>
      </c>
      <c r="M43">
        <v>13</v>
      </c>
      <c r="N43">
        <v>0</v>
      </c>
      <c r="O43">
        <f t="shared" si="11"/>
        <v>2.085E-2</v>
      </c>
      <c r="Q43">
        <v>13</v>
      </c>
      <c r="R43">
        <v>9.5200000000000007E-2</v>
      </c>
      <c r="S43">
        <f t="shared" si="12"/>
        <v>0.17855000000000001</v>
      </c>
      <c r="U43">
        <v>13</v>
      </c>
      <c r="V43">
        <v>2.1000000000000001E-2</v>
      </c>
      <c r="W43">
        <f t="shared" si="13"/>
        <v>9.4E-2</v>
      </c>
      <c r="Y43">
        <v>13</v>
      </c>
      <c r="Z43">
        <v>0.3</v>
      </c>
      <c r="AA43">
        <f t="shared" si="14"/>
        <v>0.35</v>
      </c>
      <c r="AC43">
        <v>13</v>
      </c>
      <c r="AD43">
        <v>0.41670000000000001</v>
      </c>
      <c r="AE43">
        <f t="shared" si="15"/>
        <v>0.47919999999999996</v>
      </c>
    </row>
    <row r="44" spans="1:31">
      <c r="A44">
        <v>14</v>
      </c>
      <c r="B44">
        <v>0.125</v>
      </c>
      <c r="C44">
        <f t="shared" si="8"/>
        <v>0.13750000000000001</v>
      </c>
      <c r="E44">
        <v>14</v>
      </c>
      <c r="F44">
        <v>0.20830000000000001</v>
      </c>
      <c r="G44">
        <f t="shared" si="9"/>
        <v>0.27065</v>
      </c>
      <c r="I44">
        <v>14</v>
      </c>
      <c r="J44">
        <v>0.05</v>
      </c>
      <c r="K44">
        <f t="shared" si="10"/>
        <v>0.05</v>
      </c>
      <c r="M44">
        <v>14</v>
      </c>
      <c r="N44">
        <v>4.1700000000000001E-2</v>
      </c>
      <c r="O44">
        <f t="shared" si="11"/>
        <v>6.25E-2</v>
      </c>
      <c r="Q44">
        <v>14</v>
      </c>
      <c r="R44">
        <v>0.26190000000000002</v>
      </c>
      <c r="S44">
        <f t="shared" si="12"/>
        <v>0.36904999999999999</v>
      </c>
      <c r="U44">
        <v>14</v>
      </c>
      <c r="V44">
        <v>0.16700000000000001</v>
      </c>
      <c r="W44">
        <f t="shared" si="13"/>
        <v>0.22949999999999998</v>
      </c>
      <c r="Y44">
        <v>14</v>
      </c>
      <c r="Z44">
        <v>0.4</v>
      </c>
      <c r="AA44">
        <f t="shared" si="14"/>
        <v>0.47500000000000003</v>
      </c>
      <c r="AC44">
        <v>14</v>
      </c>
      <c r="AD44">
        <v>0.54169999999999996</v>
      </c>
      <c r="AE44">
        <f t="shared" si="15"/>
        <v>0.64585000000000004</v>
      </c>
    </row>
    <row r="45" spans="1:31">
      <c r="A45">
        <v>15</v>
      </c>
      <c r="B45">
        <v>0.15</v>
      </c>
      <c r="C45">
        <f t="shared" si="8"/>
        <v>0.41250000000000003</v>
      </c>
      <c r="E45">
        <v>15</v>
      </c>
      <c r="F45">
        <v>0.33300000000000002</v>
      </c>
      <c r="G45">
        <f t="shared" si="9"/>
        <v>0.41649999999999998</v>
      </c>
      <c r="I45">
        <v>15</v>
      </c>
      <c r="J45">
        <v>0.05</v>
      </c>
      <c r="K45">
        <f t="shared" si="10"/>
        <v>0.25</v>
      </c>
      <c r="M45">
        <v>15</v>
      </c>
      <c r="N45">
        <v>8.3299999999999999E-2</v>
      </c>
      <c r="O45">
        <f t="shared" si="11"/>
        <v>0.20829999999999999</v>
      </c>
      <c r="Q45">
        <v>15</v>
      </c>
      <c r="R45">
        <v>0.47620000000000001</v>
      </c>
      <c r="S45">
        <f t="shared" si="12"/>
        <v>0.57145000000000001</v>
      </c>
      <c r="U45">
        <v>15</v>
      </c>
      <c r="V45">
        <v>0.29199999999999998</v>
      </c>
      <c r="W45">
        <f t="shared" si="13"/>
        <v>0.35449999999999998</v>
      </c>
      <c r="Y45">
        <v>15</v>
      </c>
      <c r="Z45">
        <v>0.55000000000000004</v>
      </c>
      <c r="AA45">
        <f t="shared" si="14"/>
        <v>0.55000000000000004</v>
      </c>
      <c r="AC45">
        <v>15</v>
      </c>
      <c r="AD45">
        <v>0.75</v>
      </c>
      <c r="AE45">
        <f t="shared" si="15"/>
        <v>0.77</v>
      </c>
    </row>
    <row r="46" spans="1:31">
      <c r="A46">
        <v>16</v>
      </c>
      <c r="B46">
        <v>0.67500000000000004</v>
      </c>
      <c r="C46">
        <f t="shared" si="8"/>
        <v>0.6875</v>
      </c>
      <c r="E46">
        <v>16</v>
      </c>
      <c r="F46">
        <v>0.5</v>
      </c>
      <c r="G46">
        <f t="shared" si="9"/>
        <v>0.52085000000000004</v>
      </c>
      <c r="I46">
        <v>16</v>
      </c>
      <c r="J46">
        <v>0.45</v>
      </c>
      <c r="K46">
        <f t="shared" si="10"/>
        <v>0.45</v>
      </c>
      <c r="M46">
        <v>16</v>
      </c>
      <c r="N46">
        <v>0.33329999999999999</v>
      </c>
      <c r="O46">
        <f t="shared" si="11"/>
        <v>0.33329999999999999</v>
      </c>
      <c r="Q46">
        <v>16</v>
      </c>
      <c r="R46">
        <v>0.66669999999999996</v>
      </c>
      <c r="S46">
        <f t="shared" si="12"/>
        <v>0.70239999999999991</v>
      </c>
      <c r="U46">
        <v>16</v>
      </c>
      <c r="V46">
        <v>0.41699999999999998</v>
      </c>
      <c r="W46">
        <f t="shared" si="13"/>
        <v>0.47950000000000004</v>
      </c>
      <c r="Y46">
        <v>16</v>
      </c>
      <c r="Z46">
        <v>0.55000000000000004</v>
      </c>
      <c r="AA46">
        <f t="shared" si="14"/>
        <v>0.57499999999999996</v>
      </c>
      <c r="AC46">
        <v>16</v>
      </c>
      <c r="AD46">
        <v>0.79</v>
      </c>
      <c r="AE46">
        <f t="shared" si="15"/>
        <v>0.79</v>
      </c>
    </row>
    <row r="47" spans="1:31">
      <c r="A47">
        <v>17</v>
      </c>
      <c r="B47">
        <v>0.7</v>
      </c>
      <c r="C47">
        <f t="shared" si="8"/>
        <v>0.75</v>
      </c>
      <c r="E47">
        <v>17</v>
      </c>
      <c r="F47">
        <v>0.54169999999999996</v>
      </c>
      <c r="G47">
        <f t="shared" si="9"/>
        <v>0.60419999999999996</v>
      </c>
      <c r="I47">
        <v>17</v>
      </c>
      <c r="J47">
        <v>0.45</v>
      </c>
      <c r="K47">
        <f t="shared" si="10"/>
        <v>0.47499999999999998</v>
      </c>
      <c r="M47">
        <v>17</v>
      </c>
      <c r="N47">
        <v>0.33329999999999999</v>
      </c>
      <c r="O47">
        <f t="shared" si="11"/>
        <v>0.4375</v>
      </c>
      <c r="Q47">
        <v>17</v>
      </c>
      <c r="R47">
        <v>0.73809999999999998</v>
      </c>
      <c r="S47">
        <f t="shared" si="12"/>
        <v>0.73809999999999998</v>
      </c>
      <c r="U47">
        <v>17</v>
      </c>
      <c r="V47">
        <v>0.54200000000000004</v>
      </c>
      <c r="W47">
        <f t="shared" si="13"/>
        <v>0.5625</v>
      </c>
      <c r="Y47">
        <v>17</v>
      </c>
      <c r="Z47">
        <v>0.6</v>
      </c>
      <c r="AA47">
        <f t="shared" si="14"/>
        <v>0.64999999999999991</v>
      </c>
      <c r="AC47">
        <v>17</v>
      </c>
      <c r="AD47">
        <v>0.79</v>
      </c>
      <c r="AE47">
        <f t="shared" si="15"/>
        <v>0.79</v>
      </c>
    </row>
    <row r="48" spans="1:31">
      <c r="A48">
        <v>18</v>
      </c>
      <c r="B48">
        <v>0.8</v>
      </c>
      <c r="C48">
        <f t="shared" si="8"/>
        <v>0.83750000000000002</v>
      </c>
      <c r="E48">
        <v>18</v>
      </c>
      <c r="F48">
        <v>0.66669999999999996</v>
      </c>
      <c r="G48">
        <f t="shared" si="9"/>
        <v>0.67710000000000004</v>
      </c>
      <c r="I48">
        <v>18</v>
      </c>
      <c r="J48">
        <v>0.5</v>
      </c>
      <c r="K48">
        <f t="shared" si="10"/>
        <v>0.6</v>
      </c>
      <c r="M48">
        <v>18</v>
      </c>
      <c r="N48">
        <v>0.54169999999999996</v>
      </c>
      <c r="O48">
        <f t="shared" si="11"/>
        <v>0.64585000000000004</v>
      </c>
      <c r="Q48">
        <v>18</v>
      </c>
      <c r="R48">
        <v>0.73809999999999998</v>
      </c>
      <c r="S48">
        <f t="shared" si="12"/>
        <v>0.84525000000000006</v>
      </c>
      <c r="U48">
        <v>18</v>
      </c>
      <c r="V48">
        <v>0.58299999999999996</v>
      </c>
      <c r="W48">
        <f t="shared" si="13"/>
        <v>0.62484999999999991</v>
      </c>
      <c r="Y48">
        <v>18</v>
      </c>
      <c r="Z48">
        <v>0.7</v>
      </c>
      <c r="AA48">
        <f t="shared" si="14"/>
        <v>0.77499999999999991</v>
      </c>
      <c r="AC48">
        <v>18</v>
      </c>
      <c r="AD48">
        <v>0.79</v>
      </c>
      <c r="AE48">
        <f t="shared" si="15"/>
        <v>0.79</v>
      </c>
    </row>
    <row r="49" spans="1:31">
      <c r="A49">
        <v>19</v>
      </c>
      <c r="B49">
        <v>0.875</v>
      </c>
      <c r="C49">
        <f t="shared" si="8"/>
        <v>0.88749999999999996</v>
      </c>
      <c r="E49">
        <v>19</v>
      </c>
      <c r="F49">
        <v>0.6875</v>
      </c>
      <c r="G49">
        <f t="shared" si="9"/>
        <v>0.73960000000000004</v>
      </c>
      <c r="I49">
        <v>19</v>
      </c>
      <c r="J49">
        <v>0.7</v>
      </c>
      <c r="K49">
        <f t="shared" si="10"/>
        <v>0.82499999999999996</v>
      </c>
      <c r="M49">
        <v>19</v>
      </c>
      <c r="N49">
        <v>0.75</v>
      </c>
      <c r="O49">
        <f t="shared" si="11"/>
        <v>0.8125</v>
      </c>
      <c r="Q49">
        <v>19</v>
      </c>
      <c r="R49">
        <v>0.95240000000000002</v>
      </c>
      <c r="S49">
        <f t="shared" si="12"/>
        <v>0.97619999999999996</v>
      </c>
      <c r="U49">
        <v>19</v>
      </c>
      <c r="V49">
        <v>0.66669999999999996</v>
      </c>
      <c r="W49">
        <f t="shared" si="13"/>
        <v>0.67710000000000004</v>
      </c>
      <c r="Y49">
        <v>19</v>
      </c>
      <c r="Z49">
        <v>0.85</v>
      </c>
      <c r="AA49">
        <f t="shared" si="14"/>
        <v>0.875</v>
      </c>
      <c r="AC49">
        <v>19</v>
      </c>
      <c r="AD49">
        <v>0.79</v>
      </c>
      <c r="AE49">
        <f t="shared" si="15"/>
        <v>0.79</v>
      </c>
    </row>
    <row r="50" spans="1:31">
      <c r="A50">
        <v>20</v>
      </c>
      <c r="B50">
        <v>0.9</v>
      </c>
      <c r="C50">
        <f t="shared" si="8"/>
        <v>0.95</v>
      </c>
      <c r="E50">
        <v>20</v>
      </c>
      <c r="F50">
        <v>0.79169999999999996</v>
      </c>
      <c r="G50">
        <f t="shared" si="9"/>
        <v>0.82294999999999996</v>
      </c>
      <c r="I50">
        <v>20</v>
      </c>
      <c r="J50">
        <v>0.95</v>
      </c>
      <c r="K50">
        <f t="shared" si="10"/>
        <v>0.95</v>
      </c>
      <c r="M50">
        <v>20</v>
      </c>
      <c r="N50">
        <v>0.875</v>
      </c>
      <c r="O50">
        <f t="shared" si="11"/>
        <v>0.875</v>
      </c>
      <c r="Q50">
        <v>20</v>
      </c>
      <c r="R50">
        <v>1</v>
      </c>
      <c r="S50">
        <f t="shared" si="12"/>
        <v>1</v>
      </c>
      <c r="U50">
        <v>20</v>
      </c>
      <c r="V50">
        <v>0.6875</v>
      </c>
      <c r="W50">
        <f t="shared" si="13"/>
        <v>0.70835000000000004</v>
      </c>
      <c r="Y50">
        <v>20</v>
      </c>
      <c r="Z50">
        <v>0.9</v>
      </c>
      <c r="AA50">
        <f t="shared" si="14"/>
        <v>0.9</v>
      </c>
      <c r="AC50">
        <v>20</v>
      </c>
      <c r="AD50">
        <v>0.79</v>
      </c>
      <c r="AE50">
        <f t="shared" si="15"/>
        <v>0.79</v>
      </c>
    </row>
    <row r="51" spans="1:31">
      <c r="A51">
        <v>21</v>
      </c>
      <c r="B51">
        <v>1</v>
      </c>
      <c r="E51">
        <v>21</v>
      </c>
      <c r="F51">
        <v>0.85419999999999996</v>
      </c>
      <c r="I51">
        <v>21</v>
      </c>
      <c r="J51">
        <v>0.95</v>
      </c>
      <c r="M51">
        <v>21</v>
      </c>
      <c r="N51">
        <v>0.875</v>
      </c>
      <c r="Q51">
        <v>21</v>
      </c>
      <c r="R51">
        <v>1</v>
      </c>
      <c r="U51">
        <v>21</v>
      </c>
      <c r="V51">
        <v>0.72919999999999996</v>
      </c>
      <c r="Y51">
        <v>21</v>
      </c>
      <c r="Z51">
        <v>0.9</v>
      </c>
      <c r="AC51">
        <v>21</v>
      </c>
      <c r="AD51">
        <v>0.79</v>
      </c>
    </row>
    <row r="52" spans="1:31">
      <c r="A52" t="s">
        <v>31</v>
      </c>
      <c r="C52" s="38">
        <f>SUM(C35:C51)</f>
        <v>4.9249999999999998</v>
      </c>
      <c r="D52" s="38"/>
      <c r="E52" s="38"/>
      <c r="F52" s="38"/>
      <c r="G52" s="38">
        <f>SUM(G35:G51)</f>
        <v>4.3850999999999996</v>
      </c>
      <c r="H52" s="38"/>
      <c r="I52" s="38"/>
      <c r="J52" s="38"/>
      <c r="K52" s="38">
        <f>SUM(K35:K51)</f>
        <v>3.625</v>
      </c>
      <c r="M52" s="38"/>
      <c r="N52" s="38"/>
      <c r="O52" s="38">
        <f>SUM(O35:O51)</f>
        <v>3.3957999999999999</v>
      </c>
      <c r="Q52" s="38"/>
      <c r="R52" s="38"/>
      <c r="S52" s="38">
        <f>SUM(S35:S51)</f>
        <v>5.4762000000000004</v>
      </c>
      <c r="U52" s="38"/>
      <c r="V52" s="38"/>
      <c r="W52" s="38">
        <f>SUM(W35:W51)</f>
        <v>3.7827999999999999</v>
      </c>
      <c r="X52" s="38"/>
      <c r="Y52" s="38"/>
      <c r="Z52" s="38"/>
      <c r="AA52" s="38">
        <f>SUM(AA35:AA51)</f>
        <v>5.45</v>
      </c>
      <c r="AC52" s="38"/>
      <c r="AD52" s="38"/>
      <c r="AE52" s="38">
        <f>SUM(AE35:AE51)</f>
        <v>6.5944000000000003</v>
      </c>
    </row>
    <row r="53" spans="1:31" s="39" customFormat="1">
      <c r="A53" s="39" t="s">
        <v>32</v>
      </c>
      <c r="C53" s="40">
        <f>C52+(B51+B35)*($A$21-$A$5)/(2*(COUNT(B35:B51)-1))</f>
        <v>5.5812499999999998</v>
      </c>
      <c r="G53" s="40">
        <f>G52+(F51+F35)*($A$21-$A$5)/(2*(COUNT(F35:F51)-1))</f>
        <v>4.9456687499999994</v>
      </c>
      <c r="K53" s="40">
        <f>K52+(J51+J35)*($A$21-$A$5)/(2*(COUNT(J35:J51)-1))</f>
        <v>4.2484374999999996</v>
      </c>
      <c r="O53" s="40">
        <f>O52+(N51+N35)*($A$21-$A$5)/(2*(COUNT(N35:N51)-1))</f>
        <v>3.9700187499999999</v>
      </c>
      <c r="S53" s="40">
        <f>S52+(R51+R35)*($A$21-$A$5)/(2*(COUNT(R35:R51)-1))</f>
        <v>6.1324500000000004</v>
      </c>
      <c r="W53" s="40">
        <f>W52+(V51+V35)*($A$21-$A$5)/(2*(COUNT(V35:V51)-1))</f>
        <v>4.2613374999999998</v>
      </c>
      <c r="AA53" s="40">
        <f>AA52+(Z51+Z35)*($A$21-$A$5)/(2*(COUNT(Z35:Z51)-1))</f>
        <v>6.0406250000000004</v>
      </c>
      <c r="AE53" s="40">
        <f>AE52+(AD51+AD35)*($A$21-$A$5)/(2*(COUNT(AD35:AD51)-1))</f>
        <v>7.1128375000000004</v>
      </c>
    </row>
    <row r="54" spans="1:31">
      <c r="A54" t="s">
        <v>33</v>
      </c>
      <c r="C54" s="38">
        <f>C52/($A$21-$A$5)</f>
        <v>0.23452380952380952</v>
      </c>
      <c r="G54" s="38">
        <f>G52/($A$21-$A$5)</f>
        <v>0.2088142857142857</v>
      </c>
      <c r="K54" s="38">
        <f>K52/($A$21-$A$5)</f>
        <v>0.17261904761904762</v>
      </c>
      <c r="O54" s="38">
        <f>O52/($A$21-$A$5)</f>
        <v>0.16170476190476191</v>
      </c>
      <c r="S54" s="38">
        <f>S52/($A$21-$A$5)</f>
        <v>0.2607714285714286</v>
      </c>
      <c r="W54" s="38">
        <f>W52/($A$14-$A$5)</f>
        <v>0.2702</v>
      </c>
      <c r="AA54" s="38">
        <f>AA52/($A$14-$A$5)</f>
        <v>0.38928571428571429</v>
      </c>
      <c r="AE54" s="38">
        <f>AE52/($A$14-$A$5)</f>
        <v>0.47102857142857146</v>
      </c>
    </row>
    <row r="55" spans="1:31">
      <c r="A55" t="s">
        <v>34</v>
      </c>
      <c r="C55" s="38">
        <f>C53*(COUNT(B35:B51)-1)/(($A$21-$A$5)*COUNT(B35:B51))</f>
        <v>0.25014005602240896</v>
      </c>
      <c r="G55" s="38">
        <f>G53*(COUNT(F35:F51)-1)/(($A$21-$A$5)*COUNT(F35:F51))</f>
        <v>0.22165462184873946</v>
      </c>
      <c r="K55" s="38">
        <f>K53*(COUNT(J35:J51)-1)/(($A$21-$A$5)*COUNT(J35:J51))</f>
        <v>0.19040616246498598</v>
      </c>
      <c r="O55" s="38">
        <f>O53*(COUNT(N35:N51)-1)/(($A$21-$A$5)*COUNT(N35:N51))</f>
        <v>0.17792801120448179</v>
      </c>
      <c r="S55" s="38">
        <f>S53*(COUNT(R35:R51)-1)/(($A$21-$A$5)*COUNT(R35:R51))</f>
        <v>0.27484369747899162</v>
      </c>
      <c r="W55" s="38">
        <f>W53*(COUNT(V35:V51)-1)/(($A$21-$A$5)*COUNT(V35:V51))</f>
        <v>0.19098431372549018</v>
      </c>
      <c r="AA55" s="38">
        <f>AA53*(COUNT(Z35:Z51)-1)/(($A$21-$A$5)*COUNT(Z35:Z51))</f>
        <v>0.27072829131652665</v>
      </c>
      <c r="AE55" s="38">
        <f>AE53*(COUNT(AD35:AD51)-1)/(($A$21-$A$5)*COUNT(AD35:AD51))</f>
        <v>0.3187826330532213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4A0C4-DF9B-5449-83CF-48B4E24D62AB}">
  <dimension ref="A1:S45"/>
  <sheetViews>
    <sheetView workbookViewId="0">
      <selection activeCell="M54" sqref="M54"/>
    </sheetView>
  </sheetViews>
  <sheetFormatPr baseColWidth="10" defaultRowHeight="16"/>
  <cols>
    <col min="1" max="1" width="10.83203125" style="59"/>
    <col min="2" max="4" width="10.83203125" style="60"/>
    <col min="5" max="16384" width="10.83203125" style="59"/>
  </cols>
  <sheetData>
    <row r="1" spans="1:19" ht="17" thickBot="1"/>
    <row r="2" spans="1:19" ht="24">
      <c r="A2" s="66" t="s">
        <v>60</v>
      </c>
      <c r="B2" s="67"/>
      <c r="C2" s="67"/>
      <c r="D2" s="68"/>
      <c r="E2" s="68"/>
      <c r="F2" s="69" t="s">
        <v>61</v>
      </c>
      <c r="G2" s="67"/>
      <c r="H2" s="67"/>
      <c r="I2" s="68"/>
      <c r="J2" s="68"/>
      <c r="K2" s="69" t="s">
        <v>59</v>
      </c>
      <c r="L2" s="68"/>
      <c r="M2" s="67"/>
      <c r="N2" s="67"/>
      <c r="O2" s="68"/>
      <c r="P2" s="69" t="s">
        <v>62</v>
      </c>
      <c r="Q2" s="68"/>
      <c r="R2" s="67"/>
      <c r="S2" s="70"/>
    </row>
    <row r="3" spans="1:19">
      <c r="A3" s="71" t="s">
        <v>55</v>
      </c>
      <c r="D3" s="59"/>
      <c r="F3" s="72" t="s">
        <v>55</v>
      </c>
      <c r="G3" s="60"/>
      <c r="H3" s="60"/>
      <c r="K3" s="72" t="s">
        <v>65</v>
      </c>
      <c r="M3" s="60"/>
      <c r="N3" s="60"/>
      <c r="P3" s="72" t="s">
        <v>66</v>
      </c>
      <c r="R3" s="60"/>
      <c r="S3" s="73"/>
    </row>
    <row r="4" spans="1:19">
      <c r="A4" s="71" t="s">
        <v>56</v>
      </c>
      <c r="D4" s="59"/>
      <c r="F4" s="72" t="s">
        <v>67</v>
      </c>
      <c r="G4" s="60"/>
      <c r="H4" s="60"/>
      <c r="K4" s="72" t="s">
        <v>68</v>
      </c>
      <c r="M4" s="60"/>
      <c r="N4" s="60"/>
      <c r="P4" s="72" t="s">
        <v>69</v>
      </c>
      <c r="R4" s="60"/>
      <c r="S4" s="73"/>
    </row>
    <row r="5" spans="1:19">
      <c r="A5" s="71"/>
      <c r="D5" s="59"/>
      <c r="F5" s="72"/>
      <c r="G5" s="60"/>
      <c r="H5" s="60"/>
      <c r="K5" s="72"/>
      <c r="M5" s="60"/>
      <c r="N5" s="60"/>
      <c r="P5" s="72"/>
      <c r="R5" s="60"/>
      <c r="S5" s="73"/>
    </row>
    <row r="6" spans="1:19">
      <c r="A6" s="74"/>
      <c r="C6" s="90" t="s">
        <v>63</v>
      </c>
      <c r="D6" s="90"/>
      <c r="G6" s="60"/>
      <c r="H6" s="90" t="s">
        <v>63</v>
      </c>
      <c r="I6" s="90"/>
      <c r="L6" s="60"/>
      <c r="M6" s="90" t="s">
        <v>63</v>
      </c>
      <c r="N6" s="90"/>
      <c r="Q6" s="60"/>
      <c r="R6" s="90" t="s">
        <v>63</v>
      </c>
      <c r="S6" s="92"/>
    </row>
    <row r="7" spans="1:19">
      <c r="A7" s="74"/>
      <c r="B7" s="63"/>
      <c r="C7" s="64" t="s">
        <v>57</v>
      </c>
      <c r="D7" s="64" t="s">
        <v>58</v>
      </c>
      <c r="G7" s="63"/>
      <c r="H7" s="64" t="s">
        <v>57</v>
      </c>
      <c r="I7" s="64" t="s">
        <v>58</v>
      </c>
      <c r="L7" s="63"/>
      <c r="M7" s="64" t="s">
        <v>57</v>
      </c>
      <c r="N7" s="64" t="s">
        <v>58</v>
      </c>
      <c r="Q7" s="63"/>
      <c r="R7" s="64" t="s">
        <v>57</v>
      </c>
      <c r="S7" s="75" t="s">
        <v>58</v>
      </c>
    </row>
    <row r="8" spans="1:19">
      <c r="A8" s="91" t="s">
        <v>64</v>
      </c>
      <c r="B8" s="62" t="s">
        <v>57</v>
      </c>
      <c r="C8" s="60" t="s">
        <v>75</v>
      </c>
      <c r="F8" s="90" t="s">
        <v>64</v>
      </c>
      <c r="G8" s="62" t="s">
        <v>57</v>
      </c>
      <c r="H8" s="60" t="s">
        <v>76</v>
      </c>
      <c r="I8" s="60"/>
      <c r="K8" s="90" t="s">
        <v>64</v>
      </c>
      <c r="L8" s="62" t="s">
        <v>57</v>
      </c>
      <c r="M8" s="60" t="s">
        <v>79</v>
      </c>
      <c r="N8" s="60"/>
      <c r="P8" s="90" t="s">
        <v>64</v>
      </c>
      <c r="Q8" s="62" t="s">
        <v>57</v>
      </c>
      <c r="R8" s="60" t="s">
        <v>79</v>
      </c>
      <c r="S8" s="73" t="s">
        <v>77</v>
      </c>
    </row>
    <row r="9" spans="1:19">
      <c r="A9" s="91"/>
      <c r="B9" s="62" t="s">
        <v>58</v>
      </c>
      <c r="F9" s="90"/>
      <c r="G9" s="62" t="s">
        <v>58</v>
      </c>
      <c r="H9" s="60" t="s">
        <v>77</v>
      </c>
      <c r="I9" s="60"/>
      <c r="K9" s="90"/>
      <c r="L9" s="62" t="s">
        <v>58</v>
      </c>
      <c r="M9" s="60" t="s">
        <v>78</v>
      </c>
      <c r="N9" s="60"/>
      <c r="P9" s="90"/>
      <c r="Q9" s="62" t="s">
        <v>58</v>
      </c>
      <c r="R9" s="60" t="s">
        <v>78</v>
      </c>
      <c r="S9" s="73"/>
    </row>
    <row r="10" spans="1:19">
      <c r="A10" s="74"/>
      <c r="S10" s="76"/>
    </row>
    <row r="11" spans="1:19">
      <c r="A11" s="74"/>
      <c r="S11" s="76"/>
    </row>
    <row r="12" spans="1:19">
      <c r="A12" s="74"/>
      <c r="S12" s="76"/>
    </row>
    <row r="13" spans="1:19" ht="24">
      <c r="A13" s="77" t="s">
        <v>70</v>
      </c>
      <c r="D13" s="59"/>
      <c r="F13" s="78" t="s">
        <v>72</v>
      </c>
      <c r="G13" s="60"/>
      <c r="H13" s="60"/>
      <c r="K13" s="78" t="s">
        <v>71</v>
      </c>
      <c r="M13" s="60"/>
      <c r="N13" s="60"/>
      <c r="P13" s="78" t="s">
        <v>73</v>
      </c>
      <c r="R13" s="60"/>
      <c r="S13" s="73"/>
    </row>
    <row r="14" spans="1:19">
      <c r="A14" s="71" t="s">
        <v>55</v>
      </c>
      <c r="D14" s="59"/>
      <c r="F14" s="72" t="s">
        <v>55</v>
      </c>
      <c r="G14" s="60"/>
      <c r="H14" s="60"/>
      <c r="K14" s="72" t="s">
        <v>65</v>
      </c>
      <c r="M14" s="60"/>
      <c r="N14" s="60"/>
      <c r="P14" s="72" t="s">
        <v>66</v>
      </c>
      <c r="R14" s="60"/>
      <c r="S14" s="73"/>
    </row>
    <row r="15" spans="1:19">
      <c r="A15" s="71" t="s">
        <v>74</v>
      </c>
      <c r="D15" s="59"/>
      <c r="F15" s="72" t="s">
        <v>67</v>
      </c>
      <c r="G15" s="60"/>
      <c r="H15" s="60"/>
      <c r="K15" s="72" t="s">
        <v>68</v>
      </c>
      <c r="M15" s="60"/>
      <c r="N15" s="60"/>
      <c r="P15" s="72" t="s">
        <v>69</v>
      </c>
      <c r="R15" s="60"/>
      <c r="S15" s="73"/>
    </row>
    <row r="16" spans="1:19">
      <c r="A16" s="71"/>
      <c r="D16" s="59"/>
      <c r="F16" s="72"/>
      <c r="G16" s="60"/>
      <c r="H16" s="60"/>
      <c r="K16" s="72"/>
      <c r="M16" s="60"/>
      <c r="N16" s="60"/>
      <c r="P16" s="72"/>
      <c r="R16" s="60"/>
      <c r="S16" s="73"/>
    </row>
    <row r="17" spans="1:19">
      <c r="A17" s="74"/>
      <c r="C17" s="90" t="s">
        <v>63</v>
      </c>
      <c r="D17" s="90"/>
      <c r="G17" s="60"/>
      <c r="H17" s="90" t="s">
        <v>63</v>
      </c>
      <c r="I17" s="90"/>
      <c r="L17" s="60"/>
      <c r="M17" s="90" t="s">
        <v>63</v>
      </c>
      <c r="N17" s="90"/>
      <c r="Q17" s="60"/>
      <c r="R17" s="90" t="s">
        <v>63</v>
      </c>
      <c r="S17" s="92"/>
    </row>
    <row r="18" spans="1:19">
      <c r="A18" s="74"/>
      <c r="B18" s="63"/>
      <c r="C18" s="64" t="s">
        <v>57</v>
      </c>
      <c r="D18" s="64" t="s">
        <v>58</v>
      </c>
      <c r="G18" s="63"/>
      <c r="H18" s="64" t="s">
        <v>57</v>
      </c>
      <c r="I18" s="64" t="s">
        <v>58</v>
      </c>
      <c r="L18" s="63"/>
      <c r="M18" s="64" t="s">
        <v>57</v>
      </c>
      <c r="N18" s="64" t="s">
        <v>58</v>
      </c>
      <c r="Q18" s="63"/>
      <c r="R18" s="64" t="s">
        <v>57</v>
      </c>
      <c r="S18" s="75" t="s">
        <v>58</v>
      </c>
    </row>
    <row r="19" spans="1:19">
      <c r="A19" s="91" t="s">
        <v>64</v>
      </c>
      <c r="B19" s="62" t="s">
        <v>57</v>
      </c>
      <c r="C19" s="60" t="s">
        <v>80</v>
      </c>
      <c r="F19" s="90" t="s">
        <v>64</v>
      </c>
      <c r="G19" s="62" t="s">
        <v>57</v>
      </c>
      <c r="H19" s="60" t="s">
        <v>75</v>
      </c>
      <c r="I19" s="60" t="s">
        <v>81</v>
      </c>
      <c r="K19" s="90" t="s">
        <v>64</v>
      </c>
      <c r="L19" s="62" t="s">
        <v>57</v>
      </c>
      <c r="M19" s="60" t="s">
        <v>82</v>
      </c>
      <c r="N19" s="60" t="s">
        <v>77</v>
      </c>
      <c r="P19" s="90" t="s">
        <v>64</v>
      </c>
      <c r="Q19" s="62" t="s">
        <v>57</v>
      </c>
      <c r="R19" s="60" t="s">
        <v>82</v>
      </c>
      <c r="S19" s="73" t="s">
        <v>77</v>
      </c>
    </row>
    <row r="20" spans="1:19">
      <c r="A20" s="91"/>
      <c r="B20" s="62" t="s">
        <v>58</v>
      </c>
      <c r="F20" s="90"/>
      <c r="G20" s="62" t="s">
        <v>58</v>
      </c>
      <c r="H20" s="60" t="s">
        <v>77</v>
      </c>
      <c r="I20" s="60"/>
      <c r="K20" s="90"/>
      <c r="L20" s="62" t="s">
        <v>58</v>
      </c>
      <c r="M20" s="60"/>
      <c r="N20" s="60"/>
      <c r="P20" s="90"/>
      <c r="Q20" s="62" t="s">
        <v>58</v>
      </c>
      <c r="R20" s="60" t="s">
        <v>77</v>
      </c>
      <c r="S20" s="73"/>
    </row>
    <row r="21" spans="1:19" ht="17" thickBot="1">
      <c r="A21" s="79"/>
      <c r="B21" s="61"/>
      <c r="C21" s="61"/>
      <c r="D21" s="61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80"/>
      <c r="S21" s="81"/>
    </row>
    <row r="23" spans="1:19" ht="24">
      <c r="A23" s="65" t="s">
        <v>88</v>
      </c>
    </row>
    <row r="25" spans="1:19" ht="17" thickBot="1"/>
    <row r="26" spans="1:19" ht="24">
      <c r="A26" s="66" t="s">
        <v>86</v>
      </c>
      <c r="B26" s="67"/>
      <c r="C26" s="67"/>
      <c r="D26" s="68"/>
      <c r="E26" s="68"/>
      <c r="F26" s="69" t="s">
        <v>61</v>
      </c>
      <c r="G26" s="67"/>
      <c r="H26" s="67"/>
      <c r="I26" s="68"/>
      <c r="J26" s="68"/>
      <c r="K26" s="69" t="s">
        <v>85</v>
      </c>
      <c r="L26" s="68"/>
      <c r="M26" s="67"/>
      <c r="N26" s="67"/>
      <c r="O26" s="68"/>
      <c r="P26" s="69" t="s">
        <v>62</v>
      </c>
      <c r="Q26" s="68"/>
      <c r="R26" s="67"/>
      <c r="S26" s="70"/>
    </row>
    <row r="27" spans="1:19">
      <c r="A27" s="71" t="s">
        <v>55</v>
      </c>
      <c r="D27" s="59"/>
      <c r="F27" s="72" t="s">
        <v>55</v>
      </c>
      <c r="G27" s="60"/>
      <c r="H27" s="60"/>
      <c r="K27" s="72" t="s">
        <v>65</v>
      </c>
      <c r="M27" s="60"/>
      <c r="N27" s="60"/>
      <c r="P27" s="72" t="s">
        <v>66</v>
      </c>
      <c r="R27" s="60"/>
      <c r="S27" s="73"/>
    </row>
    <row r="28" spans="1:19">
      <c r="A28" s="71" t="s">
        <v>84</v>
      </c>
      <c r="D28" s="59"/>
      <c r="F28" s="72" t="s">
        <v>67</v>
      </c>
      <c r="G28" s="60"/>
      <c r="H28" s="60"/>
      <c r="K28" s="72" t="s">
        <v>56</v>
      </c>
      <c r="M28" s="60"/>
      <c r="N28" s="60"/>
      <c r="P28" s="72" t="s">
        <v>69</v>
      </c>
      <c r="R28" s="60"/>
      <c r="S28" s="73"/>
    </row>
    <row r="29" spans="1:19">
      <c r="A29" s="71"/>
      <c r="D29" s="59"/>
      <c r="F29" s="72"/>
      <c r="G29" s="60"/>
      <c r="H29" s="60"/>
      <c r="K29" s="72"/>
      <c r="M29" s="60"/>
      <c r="N29" s="60"/>
      <c r="P29" s="72"/>
      <c r="R29" s="60"/>
      <c r="S29" s="73"/>
    </row>
    <row r="30" spans="1:19">
      <c r="A30" s="74"/>
      <c r="C30" s="90" t="s">
        <v>63</v>
      </c>
      <c r="D30" s="90"/>
      <c r="G30" s="60"/>
      <c r="H30" s="90" t="s">
        <v>63</v>
      </c>
      <c r="I30" s="90"/>
      <c r="L30" s="60"/>
      <c r="M30" s="90" t="s">
        <v>63</v>
      </c>
      <c r="N30" s="90"/>
      <c r="Q30" s="60"/>
      <c r="R30" s="90" t="s">
        <v>63</v>
      </c>
      <c r="S30" s="92"/>
    </row>
    <row r="31" spans="1:19">
      <c r="A31" s="74"/>
      <c r="B31" s="63"/>
      <c r="C31" s="64" t="s">
        <v>57</v>
      </c>
      <c r="D31" s="64" t="s">
        <v>58</v>
      </c>
      <c r="G31" s="63"/>
      <c r="H31" s="64" t="s">
        <v>57</v>
      </c>
      <c r="I31" s="64" t="s">
        <v>58</v>
      </c>
      <c r="L31" s="63"/>
      <c r="M31" s="64" t="s">
        <v>57</v>
      </c>
      <c r="N31" s="64" t="s">
        <v>58</v>
      </c>
      <c r="Q31" s="63"/>
      <c r="R31" s="64" t="s">
        <v>57</v>
      </c>
      <c r="S31" s="75" t="s">
        <v>58</v>
      </c>
    </row>
    <row r="32" spans="1:19">
      <c r="A32" s="91" t="s">
        <v>64</v>
      </c>
      <c r="B32" s="62" t="s">
        <v>57</v>
      </c>
      <c r="C32" s="60" t="s">
        <v>83</v>
      </c>
      <c r="F32" s="90" t="s">
        <v>64</v>
      </c>
      <c r="G32" s="62" t="s">
        <v>57</v>
      </c>
      <c r="H32" s="60" t="s">
        <v>76</v>
      </c>
      <c r="I32" s="60"/>
      <c r="K32" s="90" t="s">
        <v>64</v>
      </c>
      <c r="L32" s="62" t="s">
        <v>57</v>
      </c>
      <c r="M32" s="60" t="s">
        <v>87</v>
      </c>
      <c r="N32" s="60" t="s">
        <v>77</v>
      </c>
      <c r="P32" s="90" t="s">
        <v>64</v>
      </c>
      <c r="Q32" s="62" t="s">
        <v>57</v>
      </c>
      <c r="R32" s="60" t="s">
        <v>79</v>
      </c>
      <c r="S32" s="73" t="s">
        <v>77</v>
      </c>
    </row>
    <row r="33" spans="1:19">
      <c r="A33" s="91"/>
      <c r="B33" s="62" t="s">
        <v>58</v>
      </c>
      <c r="F33" s="90"/>
      <c r="G33" s="62" t="s">
        <v>58</v>
      </c>
      <c r="H33" s="60" t="s">
        <v>77</v>
      </c>
      <c r="I33" s="60"/>
      <c r="K33" s="90"/>
      <c r="L33" s="62" t="s">
        <v>58</v>
      </c>
      <c r="M33" s="60" t="s">
        <v>78</v>
      </c>
      <c r="N33" s="60"/>
      <c r="P33" s="90"/>
      <c r="Q33" s="62" t="s">
        <v>58</v>
      </c>
      <c r="R33" s="60" t="s">
        <v>78</v>
      </c>
      <c r="S33" s="73"/>
    </row>
    <row r="34" spans="1:19">
      <c r="A34" s="74"/>
      <c r="S34" s="76"/>
    </row>
    <row r="35" spans="1:19">
      <c r="A35" s="74"/>
      <c r="S35" s="76"/>
    </row>
    <row r="36" spans="1:19">
      <c r="A36" s="74"/>
      <c r="S36" s="76"/>
    </row>
    <row r="37" spans="1:19" ht="24">
      <c r="A37" s="77" t="s">
        <v>72</v>
      </c>
      <c r="D37" s="59"/>
      <c r="F37" s="78" t="s">
        <v>73</v>
      </c>
      <c r="H37" s="60"/>
      <c r="I37" s="60"/>
      <c r="S37" s="76"/>
    </row>
    <row r="38" spans="1:19">
      <c r="A38" s="71" t="s">
        <v>55</v>
      </c>
      <c r="D38" s="59"/>
      <c r="F38" s="72" t="s">
        <v>66</v>
      </c>
      <c r="H38" s="60"/>
      <c r="I38" s="60"/>
      <c r="S38" s="76"/>
    </row>
    <row r="39" spans="1:19">
      <c r="A39" s="71" t="s">
        <v>67</v>
      </c>
      <c r="D39" s="59"/>
      <c r="F39" s="72" t="s">
        <v>69</v>
      </c>
      <c r="H39" s="60"/>
      <c r="I39" s="60"/>
      <c r="S39" s="76"/>
    </row>
    <row r="40" spans="1:19">
      <c r="A40" s="71"/>
      <c r="D40" s="59"/>
      <c r="F40" s="72"/>
      <c r="H40" s="60"/>
      <c r="I40" s="60"/>
      <c r="S40" s="76"/>
    </row>
    <row r="41" spans="1:19">
      <c r="A41" s="74"/>
      <c r="C41" s="90" t="s">
        <v>63</v>
      </c>
      <c r="D41" s="90"/>
      <c r="G41" s="60"/>
      <c r="H41" s="90" t="s">
        <v>63</v>
      </c>
      <c r="I41" s="90"/>
      <c r="S41" s="76"/>
    </row>
    <row r="42" spans="1:19">
      <c r="A42" s="74"/>
      <c r="B42" s="63"/>
      <c r="C42" s="64" t="s">
        <v>57</v>
      </c>
      <c r="D42" s="64" t="s">
        <v>58</v>
      </c>
      <c r="G42" s="63"/>
      <c r="H42" s="64" t="s">
        <v>57</v>
      </c>
      <c r="I42" s="64" t="s">
        <v>58</v>
      </c>
      <c r="S42" s="76"/>
    </row>
    <row r="43" spans="1:19">
      <c r="A43" s="91" t="s">
        <v>64</v>
      </c>
      <c r="B43" s="62" t="s">
        <v>57</v>
      </c>
      <c r="C43" s="60" t="s">
        <v>75</v>
      </c>
      <c r="D43" s="60" t="s">
        <v>81</v>
      </c>
      <c r="F43" s="90" t="s">
        <v>64</v>
      </c>
      <c r="G43" s="62" t="s">
        <v>57</v>
      </c>
      <c r="H43" s="60" t="s">
        <v>82</v>
      </c>
      <c r="I43" s="60" t="s">
        <v>77</v>
      </c>
      <c r="S43" s="76"/>
    </row>
    <row r="44" spans="1:19">
      <c r="A44" s="91"/>
      <c r="B44" s="62" t="s">
        <v>58</v>
      </c>
      <c r="C44" s="60" t="s">
        <v>77</v>
      </c>
      <c r="F44" s="90"/>
      <c r="G44" s="62" t="s">
        <v>58</v>
      </c>
      <c r="H44" s="60" t="s">
        <v>77</v>
      </c>
      <c r="I44" s="60"/>
      <c r="S44" s="76"/>
    </row>
    <row r="45" spans="1:19" ht="17" thickBot="1">
      <c r="A45" s="79"/>
      <c r="B45" s="80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  <c r="Q45" s="80"/>
      <c r="R45" s="80"/>
      <c r="S45" s="81"/>
    </row>
  </sheetData>
  <mergeCells count="28">
    <mergeCell ref="C6:D6"/>
    <mergeCell ref="H6:I6"/>
    <mergeCell ref="M6:N6"/>
    <mergeCell ref="R6:S6"/>
    <mergeCell ref="A8:A9"/>
    <mergeCell ref="F8:F9"/>
    <mergeCell ref="K8:K9"/>
    <mergeCell ref="P8:P9"/>
    <mergeCell ref="C17:D17"/>
    <mergeCell ref="H17:I17"/>
    <mergeCell ref="M17:N17"/>
    <mergeCell ref="R17:S17"/>
    <mergeCell ref="A19:A20"/>
    <mergeCell ref="F19:F20"/>
    <mergeCell ref="K19:K20"/>
    <mergeCell ref="P19:P20"/>
    <mergeCell ref="M30:N30"/>
    <mergeCell ref="R30:S30"/>
    <mergeCell ref="A32:A33"/>
    <mergeCell ref="F32:F33"/>
    <mergeCell ref="K32:K33"/>
    <mergeCell ref="P32:P33"/>
    <mergeCell ref="C41:D41"/>
    <mergeCell ref="H41:I41"/>
    <mergeCell ref="A43:A44"/>
    <mergeCell ref="F43:F44"/>
    <mergeCell ref="C30:D30"/>
    <mergeCell ref="H30:I3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3ECB0-D6A3-BA42-8A94-E9E683220193}">
  <dimension ref="A1:D26"/>
  <sheetViews>
    <sheetView workbookViewId="0">
      <selection activeCell="I34" sqref="I34"/>
    </sheetView>
  </sheetViews>
  <sheetFormatPr baseColWidth="10" defaultRowHeight="16"/>
  <cols>
    <col min="1" max="1" width="24.33203125" customWidth="1"/>
  </cols>
  <sheetData>
    <row r="1" spans="1:4">
      <c r="A1" t="s">
        <v>92</v>
      </c>
    </row>
    <row r="3" spans="1:4">
      <c r="A3" t="s">
        <v>93</v>
      </c>
    </row>
    <row r="4" spans="1:4">
      <c r="A4" t="s">
        <v>94</v>
      </c>
    </row>
    <row r="5" spans="1:4">
      <c r="A5" t="s">
        <v>95</v>
      </c>
    </row>
    <row r="7" spans="1:4">
      <c r="B7" t="s">
        <v>96</v>
      </c>
      <c r="C7" t="s">
        <v>97</v>
      </c>
      <c r="D7" t="s">
        <v>98</v>
      </c>
    </row>
    <row r="8" spans="1:4">
      <c r="A8" t="s">
        <v>99</v>
      </c>
      <c r="B8">
        <v>14</v>
      </c>
      <c r="C8">
        <v>6</v>
      </c>
    </row>
    <row r="9" spans="1:4">
      <c r="A9" t="s">
        <v>100</v>
      </c>
      <c r="B9">
        <v>1</v>
      </c>
      <c r="C9">
        <v>16</v>
      </c>
      <c r="D9">
        <v>7</v>
      </c>
    </row>
    <row r="10" spans="1:4">
      <c r="A10" t="s">
        <v>101</v>
      </c>
      <c r="B10">
        <v>6</v>
      </c>
      <c r="C10">
        <v>3</v>
      </c>
      <c r="D10">
        <v>1</v>
      </c>
    </row>
    <row r="11" spans="1:4">
      <c r="A11" t="s">
        <v>102</v>
      </c>
      <c r="B11">
        <v>3</v>
      </c>
      <c r="C11">
        <v>6</v>
      </c>
      <c r="D11">
        <v>3</v>
      </c>
    </row>
    <row r="12" spans="1:4">
      <c r="A12" t="s">
        <v>99</v>
      </c>
      <c r="B12">
        <v>18</v>
      </c>
      <c r="C12">
        <v>3</v>
      </c>
    </row>
    <row r="13" spans="1:4">
      <c r="A13" t="s">
        <v>103</v>
      </c>
      <c r="B13">
        <v>7</v>
      </c>
      <c r="C13">
        <v>8</v>
      </c>
      <c r="D13">
        <v>9</v>
      </c>
    </row>
    <row r="14" spans="1:4">
      <c r="A14" t="s">
        <v>101</v>
      </c>
      <c r="B14">
        <v>4</v>
      </c>
      <c r="C14">
        <v>4</v>
      </c>
      <c r="D14">
        <v>2</v>
      </c>
    </row>
    <row r="15" spans="1:4">
      <c r="A15" t="s">
        <v>104</v>
      </c>
      <c r="C15">
        <v>5</v>
      </c>
      <c r="D15">
        <v>7</v>
      </c>
    </row>
    <row r="18" spans="1:4">
      <c r="A18" t="s">
        <v>88</v>
      </c>
    </row>
    <row r="20" spans="1:4">
      <c r="B20" t="s">
        <v>96</v>
      </c>
      <c r="C20" t="s">
        <v>97</v>
      </c>
      <c r="D20" t="s">
        <v>98</v>
      </c>
    </row>
    <row r="21" spans="1:4">
      <c r="A21" t="s">
        <v>99</v>
      </c>
      <c r="B21">
        <v>32</v>
      </c>
      <c r="C21">
        <v>9</v>
      </c>
    </row>
    <row r="22" spans="1:4">
      <c r="A22" t="s">
        <v>100</v>
      </c>
      <c r="B22">
        <v>1</v>
      </c>
      <c r="C22">
        <v>16</v>
      </c>
      <c r="D22">
        <v>7</v>
      </c>
    </row>
    <row r="23" spans="1:4">
      <c r="A23" t="s">
        <v>101</v>
      </c>
      <c r="B23">
        <v>10</v>
      </c>
      <c r="C23">
        <v>7</v>
      </c>
      <c r="D23">
        <v>3</v>
      </c>
    </row>
    <row r="24" spans="1:4">
      <c r="A24" t="s">
        <v>102</v>
      </c>
      <c r="B24">
        <v>3</v>
      </c>
      <c r="C24">
        <v>6</v>
      </c>
      <c r="D24">
        <v>3</v>
      </c>
    </row>
    <row r="25" spans="1:4">
      <c r="A25" t="s">
        <v>103</v>
      </c>
      <c r="B25">
        <v>7</v>
      </c>
      <c r="C25">
        <v>8</v>
      </c>
      <c r="D25">
        <v>9</v>
      </c>
    </row>
    <row r="26" spans="1:4">
      <c r="A26" t="s">
        <v>104</v>
      </c>
      <c r="C26">
        <v>5</v>
      </c>
      <c r="D26">
        <v>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D49B6-024B-084B-B811-B53EA27180F2}">
  <dimension ref="A1:Q346"/>
  <sheetViews>
    <sheetView topLeftCell="A373" workbookViewId="0">
      <selection activeCell="L352" sqref="L352"/>
    </sheetView>
  </sheetViews>
  <sheetFormatPr baseColWidth="10" defaultRowHeight="16"/>
  <cols>
    <col min="2" max="2" width="15.6640625" customWidth="1"/>
    <col min="3" max="4" width="14.1640625" customWidth="1"/>
    <col min="5" max="5" width="14.5" customWidth="1"/>
    <col min="6" max="6" width="15.33203125" customWidth="1"/>
    <col min="7" max="7" width="15.1640625" customWidth="1"/>
    <col min="8" max="8" width="15.33203125" customWidth="1"/>
    <col min="9" max="9" width="13.83203125" customWidth="1"/>
  </cols>
  <sheetData>
    <row r="1" spans="1:9">
      <c r="A1" s="37" t="s">
        <v>29</v>
      </c>
    </row>
    <row r="2" spans="1:9">
      <c r="A2" s="37" t="s">
        <v>114</v>
      </c>
    </row>
    <row r="3" spans="1:9">
      <c r="B3" s="93" t="s">
        <v>115</v>
      </c>
      <c r="C3" s="93"/>
      <c r="D3" s="93"/>
      <c r="E3" s="93"/>
      <c r="F3" s="93" t="s">
        <v>116</v>
      </c>
      <c r="G3" s="93"/>
      <c r="H3" s="93"/>
      <c r="I3" s="93"/>
    </row>
    <row r="4" spans="1:9">
      <c r="B4" s="37" t="s">
        <v>117</v>
      </c>
      <c r="C4" s="37" t="s">
        <v>118</v>
      </c>
      <c r="D4" s="37" t="s">
        <v>119</v>
      </c>
      <c r="E4" s="37" t="s">
        <v>120</v>
      </c>
      <c r="F4" s="37" t="s">
        <v>121</v>
      </c>
      <c r="G4" s="37" t="s">
        <v>122</v>
      </c>
      <c r="H4" s="37" t="s">
        <v>123</v>
      </c>
      <c r="I4" s="37" t="s">
        <v>124</v>
      </c>
    </row>
    <row r="5" spans="1:9">
      <c r="A5" s="37" t="s">
        <v>30</v>
      </c>
      <c r="B5" s="37"/>
      <c r="C5" s="37"/>
      <c r="D5" s="37"/>
      <c r="E5" s="37"/>
      <c r="F5" s="37"/>
      <c r="G5" s="37"/>
      <c r="H5" s="37"/>
      <c r="I5" s="37"/>
    </row>
    <row r="6" spans="1:9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</row>
    <row r="7" spans="1:9">
      <c r="A7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</row>
    <row r="8" spans="1:9">
      <c r="A8">
        <v>10</v>
      </c>
      <c r="B8">
        <v>2.5000000000000001E-2</v>
      </c>
      <c r="C8">
        <v>2.0799999999999999E-2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</row>
    <row r="9" spans="1:9">
      <c r="A9">
        <v>11</v>
      </c>
      <c r="B9">
        <v>2.5000000000000001E-2</v>
      </c>
      <c r="C9">
        <v>4.1700000000000001E-2</v>
      </c>
      <c r="D9">
        <v>0</v>
      </c>
      <c r="E9">
        <v>0</v>
      </c>
      <c r="F9">
        <v>2.3800000000000002E-2</v>
      </c>
      <c r="G9">
        <v>2.1000000000000001E-2</v>
      </c>
      <c r="H9">
        <v>0.05</v>
      </c>
      <c r="I9">
        <v>0.16600000000000001</v>
      </c>
    </row>
    <row r="10" spans="1:9">
      <c r="A10">
        <v>12</v>
      </c>
      <c r="B10">
        <v>0.05</v>
      </c>
      <c r="C10">
        <v>8.3299999999999999E-2</v>
      </c>
      <c r="D10">
        <v>0</v>
      </c>
      <c r="E10">
        <v>0</v>
      </c>
      <c r="F10">
        <v>2.3800000000000002E-2</v>
      </c>
      <c r="G10">
        <v>2.1000000000000001E-2</v>
      </c>
      <c r="H10">
        <v>0.1</v>
      </c>
      <c r="I10">
        <v>0.375</v>
      </c>
    </row>
    <row r="11" spans="1:9">
      <c r="A11">
        <v>13</v>
      </c>
      <c r="B11">
        <v>0.1</v>
      </c>
      <c r="C11">
        <v>8.3299999999999999E-2</v>
      </c>
      <c r="D11">
        <v>0</v>
      </c>
      <c r="E11">
        <v>0</v>
      </c>
      <c r="F11">
        <v>9.5200000000000007E-2</v>
      </c>
      <c r="G11">
        <v>2.1000000000000001E-2</v>
      </c>
      <c r="H11">
        <v>0.3</v>
      </c>
      <c r="I11">
        <v>0.41670000000000001</v>
      </c>
    </row>
    <row r="12" spans="1:9">
      <c r="A12">
        <v>14</v>
      </c>
      <c r="B12">
        <v>0.125</v>
      </c>
      <c r="C12">
        <v>0.20830000000000001</v>
      </c>
      <c r="D12">
        <v>0.05</v>
      </c>
      <c r="E12">
        <v>4.1700000000000001E-2</v>
      </c>
      <c r="F12">
        <v>0.26190000000000002</v>
      </c>
      <c r="G12">
        <v>0.16700000000000001</v>
      </c>
      <c r="H12">
        <v>0.4</v>
      </c>
      <c r="I12">
        <v>0.54169999999999996</v>
      </c>
    </row>
    <row r="13" spans="1:9">
      <c r="A13">
        <v>15</v>
      </c>
      <c r="B13">
        <v>0.15</v>
      </c>
      <c r="C13">
        <v>0.33300000000000002</v>
      </c>
      <c r="D13">
        <v>0.05</v>
      </c>
      <c r="E13">
        <v>8.3299999999999999E-2</v>
      </c>
      <c r="F13">
        <v>0.47620000000000001</v>
      </c>
      <c r="G13">
        <v>0.29199999999999998</v>
      </c>
      <c r="H13">
        <v>0.55000000000000004</v>
      </c>
      <c r="I13">
        <v>0.75</v>
      </c>
    </row>
    <row r="14" spans="1:9">
      <c r="A14">
        <v>16</v>
      </c>
      <c r="B14">
        <v>0.67500000000000004</v>
      </c>
      <c r="C14">
        <v>0.5</v>
      </c>
      <c r="D14">
        <v>0.45</v>
      </c>
      <c r="E14">
        <v>0.33329999999999999</v>
      </c>
      <c r="F14">
        <v>0.66669999999999996</v>
      </c>
      <c r="G14">
        <v>0.41699999999999998</v>
      </c>
      <c r="H14">
        <v>0.55000000000000004</v>
      </c>
      <c r="I14">
        <v>0.79</v>
      </c>
    </row>
    <row r="15" spans="1:9">
      <c r="A15">
        <v>17</v>
      </c>
      <c r="B15">
        <v>0.7</v>
      </c>
      <c r="C15">
        <v>0.54169999999999996</v>
      </c>
      <c r="D15">
        <v>0.45</v>
      </c>
      <c r="E15">
        <v>0.33329999999999999</v>
      </c>
      <c r="F15">
        <v>0.73809999999999998</v>
      </c>
      <c r="G15">
        <v>0.54200000000000004</v>
      </c>
      <c r="H15">
        <v>0.6</v>
      </c>
      <c r="I15">
        <v>0.79</v>
      </c>
    </row>
    <row r="16" spans="1:9">
      <c r="A16">
        <v>18</v>
      </c>
      <c r="B16">
        <v>0.8</v>
      </c>
      <c r="C16">
        <v>0.66669999999999996</v>
      </c>
      <c r="D16">
        <v>0.5</v>
      </c>
      <c r="E16">
        <v>0.54169999999999996</v>
      </c>
      <c r="F16">
        <v>0.73809999999999998</v>
      </c>
      <c r="G16">
        <v>0.58299999999999996</v>
      </c>
      <c r="H16">
        <v>0.7</v>
      </c>
      <c r="I16">
        <v>0.79</v>
      </c>
    </row>
    <row r="17" spans="1:9">
      <c r="A17">
        <v>19</v>
      </c>
      <c r="B17">
        <v>0.875</v>
      </c>
      <c r="C17">
        <v>0.6875</v>
      </c>
      <c r="D17">
        <v>0.7</v>
      </c>
      <c r="E17">
        <v>0.75</v>
      </c>
      <c r="F17">
        <v>0.95240000000000002</v>
      </c>
      <c r="G17">
        <v>0.66669999999999996</v>
      </c>
      <c r="H17">
        <v>0.85</v>
      </c>
      <c r="I17">
        <v>0.79</v>
      </c>
    </row>
    <row r="18" spans="1:9">
      <c r="A18">
        <v>20</v>
      </c>
      <c r="B18">
        <v>0.9</v>
      </c>
      <c r="C18">
        <v>0.79169999999999996</v>
      </c>
      <c r="D18">
        <v>0.95</v>
      </c>
      <c r="E18">
        <v>0.875</v>
      </c>
      <c r="F18">
        <v>1</v>
      </c>
      <c r="G18">
        <v>0.6875</v>
      </c>
      <c r="H18">
        <v>0.9</v>
      </c>
      <c r="I18">
        <v>0.79</v>
      </c>
    </row>
    <row r="19" spans="1:9">
      <c r="A19">
        <v>21</v>
      </c>
      <c r="B19">
        <v>1</v>
      </c>
      <c r="C19">
        <v>0.85419999999999996</v>
      </c>
      <c r="D19">
        <v>0.95</v>
      </c>
      <c r="E19">
        <v>0.875</v>
      </c>
      <c r="F19">
        <v>1</v>
      </c>
      <c r="G19">
        <v>0.72919999999999996</v>
      </c>
      <c r="H19">
        <v>0.9</v>
      </c>
      <c r="I19">
        <v>0.79</v>
      </c>
    </row>
    <row r="36" spans="1:5">
      <c r="B36" t="s">
        <v>117</v>
      </c>
      <c r="C36" t="s">
        <v>118</v>
      </c>
      <c r="D36" t="s">
        <v>121</v>
      </c>
      <c r="E36" t="s">
        <v>122</v>
      </c>
    </row>
    <row r="37" spans="1:5">
      <c r="A37" t="s">
        <v>30</v>
      </c>
    </row>
    <row r="38" spans="1:5">
      <c r="A38">
        <v>0</v>
      </c>
      <c r="B38">
        <v>0</v>
      </c>
      <c r="C38">
        <v>0</v>
      </c>
      <c r="D38">
        <v>0</v>
      </c>
      <c r="E38">
        <v>0</v>
      </c>
    </row>
    <row r="39" spans="1:5">
      <c r="A39">
        <v>9</v>
      </c>
      <c r="B39">
        <v>0</v>
      </c>
      <c r="C39">
        <v>0</v>
      </c>
      <c r="D39">
        <v>0</v>
      </c>
      <c r="E39">
        <v>0</v>
      </c>
    </row>
    <row r="40" spans="1:5">
      <c r="A40">
        <v>10</v>
      </c>
      <c r="B40">
        <v>2.5000000000000001E-2</v>
      </c>
      <c r="C40">
        <v>2.0799999999999999E-2</v>
      </c>
      <c r="D40">
        <v>0</v>
      </c>
      <c r="E40">
        <v>0</v>
      </c>
    </row>
    <row r="41" spans="1:5">
      <c r="A41">
        <v>11</v>
      </c>
      <c r="B41">
        <v>2.5000000000000001E-2</v>
      </c>
      <c r="C41">
        <v>4.1700000000000001E-2</v>
      </c>
      <c r="D41">
        <v>2.3800000000000002E-2</v>
      </c>
      <c r="E41">
        <v>2.1000000000000001E-2</v>
      </c>
    </row>
    <row r="42" spans="1:5">
      <c r="A42">
        <v>12</v>
      </c>
      <c r="B42">
        <v>0.05</v>
      </c>
      <c r="C42">
        <v>8.3299999999999999E-2</v>
      </c>
      <c r="D42">
        <v>2.3800000000000002E-2</v>
      </c>
      <c r="E42">
        <v>2.1000000000000001E-2</v>
      </c>
    </row>
    <row r="43" spans="1:5">
      <c r="A43">
        <v>13</v>
      </c>
      <c r="B43">
        <v>0.1</v>
      </c>
      <c r="C43">
        <v>8.3299999999999999E-2</v>
      </c>
      <c r="D43">
        <v>9.5200000000000007E-2</v>
      </c>
      <c r="E43">
        <v>2.1000000000000001E-2</v>
      </c>
    </row>
    <row r="44" spans="1:5">
      <c r="A44">
        <v>14</v>
      </c>
      <c r="B44">
        <v>0.125</v>
      </c>
      <c r="C44">
        <v>0.20830000000000001</v>
      </c>
      <c r="D44">
        <v>0.26190000000000002</v>
      </c>
      <c r="E44">
        <v>0.16700000000000001</v>
      </c>
    </row>
    <row r="45" spans="1:5">
      <c r="A45">
        <v>15</v>
      </c>
      <c r="B45">
        <v>0.15</v>
      </c>
      <c r="C45">
        <v>0.33300000000000002</v>
      </c>
      <c r="D45">
        <v>0.47620000000000001</v>
      </c>
      <c r="E45">
        <v>0.29199999999999998</v>
      </c>
    </row>
    <row r="46" spans="1:5">
      <c r="A46">
        <v>16</v>
      </c>
      <c r="B46">
        <v>0.67500000000000004</v>
      </c>
      <c r="C46">
        <v>0.5</v>
      </c>
      <c r="D46">
        <v>0.66669999999999996</v>
      </c>
      <c r="E46">
        <v>0.41699999999999998</v>
      </c>
    </row>
    <row r="47" spans="1:5">
      <c r="A47">
        <v>17</v>
      </c>
      <c r="B47">
        <v>0.7</v>
      </c>
      <c r="C47">
        <v>0.54169999999999996</v>
      </c>
      <c r="D47">
        <v>0.73809999999999998</v>
      </c>
      <c r="E47">
        <v>0.54200000000000004</v>
      </c>
    </row>
    <row r="48" spans="1:5">
      <c r="A48">
        <v>18</v>
      </c>
      <c r="B48">
        <v>0.8</v>
      </c>
      <c r="C48">
        <v>0.66669999999999996</v>
      </c>
      <c r="D48">
        <v>0.73809999999999998</v>
      </c>
      <c r="E48">
        <v>0.58299999999999996</v>
      </c>
    </row>
    <row r="49" spans="1:5">
      <c r="A49">
        <v>19</v>
      </c>
      <c r="B49">
        <v>0.875</v>
      </c>
      <c r="C49">
        <v>0.6875</v>
      </c>
      <c r="D49">
        <v>0.95240000000000002</v>
      </c>
      <c r="E49">
        <v>0.66669999999999996</v>
      </c>
    </row>
    <row r="50" spans="1:5">
      <c r="A50">
        <v>20</v>
      </c>
      <c r="B50">
        <v>0.9</v>
      </c>
      <c r="C50">
        <v>0.79169999999999996</v>
      </c>
      <c r="D50">
        <v>1</v>
      </c>
      <c r="E50">
        <v>0.6875</v>
      </c>
    </row>
    <row r="51" spans="1:5">
      <c r="A51">
        <v>21</v>
      </c>
      <c r="B51">
        <v>1</v>
      </c>
      <c r="C51">
        <v>0.85419999999999996</v>
      </c>
      <c r="D51">
        <v>1</v>
      </c>
      <c r="E51">
        <v>0.72919999999999996</v>
      </c>
    </row>
    <row r="54" spans="1:5">
      <c r="B54" t="s">
        <v>119</v>
      </c>
      <c r="C54" t="s">
        <v>120</v>
      </c>
      <c r="D54" t="s">
        <v>123</v>
      </c>
      <c r="E54" t="s">
        <v>124</v>
      </c>
    </row>
    <row r="55" spans="1:5">
      <c r="A55" t="s">
        <v>30</v>
      </c>
    </row>
    <row r="56" spans="1:5">
      <c r="A56">
        <v>0</v>
      </c>
      <c r="B56">
        <v>0</v>
      </c>
      <c r="C56">
        <v>0</v>
      </c>
      <c r="D56">
        <v>0</v>
      </c>
      <c r="E56">
        <v>0</v>
      </c>
    </row>
    <row r="57" spans="1:5">
      <c r="A57">
        <v>9</v>
      </c>
      <c r="B57">
        <v>0</v>
      </c>
      <c r="C57">
        <v>0</v>
      </c>
      <c r="D57">
        <v>0</v>
      </c>
      <c r="E57">
        <v>0</v>
      </c>
    </row>
    <row r="58" spans="1:5">
      <c r="A58">
        <v>10</v>
      </c>
      <c r="B58">
        <v>0</v>
      </c>
      <c r="C58">
        <v>0</v>
      </c>
      <c r="D58">
        <v>0</v>
      </c>
      <c r="E58">
        <v>0</v>
      </c>
    </row>
    <row r="59" spans="1:5">
      <c r="A59">
        <v>11</v>
      </c>
      <c r="B59">
        <v>0</v>
      </c>
      <c r="C59">
        <v>0</v>
      </c>
      <c r="D59">
        <v>0.05</v>
      </c>
      <c r="E59">
        <v>0.16600000000000001</v>
      </c>
    </row>
    <row r="60" spans="1:5">
      <c r="A60">
        <v>12</v>
      </c>
      <c r="B60">
        <v>0</v>
      </c>
      <c r="C60">
        <v>0</v>
      </c>
      <c r="D60">
        <v>0.1</v>
      </c>
      <c r="E60">
        <v>0.375</v>
      </c>
    </row>
    <row r="61" spans="1:5">
      <c r="A61">
        <v>13</v>
      </c>
      <c r="B61">
        <v>0</v>
      </c>
      <c r="C61">
        <v>0</v>
      </c>
      <c r="D61">
        <v>0.3</v>
      </c>
      <c r="E61">
        <v>0.41670000000000001</v>
      </c>
    </row>
    <row r="62" spans="1:5">
      <c r="A62">
        <v>14</v>
      </c>
      <c r="B62">
        <v>0.05</v>
      </c>
      <c r="C62">
        <v>4.1700000000000001E-2</v>
      </c>
      <c r="D62">
        <v>0.4</v>
      </c>
      <c r="E62">
        <v>0.54169999999999996</v>
      </c>
    </row>
    <row r="63" spans="1:5">
      <c r="A63">
        <v>15</v>
      </c>
      <c r="B63">
        <v>0.05</v>
      </c>
      <c r="C63">
        <v>8.3299999999999999E-2</v>
      </c>
      <c r="D63">
        <v>0.55000000000000004</v>
      </c>
      <c r="E63">
        <v>0.75</v>
      </c>
    </row>
    <row r="64" spans="1:5">
      <c r="A64">
        <v>16</v>
      </c>
      <c r="B64">
        <v>0.45</v>
      </c>
      <c r="C64">
        <v>0.33329999999999999</v>
      </c>
      <c r="D64">
        <v>0.55000000000000004</v>
      </c>
      <c r="E64">
        <v>0.79</v>
      </c>
    </row>
    <row r="65" spans="1:5">
      <c r="A65">
        <v>17</v>
      </c>
      <c r="B65">
        <v>0.45</v>
      </c>
      <c r="C65">
        <v>0.33329999999999999</v>
      </c>
      <c r="D65">
        <v>0.6</v>
      </c>
      <c r="E65">
        <v>0.79</v>
      </c>
    </row>
    <row r="66" spans="1:5">
      <c r="A66">
        <v>18</v>
      </c>
      <c r="B66">
        <v>0.5</v>
      </c>
      <c r="C66">
        <v>0.54169999999999996</v>
      </c>
      <c r="D66">
        <v>0.7</v>
      </c>
      <c r="E66">
        <v>0.79</v>
      </c>
    </row>
    <row r="67" spans="1:5">
      <c r="A67">
        <v>19</v>
      </c>
      <c r="B67">
        <v>0.7</v>
      </c>
      <c r="C67">
        <v>0.75</v>
      </c>
      <c r="D67">
        <v>0.85</v>
      </c>
      <c r="E67">
        <v>0.79</v>
      </c>
    </row>
    <row r="68" spans="1:5">
      <c r="A68">
        <v>20</v>
      </c>
      <c r="B68">
        <v>0.95</v>
      </c>
      <c r="C68">
        <v>0.875</v>
      </c>
      <c r="D68">
        <v>0.9</v>
      </c>
      <c r="E68">
        <v>0.79</v>
      </c>
    </row>
    <row r="69" spans="1:5">
      <c r="A69">
        <v>21</v>
      </c>
      <c r="B69">
        <v>0.95</v>
      </c>
      <c r="C69">
        <v>0.875</v>
      </c>
      <c r="D69">
        <v>0.9</v>
      </c>
      <c r="E69">
        <v>0.79</v>
      </c>
    </row>
    <row r="72" spans="1:5">
      <c r="A72" s="37" t="s">
        <v>125</v>
      </c>
    </row>
    <row r="74" spans="1:5">
      <c r="A74" t="s">
        <v>126</v>
      </c>
      <c r="B74">
        <v>16.579999999999998</v>
      </c>
      <c r="C74">
        <v>2.38</v>
      </c>
    </row>
    <row r="75" spans="1:5">
      <c r="A75" t="s">
        <v>127</v>
      </c>
      <c r="B75">
        <v>16.39</v>
      </c>
      <c r="C75">
        <v>2.81</v>
      </c>
    </row>
    <row r="76" spans="1:5">
      <c r="A76" t="s">
        <v>128</v>
      </c>
      <c r="B76">
        <v>17.68</v>
      </c>
      <c r="C76">
        <v>1.97</v>
      </c>
    </row>
    <row r="77" spans="1:5">
      <c r="A77" t="s">
        <v>129</v>
      </c>
      <c r="B77">
        <v>17.71</v>
      </c>
      <c r="C77">
        <v>1.73</v>
      </c>
    </row>
    <row r="78" spans="1:5">
      <c r="A78" t="s">
        <v>126</v>
      </c>
      <c r="B78">
        <v>16.02</v>
      </c>
      <c r="C78">
        <v>2.2400000000000002</v>
      </c>
    </row>
    <row r="79" spans="1:5">
      <c r="A79" t="s">
        <v>130</v>
      </c>
      <c r="B79">
        <v>16.309999999999999</v>
      </c>
      <c r="C79">
        <v>2.25</v>
      </c>
    </row>
    <row r="80" spans="1:5">
      <c r="A80" t="s">
        <v>128</v>
      </c>
      <c r="B80">
        <v>15.44</v>
      </c>
      <c r="C80">
        <v>2.81</v>
      </c>
    </row>
    <row r="81" spans="1:3">
      <c r="A81" t="s">
        <v>131</v>
      </c>
      <c r="B81">
        <v>13.16</v>
      </c>
      <c r="C81">
        <v>1.71</v>
      </c>
    </row>
    <row r="93" spans="1:3">
      <c r="A93" s="37" t="s">
        <v>138</v>
      </c>
    </row>
    <row r="94" spans="1:3">
      <c r="A94" t="s">
        <v>126</v>
      </c>
      <c r="B94">
        <v>16.579999999999998</v>
      </c>
      <c r="C94">
        <v>2.38</v>
      </c>
    </row>
    <row r="95" spans="1:3">
      <c r="A95" t="s">
        <v>127</v>
      </c>
      <c r="B95">
        <v>16.39</v>
      </c>
      <c r="C95">
        <v>2.81</v>
      </c>
    </row>
    <row r="96" spans="1:3">
      <c r="A96" t="s">
        <v>126</v>
      </c>
      <c r="B96">
        <v>16.02</v>
      </c>
      <c r="C96">
        <v>2.2400000000000002</v>
      </c>
    </row>
    <row r="97" spans="1:3">
      <c r="A97" t="s">
        <v>130</v>
      </c>
      <c r="B97">
        <v>16.309999999999999</v>
      </c>
      <c r="C97">
        <v>2.25</v>
      </c>
    </row>
    <row r="106" spans="1:3">
      <c r="A106" s="37" t="s">
        <v>139</v>
      </c>
    </row>
    <row r="107" spans="1:3">
      <c r="A107" t="s">
        <v>128</v>
      </c>
      <c r="B107">
        <v>17.68</v>
      </c>
    </row>
    <row r="108" spans="1:3">
      <c r="A108" t="s">
        <v>129</v>
      </c>
      <c r="B108">
        <v>17.71</v>
      </c>
    </row>
    <row r="109" spans="1:3">
      <c r="A109" t="s">
        <v>128</v>
      </c>
      <c r="B109">
        <v>15.44</v>
      </c>
    </row>
    <row r="110" spans="1:3">
      <c r="A110" t="s">
        <v>131</v>
      </c>
      <c r="B110">
        <v>13.16</v>
      </c>
    </row>
    <row r="119" spans="1:3">
      <c r="A119" s="37" t="s">
        <v>133</v>
      </c>
    </row>
    <row r="120" spans="1:3">
      <c r="B120" t="s">
        <v>134</v>
      </c>
      <c r="C120" t="s">
        <v>135</v>
      </c>
    </row>
    <row r="121" spans="1:3">
      <c r="A121" t="s">
        <v>126</v>
      </c>
      <c r="B121">
        <v>16.3</v>
      </c>
      <c r="C121">
        <v>16.850000000000001</v>
      </c>
    </row>
    <row r="122" spans="1:3">
      <c r="A122" t="s">
        <v>127</v>
      </c>
      <c r="B122">
        <v>16.5</v>
      </c>
      <c r="C122">
        <v>16.3</v>
      </c>
    </row>
    <row r="123" spans="1:3">
      <c r="A123" t="s">
        <v>128</v>
      </c>
      <c r="B123">
        <v>18.100000000000001</v>
      </c>
      <c r="C123">
        <v>17.2</v>
      </c>
    </row>
    <row r="124" spans="1:3">
      <c r="A124" t="s">
        <v>129</v>
      </c>
      <c r="B124">
        <v>18.2</v>
      </c>
      <c r="C124">
        <v>17.100000000000001</v>
      </c>
    </row>
    <row r="125" spans="1:3">
      <c r="A125" t="s">
        <v>126</v>
      </c>
      <c r="B125">
        <v>15.6</v>
      </c>
      <c r="C125">
        <v>16.5</v>
      </c>
    </row>
    <row r="126" spans="1:3">
      <c r="A126" t="s">
        <v>130</v>
      </c>
      <c r="B126">
        <v>16.8</v>
      </c>
      <c r="C126">
        <v>15.8</v>
      </c>
    </row>
    <row r="127" spans="1:3">
      <c r="A127" t="s">
        <v>128</v>
      </c>
      <c r="B127">
        <v>15.4</v>
      </c>
      <c r="C127">
        <v>15.4</v>
      </c>
    </row>
    <row r="128" spans="1:3">
      <c r="A128" t="s">
        <v>131</v>
      </c>
      <c r="B128">
        <v>13</v>
      </c>
      <c r="C128">
        <v>13.3</v>
      </c>
    </row>
    <row r="138" spans="1:3">
      <c r="A138" s="37" t="s">
        <v>133</v>
      </c>
    </row>
    <row r="139" spans="1:3">
      <c r="A139" s="37" t="s">
        <v>140</v>
      </c>
    </row>
    <row r="141" spans="1:3">
      <c r="B141" t="s">
        <v>134</v>
      </c>
      <c r="C141" t="s">
        <v>135</v>
      </c>
    </row>
    <row r="142" spans="1:3">
      <c r="A142" t="s">
        <v>126</v>
      </c>
      <c r="B142">
        <v>16.3</v>
      </c>
      <c r="C142">
        <v>16.850000000000001</v>
      </c>
    </row>
    <row r="143" spans="1:3">
      <c r="A143" t="s">
        <v>127</v>
      </c>
      <c r="B143">
        <v>16.5</v>
      </c>
      <c r="C143">
        <v>16.3</v>
      </c>
    </row>
    <row r="144" spans="1:3">
      <c r="A144" t="s">
        <v>126</v>
      </c>
      <c r="B144">
        <v>15.6</v>
      </c>
      <c r="C144">
        <v>16.5</v>
      </c>
    </row>
    <row r="145" spans="1:3">
      <c r="A145" t="s">
        <v>130</v>
      </c>
      <c r="B145">
        <v>16.8</v>
      </c>
      <c r="C145">
        <v>15.8</v>
      </c>
    </row>
    <row r="153" spans="1:3">
      <c r="A153" s="37" t="s">
        <v>133</v>
      </c>
    </row>
    <row r="154" spans="1:3">
      <c r="A154" s="37" t="s">
        <v>141</v>
      </c>
    </row>
    <row r="156" spans="1:3">
      <c r="B156" t="s">
        <v>134</v>
      </c>
      <c r="C156" t="s">
        <v>135</v>
      </c>
    </row>
    <row r="157" spans="1:3">
      <c r="A157" t="s">
        <v>128</v>
      </c>
      <c r="B157">
        <v>18.100000000000001</v>
      </c>
      <c r="C157">
        <v>17.2</v>
      </c>
    </row>
    <row r="158" spans="1:3">
      <c r="A158" t="s">
        <v>129</v>
      </c>
      <c r="B158">
        <v>18.2</v>
      </c>
      <c r="C158">
        <v>17.100000000000001</v>
      </c>
    </row>
    <row r="159" spans="1:3">
      <c r="A159" t="s">
        <v>128</v>
      </c>
      <c r="B159">
        <v>15.4</v>
      </c>
      <c r="C159">
        <v>15.4</v>
      </c>
    </row>
    <row r="160" spans="1:3">
      <c r="A160" t="s">
        <v>131</v>
      </c>
      <c r="B160">
        <v>13</v>
      </c>
      <c r="C160">
        <v>13.3</v>
      </c>
    </row>
    <row r="168" spans="1:8">
      <c r="A168" s="37" t="s">
        <v>125</v>
      </c>
    </row>
    <row r="170" spans="1:8" s="22" customFormat="1">
      <c r="A170" s="83" t="s">
        <v>126</v>
      </c>
      <c r="B170" s="83" t="s">
        <v>127</v>
      </c>
      <c r="C170" s="83" t="s">
        <v>128</v>
      </c>
      <c r="D170" s="83" t="s">
        <v>129</v>
      </c>
      <c r="E170" s="83" t="s">
        <v>126</v>
      </c>
      <c r="F170" s="83" t="s">
        <v>130</v>
      </c>
      <c r="G170" s="83" t="s">
        <v>128</v>
      </c>
      <c r="H170" s="83" t="s">
        <v>131</v>
      </c>
    </row>
    <row r="171" spans="1:8">
      <c r="A171" s="2">
        <v>16</v>
      </c>
      <c r="B171" s="2">
        <v>14</v>
      </c>
      <c r="C171" s="2">
        <v>16</v>
      </c>
      <c r="D171" s="2">
        <v>16</v>
      </c>
      <c r="E171" s="2">
        <v>14</v>
      </c>
      <c r="F171" s="58">
        <v>21</v>
      </c>
      <c r="G171" s="2">
        <v>11</v>
      </c>
      <c r="H171" s="2">
        <v>15</v>
      </c>
    </row>
    <row r="172" spans="1:8">
      <c r="A172" s="2">
        <v>16</v>
      </c>
      <c r="B172" s="2">
        <v>16</v>
      </c>
      <c r="C172" s="2">
        <v>19</v>
      </c>
      <c r="D172" s="2">
        <v>16</v>
      </c>
      <c r="E172" s="2">
        <v>14</v>
      </c>
      <c r="F172" s="58">
        <v>17</v>
      </c>
      <c r="G172" s="2">
        <v>12</v>
      </c>
      <c r="H172" s="2">
        <v>12</v>
      </c>
    </row>
    <row r="173" spans="1:8">
      <c r="A173" s="2">
        <v>16</v>
      </c>
      <c r="B173" s="2">
        <v>21</v>
      </c>
      <c r="C173" s="2">
        <v>20</v>
      </c>
      <c r="D173" s="2">
        <v>20</v>
      </c>
      <c r="E173" s="2">
        <v>14</v>
      </c>
      <c r="F173" s="58">
        <v>15</v>
      </c>
      <c r="G173" s="2">
        <v>13</v>
      </c>
      <c r="H173" s="2">
        <v>14</v>
      </c>
    </row>
    <row r="174" spans="1:8">
      <c r="A174" s="2">
        <v>20</v>
      </c>
      <c r="B174" s="2">
        <v>14</v>
      </c>
      <c r="C174" s="2">
        <v>14</v>
      </c>
      <c r="D174" s="2">
        <v>16</v>
      </c>
      <c r="E174" s="2">
        <v>14</v>
      </c>
      <c r="F174" s="58">
        <v>14</v>
      </c>
      <c r="G174" s="2">
        <v>17</v>
      </c>
      <c r="H174" s="2">
        <v>13</v>
      </c>
    </row>
    <row r="175" spans="1:8">
      <c r="A175" s="2">
        <v>16</v>
      </c>
      <c r="B175" s="2">
        <v>20</v>
      </c>
      <c r="C175" s="2">
        <v>18</v>
      </c>
      <c r="D175" s="2">
        <v>19</v>
      </c>
      <c r="E175" s="2">
        <v>17</v>
      </c>
      <c r="F175" s="58">
        <v>17</v>
      </c>
      <c r="G175" s="2">
        <v>19</v>
      </c>
      <c r="H175" s="2">
        <v>15</v>
      </c>
    </row>
    <row r="176" spans="1:8">
      <c r="A176" s="2">
        <v>16</v>
      </c>
      <c r="B176" s="2">
        <v>15</v>
      </c>
      <c r="C176" s="2">
        <v>16</v>
      </c>
      <c r="D176" s="2">
        <v>20</v>
      </c>
      <c r="E176" s="2">
        <v>17</v>
      </c>
      <c r="F176" s="58">
        <v>14</v>
      </c>
      <c r="G176" s="2">
        <v>18</v>
      </c>
      <c r="H176" s="2">
        <v>12</v>
      </c>
    </row>
    <row r="177" spans="1:8">
      <c r="A177" s="2">
        <v>16</v>
      </c>
      <c r="B177" s="2">
        <v>21</v>
      </c>
      <c r="C177" s="2">
        <v>16</v>
      </c>
      <c r="D177" s="2">
        <v>19</v>
      </c>
      <c r="E177" s="2">
        <v>11</v>
      </c>
      <c r="F177" s="58">
        <v>14</v>
      </c>
      <c r="G177" s="2">
        <v>19</v>
      </c>
      <c r="H177" s="2">
        <v>11</v>
      </c>
    </row>
    <row r="178" spans="1:8">
      <c r="A178" s="2">
        <v>19</v>
      </c>
      <c r="B178" s="2">
        <v>16</v>
      </c>
      <c r="C178" s="2">
        <v>16</v>
      </c>
      <c r="D178" s="2">
        <v>19</v>
      </c>
      <c r="E178" s="2">
        <v>14</v>
      </c>
      <c r="F178" s="58">
        <v>14</v>
      </c>
      <c r="G178" s="2">
        <v>13</v>
      </c>
      <c r="H178" s="2">
        <v>14</v>
      </c>
    </row>
    <row r="179" spans="1:8">
      <c r="A179" s="2">
        <v>16</v>
      </c>
      <c r="B179" s="2">
        <v>20</v>
      </c>
      <c r="C179" s="2">
        <v>20</v>
      </c>
      <c r="D179" s="2">
        <v>19</v>
      </c>
      <c r="E179" s="2">
        <v>14</v>
      </c>
      <c r="F179" s="58">
        <v>21</v>
      </c>
      <c r="G179" s="2">
        <v>14</v>
      </c>
      <c r="H179" s="2">
        <v>11</v>
      </c>
    </row>
    <row r="180" spans="1:8">
      <c r="A180" s="2">
        <v>21</v>
      </c>
      <c r="B180" s="2">
        <v>14</v>
      </c>
      <c r="C180" s="2">
        <v>20</v>
      </c>
      <c r="D180" s="2">
        <v>18</v>
      </c>
      <c r="E180" s="2">
        <v>13</v>
      </c>
      <c r="F180" s="58">
        <v>15</v>
      </c>
      <c r="G180" s="2">
        <v>14</v>
      </c>
      <c r="H180" s="2">
        <v>15</v>
      </c>
    </row>
    <row r="181" spans="1:8">
      <c r="A181" s="2">
        <v>16</v>
      </c>
      <c r="B181" s="2">
        <v>11</v>
      </c>
      <c r="C181" s="2">
        <v>20</v>
      </c>
      <c r="D181" s="2">
        <v>14</v>
      </c>
      <c r="E181" s="2">
        <v>13</v>
      </c>
      <c r="F181" s="58">
        <v>15</v>
      </c>
      <c r="G181" s="2">
        <v>15</v>
      </c>
      <c r="H181" s="2">
        <v>12</v>
      </c>
    </row>
    <row r="182" spans="1:8">
      <c r="A182" s="2">
        <v>18</v>
      </c>
      <c r="B182" s="2">
        <v>18</v>
      </c>
      <c r="C182" s="2">
        <v>19</v>
      </c>
      <c r="D182" s="2">
        <v>18</v>
      </c>
      <c r="E182" s="2">
        <v>15</v>
      </c>
      <c r="F182" s="58">
        <v>19</v>
      </c>
      <c r="G182" s="2">
        <v>15</v>
      </c>
      <c r="H182" s="2">
        <v>15</v>
      </c>
    </row>
    <row r="183" spans="1:8">
      <c r="A183" s="2">
        <v>18</v>
      </c>
      <c r="B183" s="2">
        <v>17</v>
      </c>
      <c r="C183" s="2">
        <v>16</v>
      </c>
      <c r="D183" s="2">
        <v>18</v>
      </c>
      <c r="E183" s="2">
        <v>16</v>
      </c>
      <c r="F183" s="58">
        <v>11</v>
      </c>
      <c r="G183" s="2">
        <v>15</v>
      </c>
      <c r="H183" s="2">
        <v>14</v>
      </c>
    </row>
    <row r="184" spans="1:8">
      <c r="A184" s="2">
        <v>19</v>
      </c>
      <c r="B184" s="2">
        <v>19</v>
      </c>
      <c r="C184" s="2">
        <v>19</v>
      </c>
      <c r="D184" s="2">
        <v>16</v>
      </c>
      <c r="E184" s="2">
        <v>16</v>
      </c>
      <c r="F184" s="58">
        <v>16</v>
      </c>
      <c r="G184" s="2">
        <v>13</v>
      </c>
      <c r="H184" s="2">
        <v>15</v>
      </c>
    </row>
    <row r="185" spans="1:8">
      <c r="A185" s="2">
        <v>16</v>
      </c>
      <c r="B185" s="2">
        <v>18</v>
      </c>
      <c r="C185" s="2">
        <v>19</v>
      </c>
      <c r="D185" s="2">
        <v>18</v>
      </c>
      <c r="E185" s="2">
        <v>19</v>
      </c>
      <c r="F185" s="58">
        <v>16</v>
      </c>
      <c r="G185" s="2">
        <v>20</v>
      </c>
      <c r="H185" s="2">
        <v>16</v>
      </c>
    </row>
    <row r="186" spans="1:8">
      <c r="A186" s="2">
        <v>21</v>
      </c>
      <c r="B186" s="2">
        <v>15</v>
      </c>
      <c r="C186" s="2">
        <v>16</v>
      </c>
      <c r="D186" s="2">
        <v>16</v>
      </c>
      <c r="E186" s="2">
        <v>19</v>
      </c>
      <c r="F186" s="58">
        <v>16</v>
      </c>
      <c r="G186" s="2">
        <v>18</v>
      </c>
      <c r="H186" s="2">
        <v>12</v>
      </c>
    </row>
    <row r="187" spans="1:8">
      <c r="A187" s="2">
        <v>16</v>
      </c>
      <c r="B187" s="2">
        <v>16</v>
      </c>
      <c r="C187" s="2">
        <v>16</v>
      </c>
      <c r="D187" s="2">
        <v>19</v>
      </c>
      <c r="E187" s="2">
        <v>19</v>
      </c>
      <c r="F187" s="58">
        <v>17</v>
      </c>
      <c r="G187" s="2">
        <v>13</v>
      </c>
      <c r="H187" s="2">
        <v>11</v>
      </c>
    </row>
    <row r="188" spans="1:8">
      <c r="A188" s="2">
        <v>16</v>
      </c>
      <c r="B188" s="2">
        <v>18</v>
      </c>
      <c r="C188" s="2">
        <v>16</v>
      </c>
      <c r="D188" s="2">
        <v>16</v>
      </c>
      <c r="E188" s="2">
        <v>19</v>
      </c>
      <c r="F188" s="58">
        <v>14</v>
      </c>
      <c r="G188" s="2">
        <v>19</v>
      </c>
      <c r="H188" s="2">
        <v>12</v>
      </c>
    </row>
    <row r="189" spans="1:8">
      <c r="A189" s="2">
        <v>17</v>
      </c>
      <c r="B189" s="2">
        <v>14</v>
      </c>
      <c r="C189" s="2">
        <v>20</v>
      </c>
      <c r="D189" s="2">
        <v>20</v>
      </c>
      <c r="E189" s="2">
        <v>14</v>
      </c>
      <c r="F189" s="58">
        <v>14</v>
      </c>
      <c r="G189" s="17"/>
      <c r="H189" s="2">
        <v>11</v>
      </c>
    </row>
    <row r="190" spans="1:8">
      <c r="A190" s="2">
        <v>16</v>
      </c>
      <c r="B190" s="2">
        <v>17</v>
      </c>
      <c r="C190" s="3"/>
      <c r="D190" s="2">
        <v>16</v>
      </c>
      <c r="E190" s="2">
        <v>16</v>
      </c>
      <c r="F190" s="58">
        <v>16</v>
      </c>
      <c r="G190" s="17"/>
    </row>
    <row r="191" spans="1:8">
      <c r="A191" s="2">
        <v>18</v>
      </c>
      <c r="B191" s="2">
        <v>15</v>
      </c>
      <c r="C191" s="3"/>
      <c r="D191" s="2">
        <v>19</v>
      </c>
      <c r="E191" s="2">
        <v>16</v>
      </c>
      <c r="F191" s="58">
        <v>17</v>
      </c>
      <c r="G191" s="3"/>
      <c r="H191" s="2"/>
    </row>
    <row r="192" spans="1:8">
      <c r="A192" s="2">
        <v>16</v>
      </c>
      <c r="B192" s="2">
        <v>12</v>
      </c>
      <c r="C192" s="3"/>
      <c r="D192" s="3"/>
      <c r="E192" s="2">
        <v>19</v>
      </c>
      <c r="F192" s="58">
        <v>16</v>
      </c>
      <c r="G192" s="3"/>
      <c r="H192" s="2"/>
    </row>
    <row r="193" spans="1:8">
      <c r="A193" s="2">
        <v>13</v>
      </c>
      <c r="B193" s="2">
        <v>18</v>
      </c>
      <c r="C193" s="3"/>
      <c r="D193" s="3"/>
      <c r="E193" s="2">
        <v>19</v>
      </c>
      <c r="F193" s="58">
        <v>19</v>
      </c>
      <c r="G193" s="3"/>
      <c r="H193" s="3"/>
    </row>
    <row r="194" spans="1:8">
      <c r="A194" s="2">
        <v>13</v>
      </c>
      <c r="B194" s="2">
        <v>18</v>
      </c>
      <c r="C194" s="3"/>
      <c r="D194" s="3"/>
      <c r="E194" s="2">
        <v>19</v>
      </c>
      <c r="F194" s="58">
        <v>18</v>
      </c>
      <c r="G194" s="3"/>
      <c r="H194" s="3"/>
    </row>
    <row r="195" spans="1:8">
      <c r="A195" s="2">
        <v>16</v>
      </c>
      <c r="B195" s="2">
        <v>15</v>
      </c>
      <c r="C195" s="3"/>
      <c r="D195" s="3"/>
      <c r="E195" s="2">
        <v>16</v>
      </c>
      <c r="F195" s="58">
        <v>19</v>
      </c>
      <c r="G195" s="3"/>
      <c r="H195" s="3"/>
    </row>
    <row r="196" spans="1:8">
      <c r="A196" s="2">
        <v>16</v>
      </c>
      <c r="B196" s="2">
        <v>21</v>
      </c>
      <c r="C196" s="3"/>
      <c r="D196" s="3"/>
      <c r="E196" s="2">
        <v>19</v>
      </c>
      <c r="F196" s="58">
        <v>18</v>
      </c>
      <c r="G196" s="3"/>
      <c r="H196" s="3"/>
    </row>
    <row r="197" spans="1:8">
      <c r="A197" s="2">
        <v>16</v>
      </c>
      <c r="B197" s="2">
        <v>16</v>
      </c>
      <c r="C197" s="3"/>
      <c r="D197" s="3"/>
      <c r="E197" s="2">
        <v>15</v>
      </c>
      <c r="F197" s="58">
        <v>15</v>
      </c>
      <c r="G197" s="3"/>
      <c r="H197" s="3"/>
    </row>
    <row r="198" spans="1:8">
      <c r="A198" s="2">
        <v>16</v>
      </c>
      <c r="B198" s="2">
        <v>14</v>
      </c>
      <c r="C198" s="3"/>
      <c r="D198" s="3"/>
      <c r="E198" s="2">
        <v>15</v>
      </c>
      <c r="F198" s="58">
        <v>16</v>
      </c>
      <c r="G198" s="3"/>
      <c r="H198" s="3"/>
    </row>
    <row r="199" spans="1:8">
      <c r="A199" s="2">
        <v>18</v>
      </c>
      <c r="B199" s="2">
        <v>16</v>
      </c>
      <c r="C199" s="3"/>
      <c r="D199" s="3"/>
      <c r="E199" s="2">
        <v>13</v>
      </c>
      <c r="F199" s="58">
        <v>15</v>
      </c>
      <c r="G199" s="3"/>
      <c r="H199" s="3"/>
    </row>
    <row r="200" spans="1:8">
      <c r="A200" s="2">
        <v>16</v>
      </c>
      <c r="B200" s="2">
        <v>18</v>
      </c>
      <c r="C200" s="3"/>
      <c r="D200" s="3"/>
      <c r="E200" s="2">
        <v>17</v>
      </c>
      <c r="F200" s="58">
        <v>15</v>
      </c>
      <c r="G200" s="3"/>
      <c r="H200" s="3"/>
    </row>
    <row r="201" spans="1:8">
      <c r="A201" s="2">
        <v>12</v>
      </c>
      <c r="B201" s="2">
        <v>15</v>
      </c>
      <c r="C201" s="3"/>
      <c r="D201" s="3"/>
      <c r="E201" s="2">
        <v>15</v>
      </c>
      <c r="F201" s="58">
        <v>17</v>
      </c>
      <c r="G201" s="3"/>
      <c r="H201" s="3"/>
    </row>
    <row r="202" spans="1:8">
      <c r="A202" s="2">
        <v>16</v>
      </c>
      <c r="B202" s="2">
        <v>14</v>
      </c>
      <c r="C202" s="3"/>
      <c r="D202" s="3"/>
      <c r="E202" s="2">
        <v>19</v>
      </c>
      <c r="F202" s="58">
        <v>17</v>
      </c>
      <c r="G202" s="3"/>
      <c r="H202" s="3"/>
    </row>
    <row r="203" spans="1:8">
      <c r="A203" s="2">
        <v>14</v>
      </c>
      <c r="B203" s="2">
        <v>21</v>
      </c>
      <c r="C203" s="3"/>
      <c r="D203" s="3"/>
      <c r="E203" s="2">
        <v>15</v>
      </c>
      <c r="F203" s="58">
        <v>20</v>
      </c>
      <c r="G203" s="3"/>
      <c r="H203" s="3"/>
    </row>
    <row r="204" spans="1:8">
      <c r="A204" s="2">
        <v>15</v>
      </c>
      <c r="B204" s="2">
        <v>16</v>
      </c>
      <c r="C204" s="3"/>
      <c r="D204" s="3"/>
      <c r="E204" s="2">
        <v>15</v>
      </c>
      <c r="F204" s="58">
        <v>14</v>
      </c>
      <c r="G204" s="3"/>
      <c r="H204" s="3"/>
    </row>
    <row r="205" spans="1:8">
      <c r="A205" s="2">
        <v>19</v>
      </c>
      <c r="B205" s="2">
        <v>12</v>
      </c>
      <c r="C205" s="3"/>
      <c r="D205" s="3"/>
      <c r="E205" s="2">
        <v>20</v>
      </c>
      <c r="F205" s="58">
        <v>19</v>
      </c>
      <c r="G205" s="3"/>
      <c r="H205" s="3"/>
    </row>
    <row r="206" spans="1:8">
      <c r="A206" s="2">
        <v>16</v>
      </c>
      <c r="B206" s="2">
        <v>15</v>
      </c>
      <c r="C206" s="3"/>
      <c r="D206" s="3"/>
      <c r="E206" s="2">
        <v>16</v>
      </c>
      <c r="F206" s="3"/>
      <c r="G206" s="3"/>
      <c r="H206" s="3"/>
    </row>
    <row r="207" spans="1:8">
      <c r="A207" s="2">
        <v>21</v>
      </c>
      <c r="B207" s="2">
        <v>10</v>
      </c>
      <c r="C207" s="3"/>
      <c r="D207" s="3"/>
      <c r="E207" s="2">
        <v>15</v>
      </c>
      <c r="F207" s="3"/>
      <c r="G207" s="3"/>
      <c r="H207" s="3"/>
    </row>
    <row r="208" spans="1:8">
      <c r="A208" s="2">
        <v>21</v>
      </c>
      <c r="B208" s="2">
        <v>16</v>
      </c>
      <c r="C208" s="3"/>
      <c r="D208" s="3"/>
      <c r="E208" s="2">
        <v>15</v>
      </c>
      <c r="F208" s="3"/>
      <c r="G208" s="3"/>
      <c r="H208" s="3"/>
    </row>
    <row r="209" spans="1:8">
      <c r="A209" s="2">
        <v>16</v>
      </c>
      <c r="B209" s="2">
        <v>20</v>
      </c>
      <c r="C209" s="3"/>
      <c r="D209" s="3"/>
      <c r="E209" s="2">
        <v>16</v>
      </c>
      <c r="F209" s="3"/>
      <c r="G209" s="3"/>
      <c r="H209" s="3"/>
    </row>
    <row r="210" spans="1:8">
      <c r="A210" s="2">
        <v>10</v>
      </c>
      <c r="B210" s="2">
        <v>20</v>
      </c>
      <c r="C210" s="3"/>
      <c r="D210" s="3"/>
      <c r="E210" s="2">
        <v>20</v>
      </c>
      <c r="F210" s="3"/>
      <c r="G210" s="3"/>
      <c r="H210" s="3"/>
    </row>
    <row r="211" spans="1:8">
      <c r="A211" s="17"/>
      <c r="B211" s="2">
        <v>16</v>
      </c>
      <c r="C211" s="3"/>
      <c r="D211" s="3"/>
      <c r="E211" s="2">
        <v>16</v>
      </c>
      <c r="F211" s="3"/>
      <c r="G211" s="3"/>
      <c r="H211" s="3"/>
    </row>
    <row r="212" spans="1:8">
      <c r="A212" s="17"/>
      <c r="B212" s="2"/>
      <c r="C212" s="3"/>
      <c r="D212" s="3"/>
      <c r="E212" s="2">
        <v>15</v>
      </c>
      <c r="F212" s="3"/>
      <c r="G212" s="3"/>
      <c r="H212" s="3"/>
    </row>
    <row r="213" spans="1:8">
      <c r="A213" s="17"/>
      <c r="B213" s="2"/>
      <c r="C213" s="3"/>
      <c r="D213" s="3"/>
      <c r="E213" s="2"/>
      <c r="F213" s="3"/>
      <c r="G213" s="3"/>
      <c r="H213" s="3"/>
    </row>
    <row r="214" spans="1:8">
      <c r="A214" s="17"/>
      <c r="B214" s="2"/>
      <c r="C214" s="3"/>
      <c r="D214" s="3"/>
      <c r="E214" s="2"/>
      <c r="F214" s="3"/>
      <c r="G214" s="3"/>
      <c r="H214" s="3"/>
    </row>
    <row r="215" spans="1:8">
      <c r="A215" s="37" t="s">
        <v>138</v>
      </c>
      <c r="B215" s="2"/>
      <c r="C215" s="3"/>
      <c r="D215" s="3"/>
      <c r="E215" s="2"/>
      <c r="F215" s="3"/>
      <c r="G215" s="3"/>
      <c r="H215" s="3"/>
    </row>
    <row r="216" spans="1:8">
      <c r="A216" s="83" t="s">
        <v>126</v>
      </c>
      <c r="B216" s="83" t="s">
        <v>127</v>
      </c>
      <c r="C216" s="83" t="s">
        <v>126</v>
      </c>
      <c r="D216" s="83" t="s">
        <v>130</v>
      </c>
      <c r="E216" s="83" t="s">
        <v>128</v>
      </c>
      <c r="F216" s="83" t="s">
        <v>131</v>
      </c>
      <c r="G216" s="3"/>
      <c r="H216" s="3"/>
    </row>
    <row r="217" spans="1:8">
      <c r="A217" s="2">
        <v>16</v>
      </c>
      <c r="B217" s="2">
        <v>14</v>
      </c>
      <c r="C217" s="2">
        <v>14</v>
      </c>
      <c r="D217" s="58">
        <v>21</v>
      </c>
      <c r="E217" s="2">
        <v>11</v>
      </c>
      <c r="F217" s="2">
        <v>15</v>
      </c>
      <c r="G217" s="3"/>
      <c r="H217" s="3"/>
    </row>
    <row r="218" spans="1:8">
      <c r="A218" s="2">
        <v>16</v>
      </c>
      <c r="B218" s="2">
        <v>16</v>
      </c>
      <c r="C218" s="2">
        <v>14</v>
      </c>
      <c r="D218" s="58">
        <v>17</v>
      </c>
      <c r="E218" s="2">
        <v>12</v>
      </c>
      <c r="F218" s="2">
        <v>12</v>
      </c>
      <c r="G218" s="3"/>
      <c r="H218" s="3"/>
    </row>
    <row r="219" spans="1:8">
      <c r="A219" s="2">
        <v>16</v>
      </c>
      <c r="B219" s="2">
        <v>21</v>
      </c>
      <c r="C219" s="2">
        <v>14</v>
      </c>
      <c r="D219" s="58">
        <v>15</v>
      </c>
      <c r="E219" s="2">
        <v>13</v>
      </c>
      <c r="F219" s="2">
        <v>14</v>
      </c>
      <c r="G219" s="3"/>
      <c r="H219" s="3"/>
    </row>
    <row r="220" spans="1:8">
      <c r="A220" s="2">
        <v>20</v>
      </c>
      <c r="B220" s="2">
        <v>14</v>
      </c>
      <c r="C220" s="2">
        <v>14</v>
      </c>
      <c r="D220" s="58">
        <v>14</v>
      </c>
      <c r="E220" s="2">
        <v>17</v>
      </c>
      <c r="F220" s="2">
        <v>13</v>
      </c>
      <c r="G220" s="3"/>
      <c r="H220" s="3"/>
    </row>
    <row r="221" spans="1:8">
      <c r="A221" s="2">
        <v>16</v>
      </c>
      <c r="B221" s="2">
        <v>20</v>
      </c>
      <c r="C221" s="2">
        <v>17</v>
      </c>
      <c r="D221" s="58">
        <v>17</v>
      </c>
      <c r="E221" s="2">
        <v>19</v>
      </c>
      <c r="F221" s="2">
        <v>15</v>
      </c>
      <c r="G221" s="3"/>
      <c r="H221" s="3"/>
    </row>
    <row r="222" spans="1:8">
      <c r="A222" s="2">
        <v>16</v>
      </c>
      <c r="B222" s="2">
        <v>15</v>
      </c>
      <c r="C222" s="2">
        <v>17</v>
      </c>
      <c r="D222" s="58">
        <v>14</v>
      </c>
      <c r="E222" s="2">
        <v>18</v>
      </c>
      <c r="F222" s="2">
        <v>12</v>
      </c>
      <c r="G222" s="3"/>
      <c r="H222" s="3"/>
    </row>
    <row r="223" spans="1:8">
      <c r="A223" s="2">
        <v>16</v>
      </c>
      <c r="B223" s="2">
        <v>21</v>
      </c>
      <c r="C223" s="2">
        <v>11</v>
      </c>
      <c r="D223" s="58">
        <v>14</v>
      </c>
      <c r="E223" s="2">
        <v>19</v>
      </c>
      <c r="F223" s="2">
        <v>11</v>
      </c>
      <c r="G223" s="3"/>
      <c r="H223" s="3"/>
    </row>
    <row r="224" spans="1:8">
      <c r="A224" s="2">
        <v>19</v>
      </c>
      <c r="B224" s="2">
        <v>16</v>
      </c>
      <c r="C224" s="2">
        <v>14</v>
      </c>
      <c r="D224" s="58">
        <v>14</v>
      </c>
      <c r="E224" s="2">
        <v>13</v>
      </c>
      <c r="F224" s="2">
        <v>14</v>
      </c>
      <c r="G224" s="3"/>
      <c r="H224" s="3"/>
    </row>
    <row r="225" spans="1:8">
      <c r="A225" s="2">
        <v>16</v>
      </c>
      <c r="B225" s="2">
        <v>20</v>
      </c>
      <c r="C225" s="2">
        <v>14</v>
      </c>
      <c r="D225" s="58">
        <v>21</v>
      </c>
      <c r="E225" s="2">
        <v>14</v>
      </c>
      <c r="F225" s="2">
        <v>11</v>
      </c>
      <c r="G225" s="3"/>
      <c r="H225" s="3"/>
    </row>
    <row r="226" spans="1:8">
      <c r="A226" s="2">
        <v>21</v>
      </c>
      <c r="B226" s="2">
        <v>14</v>
      </c>
      <c r="C226" s="2">
        <v>13</v>
      </c>
      <c r="D226" s="58">
        <v>15</v>
      </c>
      <c r="E226" s="2">
        <v>14</v>
      </c>
      <c r="F226" s="2">
        <v>15</v>
      </c>
      <c r="G226" s="3"/>
      <c r="H226" s="3"/>
    </row>
    <row r="227" spans="1:8">
      <c r="A227" s="2">
        <v>16</v>
      </c>
      <c r="B227" s="2">
        <v>11</v>
      </c>
      <c r="C227" s="2">
        <v>13</v>
      </c>
      <c r="D227" s="58">
        <v>15</v>
      </c>
      <c r="E227" s="2">
        <v>15</v>
      </c>
      <c r="F227" s="2">
        <v>12</v>
      </c>
      <c r="G227" s="3"/>
      <c r="H227" s="3"/>
    </row>
    <row r="228" spans="1:8">
      <c r="A228" s="2">
        <v>18</v>
      </c>
      <c r="B228" s="2">
        <v>18</v>
      </c>
      <c r="C228" s="2">
        <v>15</v>
      </c>
      <c r="D228" s="58">
        <v>19</v>
      </c>
      <c r="E228" s="2">
        <v>15</v>
      </c>
      <c r="F228" s="2">
        <v>15</v>
      </c>
      <c r="G228" s="3"/>
      <c r="H228" s="3"/>
    </row>
    <row r="229" spans="1:8">
      <c r="A229" s="2">
        <v>18</v>
      </c>
      <c r="B229" s="2">
        <v>17</v>
      </c>
      <c r="C229" s="2">
        <v>16</v>
      </c>
      <c r="D229" s="58">
        <v>11</v>
      </c>
      <c r="E229" s="2">
        <v>15</v>
      </c>
      <c r="F229" s="2">
        <v>14</v>
      </c>
      <c r="G229" s="3"/>
      <c r="H229" s="3"/>
    </row>
    <row r="230" spans="1:8">
      <c r="A230" s="2">
        <v>19</v>
      </c>
      <c r="B230" s="2">
        <v>19</v>
      </c>
      <c r="C230" s="2">
        <v>16</v>
      </c>
      <c r="D230" s="58">
        <v>16</v>
      </c>
      <c r="E230" s="2">
        <v>13</v>
      </c>
      <c r="F230" s="2">
        <v>15</v>
      </c>
      <c r="G230" s="3"/>
      <c r="H230" s="3"/>
    </row>
    <row r="231" spans="1:8">
      <c r="A231" s="2">
        <v>16</v>
      </c>
      <c r="B231" s="2">
        <v>18</v>
      </c>
      <c r="C231" s="2">
        <v>19</v>
      </c>
      <c r="D231" s="58">
        <v>16</v>
      </c>
      <c r="E231" s="2">
        <v>20</v>
      </c>
      <c r="F231" s="2">
        <v>16</v>
      </c>
      <c r="G231" s="3"/>
      <c r="H231" s="3"/>
    </row>
    <row r="232" spans="1:8">
      <c r="A232" s="2">
        <v>21</v>
      </c>
      <c r="B232" s="2">
        <v>15</v>
      </c>
      <c r="C232" s="2">
        <v>19</v>
      </c>
      <c r="D232" s="58">
        <v>16</v>
      </c>
      <c r="E232" s="2">
        <v>18</v>
      </c>
      <c r="F232" s="2">
        <v>12</v>
      </c>
      <c r="G232" s="3"/>
      <c r="H232" s="3"/>
    </row>
    <row r="233" spans="1:8">
      <c r="A233" s="2">
        <v>16</v>
      </c>
      <c r="B233" s="2">
        <v>16</v>
      </c>
      <c r="C233" s="2">
        <v>19</v>
      </c>
      <c r="D233" s="58">
        <v>17</v>
      </c>
      <c r="E233" s="2">
        <v>13</v>
      </c>
      <c r="F233" s="2">
        <v>11</v>
      </c>
      <c r="G233" s="3"/>
      <c r="H233" s="3"/>
    </row>
    <row r="234" spans="1:8">
      <c r="A234" s="2">
        <v>16</v>
      </c>
      <c r="B234" s="2">
        <v>18</v>
      </c>
      <c r="C234" s="2">
        <v>19</v>
      </c>
      <c r="D234" s="58">
        <v>14</v>
      </c>
      <c r="E234" s="2">
        <v>19</v>
      </c>
      <c r="F234" s="2">
        <v>12</v>
      </c>
      <c r="G234" s="3"/>
      <c r="H234" s="3"/>
    </row>
    <row r="235" spans="1:8">
      <c r="A235" s="2">
        <v>17</v>
      </c>
      <c r="B235" s="2">
        <v>14</v>
      </c>
      <c r="C235" s="2">
        <v>14</v>
      </c>
      <c r="D235" s="58">
        <v>14</v>
      </c>
      <c r="E235" s="17"/>
      <c r="F235" s="2">
        <v>11</v>
      </c>
      <c r="G235" s="3"/>
      <c r="H235" s="3"/>
    </row>
    <row r="236" spans="1:8">
      <c r="A236" s="2">
        <v>16</v>
      </c>
      <c r="B236" s="2">
        <v>17</v>
      </c>
      <c r="C236" s="2">
        <v>16</v>
      </c>
      <c r="D236" s="58">
        <v>16</v>
      </c>
      <c r="E236" s="2"/>
      <c r="F236" s="3"/>
      <c r="G236" s="3"/>
      <c r="H236" s="3"/>
    </row>
    <row r="237" spans="1:8">
      <c r="A237" s="2">
        <v>18</v>
      </c>
      <c r="B237" s="2">
        <v>15</v>
      </c>
      <c r="C237" s="2">
        <v>16</v>
      </c>
      <c r="D237" s="58">
        <v>17</v>
      </c>
      <c r="E237" s="2"/>
      <c r="F237" s="3"/>
      <c r="G237" s="3"/>
      <c r="H237" s="3"/>
    </row>
    <row r="238" spans="1:8">
      <c r="A238" s="2">
        <v>16</v>
      </c>
      <c r="B238" s="2">
        <v>12</v>
      </c>
      <c r="C238" s="2">
        <v>19</v>
      </c>
      <c r="D238" s="58">
        <v>16</v>
      </c>
      <c r="E238" s="2"/>
      <c r="F238" s="3"/>
      <c r="G238" s="3"/>
      <c r="H238" s="3"/>
    </row>
    <row r="239" spans="1:8">
      <c r="A239" s="2">
        <v>13</v>
      </c>
      <c r="B239" s="2">
        <v>18</v>
      </c>
      <c r="C239" s="2">
        <v>19</v>
      </c>
      <c r="D239" s="58">
        <v>19</v>
      </c>
      <c r="E239" s="2"/>
      <c r="F239" s="3"/>
      <c r="G239" s="3"/>
      <c r="H239" s="3"/>
    </row>
    <row r="240" spans="1:8">
      <c r="A240" s="2">
        <v>13</v>
      </c>
      <c r="B240" s="2">
        <v>18</v>
      </c>
      <c r="C240" s="2">
        <v>19</v>
      </c>
      <c r="D240" s="58">
        <v>18</v>
      </c>
      <c r="E240" s="2"/>
      <c r="F240" s="3"/>
      <c r="G240" s="3"/>
      <c r="H240" s="3"/>
    </row>
    <row r="241" spans="1:8">
      <c r="A241" s="2">
        <v>16</v>
      </c>
      <c r="B241" s="2">
        <v>15</v>
      </c>
      <c r="C241" s="2">
        <v>16</v>
      </c>
      <c r="D241" s="58">
        <v>19</v>
      </c>
      <c r="E241" s="2"/>
      <c r="F241" s="3"/>
      <c r="G241" s="3"/>
      <c r="H241" s="3"/>
    </row>
    <row r="242" spans="1:8">
      <c r="A242" s="2">
        <v>16</v>
      </c>
      <c r="B242" s="2">
        <v>21</v>
      </c>
      <c r="C242" s="2">
        <v>19</v>
      </c>
      <c r="D242" s="58">
        <v>18</v>
      </c>
      <c r="E242" s="2"/>
      <c r="F242" s="3"/>
      <c r="G242" s="3"/>
      <c r="H242" s="3"/>
    </row>
    <row r="243" spans="1:8">
      <c r="A243" s="2">
        <v>16</v>
      </c>
      <c r="B243" s="2">
        <v>16</v>
      </c>
      <c r="C243" s="2">
        <v>15</v>
      </c>
      <c r="D243" s="58">
        <v>15</v>
      </c>
      <c r="E243" s="2"/>
      <c r="F243" s="3"/>
      <c r="G243" s="3"/>
      <c r="H243" s="3"/>
    </row>
    <row r="244" spans="1:8">
      <c r="A244" s="2">
        <v>16</v>
      </c>
      <c r="B244" s="2">
        <v>14</v>
      </c>
      <c r="C244" s="2">
        <v>15</v>
      </c>
      <c r="D244" s="58">
        <v>16</v>
      </c>
      <c r="E244" s="2"/>
      <c r="F244" s="3"/>
      <c r="G244" s="3"/>
      <c r="H244" s="3"/>
    </row>
    <row r="245" spans="1:8">
      <c r="A245" s="2">
        <v>18</v>
      </c>
      <c r="B245" s="2">
        <v>16</v>
      </c>
      <c r="C245" s="2">
        <v>13</v>
      </c>
      <c r="D245" s="58">
        <v>15</v>
      </c>
      <c r="E245" s="2"/>
      <c r="F245" s="3"/>
      <c r="G245" s="3"/>
      <c r="H245" s="3"/>
    </row>
    <row r="246" spans="1:8">
      <c r="A246" s="2">
        <v>16</v>
      </c>
      <c r="B246" s="2">
        <v>18</v>
      </c>
      <c r="C246" s="2">
        <v>17</v>
      </c>
      <c r="D246" s="58">
        <v>15</v>
      </c>
      <c r="E246" s="2"/>
      <c r="F246" s="3"/>
      <c r="G246" s="3"/>
      <c r="H246" s="3"/>
    </row>
    <row r="247" spans="1:8">
      <c r="A247" s="2">
        <v>12</v>
      </c>
      <c r="B247" s="2">
        <v>15</v>
      </c>
      <c r="C247" s="2">
        <v>15</v>
      </c>
      <c r="D247" s="58">
        <v>17</v>
      </c>
      <c r="E247" s="2"/>
      <c r="F247" s="3"/>
      <c r="G247" s="3"/>
      <c r="H247" s="3"/>
    </row>
    <row r="248" spans="1:8">
      <c r="A248" s="2">
        <v>16</v>
      </c>
      <c r="B248" s="2">
        <v>14</v>
      </c>
      <c r="C248" s="2">
        <v>19</v>
      </c>
      <c r="D248" s="58">
        <v>17</v>
      </c>
      <c r="E248" s="2"/>
      <c r="F248" s="3"/>
      <c r="G248" s="3"/>
      <c r="H248" s="3"/>
    </row>
    <row r="249" spans="1:8">
      <c r="A249" s="2">
        <v>14</v>
      </c>
      <c r="B249" s="2">
        <v>21</v>
      </c>
      <c r="C249" s="2">
        <v>15</v>
      </c>
      <c r="D249" s="58">
        <v>20</v>
      </c>
      <c r="E249" s="2"/>
      <c r="F249" s="3"/>
      <c r="G249" s="3"/>
      <c r="H249" s="3"/>
    </row>
    <row r="250" spans="1:8">
      <c r="A250" s="2">
        <v>15</v>
      </c>
      <c r="B250" s="2">
        <v>16</v>
      </c>
      <c r="C250" s="2">
        <v>15</v>
      </c>
      <c r="D250" s="58">
        <v>14</v>
      </c>
      <c r="E250" s="2"/>
      <c r="F250" s="3"/>
      <c r="G250" s="3"/>
      <c r="H250" s="3"/>
    </row>
    <row r="251" spans="1:8">
      <c r="A251" s="2">
        <v>19</v>
      </c>
      <c r="B251" s="2">
        <v>12</v>
      </c>
      <c r="C251" s="2">
        <v>20</v>
      </c>
      <c r="D251" s="58">
        <v>19</v>
      </c>
      <c r="E251" s="2"/>
      <c r="F251" s="3"/>
      <c r="G251" s="3"/>
      <c r="H251" s="3"/>
    </row>
    <row r="252" spans="1:8">
      <c r="A252" s="2">
        <v>16</v>
      </c>
      <c r="B252" s="2">
        <v>15</v>
      </c>
      <c r="C252" s="2">
        <v>16</v>
      </c>
      <c r="D252" s="3"/>
      <c r="E252" s="2"/>
      <c r="F252" s="3"/>
      <c r="G252" s="3"/>
      <c r="H252" s="3"/>
    </row>
    <row r="253" spans="1:8">
      <c r="A253" s="2">
        <v>21</v>
      </c>
      <c r="B253" s="2">
        <v>10</v>
      </c>
      <c r="C253" s="2">
        <v>15</v>
      </c>
      <c r="D253" s="3"/>
      <c r="E253" s="2"/>
      <c r="F253" s="3"/>
      <c r="G253" s="3"/>
      <c r="H253" s="3"/>
    </row>
    <row r="254" spans="1:8">
      <c r="A254" s="2">
        <v>21</v>
      </c>
      <c r="B254" s="2">
        <v>16</v>
      </c>
      <c r="C254" s="2">
        <v>15</v>
      </c>
      <c r="D254" s="3"/>
      <c r="E254" s="2"/>
      <c r="F254" s="3"/>
      <c r="G254" s="3"/>
      <c r="H254" s="3"/>
    </row>
    <row r="255" spans="1:8">
      <c r="A255" s="2">
        <v>16</v>
      </c>
      <c r="B255" s="2">
        <v>20</v>
      </c>
      <c r="C255" s="2">
        <v>16</v>
      </c>
      <c r="D255" s="3"/>
      <c r="E255" s="2"/>
      <c r="F255" s="3"/>
      <c r="G255" s="3"/>
      <c r="H255" s="3"/>
    </row>
    <row r="256" spans="1:8">
      <c r="A256" s="2">
        <v>10</v>
      </c>
      <c r="B256" s="2">
        <v>20</v>
      </c>
      <c r="C256" s="2">
        <v>20</v>
      </c>
      <c r="D256" s="3"/>
      <c r="E256" s="2"/>
      <c r="F256" s="3"/>
      <c r="G256" s="3"/>
      <c r="H256" s="3"/>
    </row>
    <row r="257" spans="1:8">
      <c r="A257" s="17"/>
      <c r="B257" s="2">
        <v>16</v>
      </c>
      <c r="C257" s="2">
        <v>16</v>
      </c>
      <c r="D257" s="3"/>
      <c r="E257" s="2"/>
      <c r="F257" s="3"/>
      <c r="G257" s="3"/>
      <c r="H257" s="3"/>
    </row>
    <row r="258" spans="1:8">
      <c r="A258" s="17"/>
      <c r="B258" s="2"/>
      <c r="C258" s="2">
        <v>15</v>
      </c>
      <c r="D258" s="3"/>
      <c r="E258" s="2"/>
      <c r="F258" s="3"/>
      <c r="G258" s="3"/>
      <c r="H258" s="3"/>
    </row>
    <row r="259" spans="1:8">
      <c r="A259" s="17"/>
      <c r="B259" s="2"/>
      <c r="C259" s="3"/>
      <c r="D259" s="3"/>
      <c r="E259" s="2"/>
      <c r="F259" s="3"/>
      <c r="G259" s="3"/>
      <c r="H259" s="3"/>
    </row>
    <row r="260" spans="1:8">
      <c r="A260" s="17"/>
      <c r="B260" s="2"/>
      <c r="C260" s="3"/>
      <c r="D260" s="3"/>
      <c r="E260" s="2"/>
      <c r="F260" s="3"/>
      <c r="G260" s="3"/>
      <c r="H260" s="3"/>
    </row>
    <row r="261" spans="1:8">
      <c r="A261" s="37" t="s">
        <v>139</v>
      </c>
      <c r="B261" s="2"/>
      <c r="C261" s="3"/>
      <c r="D261" s="3"/>
      <c r="E261" s="2"/>
      <c r="F261" s="3"/>
      <c r="G261" s="3"/>
      <c r="H261" s="3"/>
    </row>
    <row r="262" spans="1:8">
      <c r="A262" s="83" t="s">
        <v>128</v>
      </c>
      <c r="B262" s="83" t="s">
        <v>129</v>
      </c>
      <c r="C262" s="83" t="s">
        <v>128</v>
      </c>
      <c r="D262" s="83" t="s">
        <v>131</v>
      </c>
      <c r="E262" s="2"/>
      <c r="F262" s="3"/>
      <c r="G262" s="3"/>
      <c r="H262" s="3"/>
    </row>
    <row r="263" spans="1:8">
      <c r="A263" s="2">
        <v>16</v>
      </c>
      <c r="B263" s="2">
        <v>16</v>
      </c>
      <c r="C263" s="2">
        <v>11</v>
      </c>
      <c r="D263" s="2">
        <v>15</v>
      </c>
      <c r="E263" s="2"/>
      <c r="F263" s="3"/>
      <c r="G263" s="3"/>
      <c r="H263" s="3"/>
    </row>
    <row r="264" spans="1:8">
      <c r="A264" s="2">
        <v>19</v>
      </c>
      <c r="B264" s="2">
        <v>16</v>
      </c>
      <c r="C264" s="2">
        <v>12</v>
      </c>
      <c r="D264" s="2">
        <v>12</v>
      </c>
      <c r="E264" s="2"/>
      <c r="F264" s="3"/>
      <c r="G264" s="3"/>
      <c r="H264" s="3"/>
    </row>
    <row r="265" spans="1:8">
      <c r="A265" s="2">
        <v>20</v>
      </c>
      <c r="B265" s="2">
        <v>20</v>
      </c>
      <c r="C265" s="2">
        <v>13</v>
      </c>
      <c r="D265" s="2">
        <v>14</v>
      </c>
      <c r="E265" s="2"/>
      <c r="F265" s="3"/>
      <c r="G265" s="3"/>
      <c r="H265" s="3"/>
    </row>
    <row r="266" spans="1:8">
      <c r="A266" s="2">
        <v>14</v>
      </c>
      <c r="B266" s="2">
        <v>16</v>
      </c>
      <c r="C266" s="2">
        <v>17</v>
      </c>
      <c r="D266" s="2">
        <v>13</v>
      </c>
      <c r="E266" s="2"/>
      <c r="F266" s="3"/>
      <c r="G266" s="3"/>
      <c r="H266" s="3"/>
    </row>
    <row r="267" spans="1:8">
      <c r="A267" s="2">
        <v>18</v>
      </c>
      <c r="B267" s="2">
        <v>19</v>
      </c>
      <c r="C267" s="2">
        <v>19</v>
      </c>
      <c r="D267" s="2">
        <v>15</v>
      </c>
      <c r="E267" s="2"/>
      <c r="F267" s="3"/>
      <c r="G267" s="3"/>
      <c r="H267" s="3"/>
    </row>
    <row r="268" spans="1:8">
      <c r="A268" s="2">
        <v>16</v>
      </c>
      <c r="B268" s="2">
        <v>20</v>
      </c>
      <c r="C268" s="2">
        <v>18</v>
      </c>
      <c r="D268" s="2">
        <v>12</v>
      </c>
      <c r="E268" s="2"/>
      <c r="F268" s="3"/>
      <c r="G268" s="3"/>
      <c r="H268" s="3"/>
    </row>
    <row r="269" spans="1:8">
      <c r="A269" s="2">
        <v>16</v>
      </c>
      <c r="B269" s="2">
        <v>19</v>
      </c>
      <c r="C269" s="2">
        <v>19</v>
      </c>
      <c r="D269" s="2">
        <v>11</v>
      </c>
      <c r="E269" s="2"/>
      <c r="F269" s="3"/>
      <c r="G269" s="3"/>
      <c r="H269" s="3"/>
    </row>
    <row r="270" spans="1:8">
      <c r="A270" s="2">
        <v>16</v>
      </c>
      <c r="B270" s="2">
        <v>19</v>
      </c>
      <c r="C270" s="2">
        <v>13</v>
      </c>
      <c r="D270" s="2">
        <v>14</v>
      </c>
      <c r="E270" s="2"/>
      <c r="F270" s="3"/>
      <c r="G270" s="3"/>
      <c r="H270" s="3"/>
    </row>
    <row r="271" spans="1:8">
      <c r="A271" s="2">
        <v>20</v>
      </c>
      <c r="B271" s="2">
        <v>19</v>
      </c>
      <c r="C271" s="2">
        <v>14</v>
      </c>
      <c r="D271" s="2">
        <v>11</v>
      </c>
      <c r="E271" s="2"/>
      <c r="F271" s="3"/>
      <c r="G271" s="3"/>
      <c r="H271" s="3"/>
    </row>
    <row r="272" spans="1:8">
      <c r="A272" s="2">
        <v>20</v>
      </c>
      <c r="B272" s="2">
        <v>18</v>
      </c>
      <c r="C272" s="2">
        <v>14</v>
      </c>
      <c r="D272" s="2">
        <v>15</v>
      </c>
      <c r="E272" s="2"/>
      <c r="F272" s="3"/>
      <c r="G272" s="3"/>
      <c r="H272" s="3"/>
    </row>
    <row r="273" spans="1:10">
      <c r="A273" s="2">
        <v>20</v>
      </c>
      <c r="B273" s="2">
        <v>14</v>
      </c>
      <c r="C273" s="2">
        <v>15</v>
      </c>
      <c r="D273" s="2">
        <v>12</v>
      </c>
      <c r="E273" s="2"/>
      <c r="F273" s="3"/>
      <c r="G273" s="3"/>
      <c r="H273" s="3"/>
    </row>
    <row r="274" spans="1:10">
      <c r="A274" s="2">
        <v>19</v>
      </c>
      <c r="B274" s="2">
        <v>18</v>
      </c>
      <c r="C274" s="2">
        <v>15</v>
      </c>
      <c r="D274" s="2">
        <v>15</v>
      </c>
      <c r="E274" s="2"/>
      <c r="F274" s="3"/>
      <c r="G274" s="3"/>
      <c r="H274" s="3"/>
    </row>
    <row r="275" spans="1:10">
      <c r="A275" s="2">
        <v>16</v>
      </c>
      <c r="B275" s="2">
        <v>18</v>
      </c>
      <c r="C275" s="2">
        <v>15</v>
      </c>
      <c r="D275" s="2">
        <v>14</v>
      </c>
      <c r="E275" s="2"/>
      <c r="F275" s="3"/>
      <c r="G275" s="3"/>
      <c r="H275" s="3"/>
    </row>
    <row r="276" spans="1:10">
      <c r="A276" s="2">
        <v>19</v>
      </c>
      <c r="B276" s="2">
        <v>16</v>
      </c>
      <c r="C276" s="2">
        <v>13</v>
      </c>
      <c r="D276" s="2">
        <v>15</v>
      </c>
      <c r="E276" s="2"/>
      <c r="F276" s="3"/>
      <c r="G276" s="3"/>
      <c r="H276" s="3"/>
    </row>
    <row r="277" spans="1:10">
      <c r="A277" s="2">
        <v>19</v>
      </c>
      <c r="B277" s="2">
        <v>18</v>
      </c>
      <c r="C277" s="2">
        <v>20</v>
      </c>
      <c r="D277" s="2">
        <v>16</v>
      </c>
      <c r="E277" s="2"/>
      <c r="F277" s="3"/>
      <c r="G277" s="3"/>
      <c r="H277" s="3"/>
    </row>
    <row r="278" spans="1:10">
      <c r="A278" s="2">
        <v>16</v>
      </c>
      <c r="B278" s="2">
        <v>16</v>
      </c>
      <c r="C278" s="2">
        <v>18</v>
      </c>
      <c r="D278" s="2">
        <v>12</v>
      </c>
      <c r="E278" s="2"/>
      <c r="F278" s="3"/>
      <c r="G278" s="3"/>
      <c r="H278" s="3"/>
    </row>
    <row r="279" spans="1:10">
      <c r="A279" s="2">
        <v>16</v>
      </c>
      <c r="B279" s="2">
        <v>19</v>
      </c>
      <c r="C279" s="2">
        <v>13</v>
      </c>
      <c r="D279" s="2">
        <v>11</v>
      </c>
      <c r="E279" s="2"/>
      <c r="F279" s="3"/>
      <c r="G279" s="3"/>
      <c r="H279" s="3"/>
    </row>
    <row r="280" spans="1:10">
      <c r="A280" s="2">
        <v>16</v>
      </c>
      <c r="B280" s="2">
        <v>16</v>
      </c>
      <c r="C280" s="2">
        <v>19</v>
      </c>
      <c r="D280" s="2">
        <v>12</v>
      </c>
      <c r="E280" s="2"/>
      <c r="F280" s="3"/>
      <c r="G280" s="3"/>
      <c r="H280" s="3"/>
    </row>
    <row r="281" spans="1:10">
      <c r="A281" s="2">
        <v>20</v>
      </c>
      <c r="B281" s="2">
        <v>20</v>
      </c>
      <c r="C281" s="17"/>
      <c r="D281" s="2">
        <v>11</v>
      </c>
      <c r="E281" s="2"/>
      <c r="F281" s="3"/>
      <c r="G281" s="3"/>
      <c r="H281" s="3"/>
    </row>
    <row r="282" spans="1:10">
      <c r="A282" s="3"/>
      <c r="B282" s="2">
        <v>16</v>
      </c>
      <c r="C282" s="3"/>
      <c r="D282" s="3"/>
      <c r="E282" s="2"/>
      <c r="F282" s="3"/>
      <c r="G282" s="3"/>
      <c r="H282" s="3"/>
    </row>
    <row r="283" spans="1:10">
      <c r="A283" s="3"/>
      <c r="B283" s="2">
        <v>19</v>
      </c>
      <c r="C283" s="3"/>
      <c r="D283" s="3"/>
      <c r="E283" s="2"/>
      <c r="F283" s="3"/>
      <c r="G283" s="3"/>
      <c r="H283" s="3"/>
    </row>
    <row r="284" spans="1:10">
      <c r="A284" s="17"/>
      <c r="B284" s="2"/>
      <c r="C284" s="3"/>
      <c r="D284" s="3"/>
      <c r="E284" s="2"/>
      <c r="F284" s="3"/>
      <c r="G284" s="3"/>
      <c r="H284" s="3"/>
    </row>
    <row r="285" spans="1:10">
      <c r="A285" s="17"/>
      <c r="B285" s="2"/>
      <c r="C285" s="3"/>
      <c r="D285" s="3"/>
      <c r="E285" s="2"/>
      <c r="F285" s="3"/>
      <c r="G285" s="3"/>
      <c r="H285" s="3"/>
    </row>
    <row r="286" spans="1:10">
      <c r="A286" s="37" t="s">
        <v>133</v>
      </c>
      <c r="B286" s="2"/>
      <c r="C286" s="3"/>
      <c r="D286" s="3"/>
      <c r="E286" s="2"/>
      <c r="F286" s="3"/>
      <c r="G286" s="3"/>
      <c r="H286" s="3"/>
    </row>
    <row r="287" spans="1:10">
      <c r="A287" s="17"/>
      <c r="B287" s="2"/>
      <c r="C287" s="3"/>
      <c r="D287" s="3"/>
      <c r="E287" s="2"/>
      <c r="F287" s="3"/>
      <c r="G287" s="3"/>
      <c r="H287" s="3"/>
    </row>
    <row r="288" spans="1:10">
      <c r="A288" s="49" t="s">
        <v>136</v>
      </c>
      <c r="B288" s="2"/>
      <c r="C288" s="3"/>
      <c r="D288" s="3"/>
      <c r="E288" s="2"/>
      <c r="F288" s="3"/>
      <c r="G288" s="3"/>
      <c r="H288" s="3"/>
      <c r="J288" s="37" t="s">
        <v>137</v>
      </c>
    </row>
    <row r="289" spans="1:17">
      <c r="A289" s="83" t="s">
        <v>126</v>
      </c>
      <c r="B289" s="83" t="s">
        <v>127</v>
      </c>
      <c r="C289" s="83" t="s">
        <v>128</v>
      </c>
      <c r="D289" s="83" t="s">
        <v>129</v>
      </c>
      <c r="E289" s="83" t="s">
        <v>126</v>
      </c>
      <c r="F289" s="83" t="s">
        <v>130</v>
      </c>
      <c r="G289" s="83" t="s">
        <v>128</v>
      </c>
      <c r="H289" s="83" t="s">
        <v>131</v>
      </c>
      <c r="J289" s="83" t="s">
        <v>126</v>
      </c>
      <c r="K289" s="83" t="s">
        <v>127</v>
      </c>
      <c r="L289" s="83" t="s">
        <v>128</v>
      </c>
      <c r="M289" s="83" t="s">
        <v>129</v>
      </c>
      <c r="N289" s="83" t="s">
        <v>126</v>
      </c>
      <c r="O289" s="83" t="s">
        <v>130</v>
      </c>
      <c r="P289" s="83" t="s">
        <v>128</v>
      </c>
      <c r="Q289" s="83" t="s">
        <v>131</v>
      </c>
    </row>
    <row r="290" spans="1:17">
      <c r="A290" s="2">
        <v>16</v>
      </c>
      <c r="B290" s="2">
        <v>14</v>
      </c>
      <c r="C290" s="2">
        <v>16</v>
      </c>
      <c r="D290" s="2">
        <v>16</v>
      </c>
      <c r="E290" s="2">
        <v>14</v>
      </c>
      <c r="F290" s="58">
        <v>21</v>
      </c>
      <c r="G290" s="2">
        <v>11</v>
      </c>
      <c r="H290" s="2">
        <v>15</v>
      </c>
      <c r="I290" s="58"/>
      <c r="J290" s="2">
        <v>16</v>
      </c>
      <c r="K290" s="2">
        <v>16</v>
      </c>
      <c r="L290" s="2">
        <v>19</v>
      </c>
      <c r="M290" s="2">
        <v>16</v>
      </c>
      <c r="N290" s="2">
        <v>14</v>
      </c>
      <c r="O290" s="58">
        <v>17</v>
      </c>
      <c r="P290" s="2">
        <v>12</v>
      </c>
      <c r="Q290" s="2">
        <v>12</v>
      </c>
    </row>
    <row r="291" spans="1:17">
      <c r="A291" s="2">
        <v>16</v>
      </c>
      <c r="B291" s="2">
        <v>21</v>
      </c>
      <c r="C291" s="2">
        <v>20</v>
      </c>
      <c r="D291" s="2">
        <v>20</v>
      </c>
      <c r="E291" s="2">
        <v>14</v>
      </c>
      <c r="F291" s="58">
        <v>15</v>
      </c>
      <c r="G291" s="2">
        <v>13</v>
      </c>
      <c r="H291" s="2">
        <v>14</v>
      </c>
      <c r="I291" s="58"/>
      <c r="J291" s="2">
        <v>20</v>
      </c>
      <c r="K291" s="2">
        <v>14</v>
      </c>
      <c r="L291" s="2">
        <v>14</v>
      </c>
      <c r="M291" s="2">
        <v>16</v>
      </c>
      <c r="N291" s="2">
        <v>14</v>
      </c>
      <c r="O291" s="58">
        <v>14</v>
      </c>
      <c r="P291" s="2">
        <v>17</v>
      </c>
      <c r="Q291" s="2">
        <v>13</v>
      </c>
    </row>
    <row r="292" spans="1:17">
      <c r="A292" s="2">
        <v>16</v>
      </c>
      <c r="B292" s="2">
        <v>20</v>
      </c>
      <c r="C292" s="2">
        <v>18</v>
      </c>
      <c r="D292" s="2">
        <v>19</v>
      </c>
      <c r="E292" s="2">
        <v>17</v>
      </c>
      <c r="F292" s="58">
        <v>17</v>
      </c>
      <c r="G292" s="2">
        <v>19</v>
      </c>
      <c r="H292" s="2">
        <v>15</v>
      </c>
      <c r="I292" s="58"/>
      <c r="J292" s="2">
        <v>16</v>
      </c>
      <c r="K292" s="2">
        <v>15</v>
      </c>
      <c r="L292" s="2">
        <v>16</v>
      </c>
      <c r="M292" s="2">
        <v>20</v>
      </c>
      <c r="N292" s="2">
        <v>17</v>
      </c>
      <c r="O292" s="58">
        <v>14</v>
      </c>
      <c r="P292" s="2">
        <v>18</v>
      </c>
      <c r="Q292" s="2">
        <v>12</v>
      </c>
    </row>
    <row r="293" spans="1:17">
      <c r="A293" s="2">
        <v>16</v>
      </c>
      <c r="B293" s="2">
        <v>21</v>
      </c>
      <c r="C293" s="2">
        <v>16</v>
      </c>
      <c r="D293" s="2">
        <v>19</v>
      </c>
      <c r="E293" s="2">
        <v>11</v>
      </c>
      <c r="F293" s="58">
        <v>14</v>
      </c>
      <c r="G293" s="2">
        <v>19</v>
      </c>
      <c r="H293" s="2">
        <v>11</v>
      </c>
      <c r="I293" s="58"/>
      <c r="J293" s="2">
        <v>19</v>
      </c>
      <c r="K293" s="2">
        <v>16</v>
      </c>
      <c r="L293" s="2">
        <v>16</v>
      </c>
      <c r="M293" s="2">
        <v>19</v>
      </c>
      <c r="N293" s="2">
        <v>14</v>
      </c>
      <c r="O293" s="58">
        <v>14</v>
      </c>
      <c r="P293" s="2">
        <v>13</v>
      </c>
      <c r="Q293" s="2">
        <v>14</v>
      </c>
    </row>
    <row r="294" spans="1:17">
      <c r="A294" s="2">
        <v>16</v>
      </c>
      <c r="B294" s="2">
        <v>20</v>
      </c>
      <c r="C294" s="2">
        <v>20</v>
      </c>
      <c r="D294" s="2">
        <v>19</v>
      </c>
      <c r="E294" s="2">
        <v>14</v>
      </c>
      <c r="F294" s="58">
        <v>21</v>
      </c>
      <c r="G294" s="2">
        <v>14</v>
      </c>
      <c r="H294" s="2">
        <v>11</v>
      </c>
      <c r="I294" s="58"/>
      <c r="J294" s="2">
        <v>21</v>
      </c>
      <c r="K294" s="2">
        <v>14</v>
      </c>
      <c r="L294" s="2">
        <v>20</v>
      </c>
      <c r="M294" s="2">
        <v>18</v>
      </c>
      <c r="N294" s="2">
        <v>13</v>
      </c>
      <c r="O294" s="58">
        <v>15</v>
      </c>
      <c r="P294" s="2">
        <v>14</v>
      </c>
      <c r="Q294" s="2">
        <v>15</v>
      </c>
    </row>
    <row r="295" spans="1:17">
      <c r="A295" s="2">
        <v>16</v>
      </c>
      <c r="B295" s="2">
        <v>11</v>
      </c>
      <c r="C295" s="2">
        <v>20</v>
      </c>
      <c r="D295" s="2">
        <v>14</v>
      </c>
      <c r="E295" s="2">
        <v>13</v>
      </c>
      <c r="F295" s="58">
        <v>15</v>
      </c>
      <c r="G295" s="2">
        <v>15</v>
      </c>
      <c r="H295" s="2">
        <v>12</v>
      </c>
      <c r="I295" s="58"/>
      <c r="J295" s="2">
        <v>18</v>
      </c>
      <c r="K295" s="2">
        <v>18</v>
      </c>
      <c r="L295" s="2">
        <v>19</v>
      </c>
      <c r="M295" s="2">
        <v>18</v>
      </c>
      <c r="N295" s="2">
        <v>15</v>
      </c>
      <c r="O295" s="58">
        <v>19</v>
      </c>
      <c r="P295" s="2">
        <v>15</v>
      </c>
      <c r="Q295" s="2">
        <v>15</v>
      </c>
    </row>
    <row r="296" spans="1:17">
      <c r="A296" s="2">
        <v>18</v>
      </c>
      <c r="B296" s="2">
        <v>17</v>
      </c>
      <c r="C296" s="2">
        <v>16</v>
      </c>
      <c r="D296" s="2">
        <v>18</v>
      </c>
      <c r="E296" s="2">
        <v>16</v>
      </c>
      <c r="F296" s="58">
        <v>11</v>
      </c>
      <c r="G296" s="2">
        <v>15</v>
      </c>
      <c r="H296" s="2">
        <v>14</v>
      </c>
      <c r="I296" s="58"/>
      <c r="J296" s="2">
        <v>19</v>
      </c>
      <c r="K296" s="2">
        <v>19</v>
      </c>
      <c r="L296" s="2">
        <v>19</v>
      </c>
      <c r="M296" s="2">
        <v>16</v>
      </c>
      <c r="N296" s="2">
        <v>16</v>
      </c>
      <c r="O296" s="58">
        <v>16</v>
      </c>
      <c r="P296" s="2">
        <v>13</v>
      </c>
      <c r="Q296" s="2">
        <v>15</v>
      </c>
    </row>
    <row r="297" spans="1:17">
      <c r="A297" s="2">
        <v>16</v>
      </c>
      <c r="B297" s="2">
        <v>18</v>
      </c>
      <c r="C297" s="2">
        <v>19</v>
      </c>
      <c r="D297" s="2">
        <v>18</v>
      </c>
      <c r="E297" s="2">
        <v>19</v>
      </c>
      <c r="F297" s="58">
        <v>16</v>
      </c>
      <c r="G297" s="2">
        <v>20</v>
      </c>
      <c r="H297" s="2">
        <v>16</v>
      </c>
      <c r="I297" s="58"/>
      <c r="J297" s="2">
        <v>21</v>
      </c>
      <c r="K297" s="2">
        <v>15</v>
      </c>
      <c r="L297" s="2">
        <v>16</v>
      </c>
      <c r="M297" s="2">
        <v>16</v>
      </c>
      <c r="N297" s="2">
        <v>19</v>
      </c>
      <c r="O297" s="58">
        <v>16</v>
      </c>
      <c r="P297" s="2">
        <v>18</v>
      </c>
      <c r="Q297" s="2">
        <v>12</v>
      </c>
    </row>
    <row r="298" spans="1:17">
      <c r="A298" s="2">
        <v>16</v>
      </c>
      <c r="B298" s="2">
        <v>16</v>
      </c>
      <c r="C298" s="2">
        <v>16</v>
      </c>
      <c r="D298" s="2">
        <v>19</v>
      </c>
      <c r="E298" s="2">
        <v>19</v>
      </c>
      <c r="F298" s="58">
        <v>17</v>
      </c>
      <c r="G298" s="2">
        <v>13</v>
      </c>
      <c r="H298" s="2">
        <v>11</v>
      </c>
      <c r="I298" s="58"/>
      <c r="J298" s="2">
        <v>16</v>
      </c>
      <c r="K298" s="2">
        <v>18</v>
      </c>
      <c r="L298" s="2">
        <v>16</v>
      </c>
      <c r="M298" s="2">
        <v>16</v>
      </c>
      <c r="N298" s="2">
        <v>19</v>
      </c>
      <c r="O298" s="58">
        <v>14</v>
      </c>
      <c r="P298" s="2">
        <v>19</v>
      </c>
      <c r="Q298" s="2">
        <v>12</v>
      </c>
    </row>
    <row r="299" spans="1:17">
      <c r="A299" s="2">
        <v>17</v>
      </c>
      <c r="B299" s="2">
        <v>14</v>
      </c>
      <c r="C299" s="2">
        <v>20</v>
      </c>
      <c r="D299" s="2">
        <v>20</v>
      </c>
      <c r="E299" s="2">
        <v>14</v>
      </c>
      <c r="F299" s="58">
        <v>14</v>
      </c>
      <c r="G299" s="17"/>
      <c r="H299" s="2">
        <v>11</v>
      </c>
      <c r="I299" s="58"/>
      <c r="J299" s="2">
        <v>16</v>
      </c>
      <c r="K299" s="2">
        <v>17</v>
      </c>
      <c r="L299" s="3"/>
      <c r="M299" s="2">
        <v>16</v>
      </c>
      <c r="N299" s="2">
        <v>16</v>
      </c>
      <c r="O299" s="58">
        <v>16</v>
      </c>
      <c r="P299" s="17"/>
    </row>
    <row r="300" spans="1:17">
      <c r="A300" s="2">
        <v>18</v>
      </c>
      <c r="B300" s="2">
        <v>15</v>
      </c>
      <c r="C300" s="3"/>
      <c r="D300" s="2">
        <v>19</v>
      </c>
      <c r="E300" s="2">
        <v>16</v>
      </c>
      <c r="F300" s="58">
        <v>17</v>
      </c>
      <c r="G300" s="3"/>
      <c r="H300" s="2"/>
      <c r="I300" s="58"/>
      <c r="J300" s="2">
        <v>16</v>
      </c>
      <c r="K300" s="2">
        <v>12</v>
      </c>
      <c r="L300" s="3"/>
      <c r="M300" s="3"/>
      <c r="N300" s="2">
        <v>19</v>
      </c>
      <c r="O300" s="58">
        <v>16</v>
      </c>
      <c r="P300" s="3"/>
      <c r="Q300" s="2"/>
    </row>
    <row r="301" spans="1:17">
      <c r="A301" s="2">
        <v>13</v>
      </c>
      <c r="B301" s="2">
        <v>18</v>
      </c>
      <c r="C301" s="3"/>
      <c r="D301" s="3"/>
      <c r="E301" s="2">
        <v>19</v>
      </c>
      <c r="F301" s="58">
        <v>19</v>
      </c>
      <c r="G301" s="3"/>
      <c r="H301" s="3"/>
      <c r="I301" s="58"/>
      <c r="J301" s="2">
        <v>13</v>
      </c>
      <c r="K301" s="2">
        <v>18</v>
      </c>
      <c r="L301" s="3"/>
      <c r="M301" s="3"/>
      <c r="N301" s="2">
        <v>19</v>
      </c>
      <c r="O301" s="58">
        <v>18</v>
      </c>
      <c r="P301" s="3"/>
      <c r="Q301" s="3"/>
    </row>
    <row r="302" spans="1:17">
      <c r="A302" s="2">
        <v>16</v>
      </c>
      <c r="B302" s="2">
        <v>15</v>
      </c>
      <c r="C302" s="3"/>
      <c r="D302" s="3"/>
      <c r="E302" s="2">
        <v>16</v>
      </c>
      <c r="F302" s="58">
        <v>19</v>
      </c>
      <c r="G302" s="3"/>
      <c r="H302" s="3"/>
      <c r="I302" s="58"/>
      <c r="J302" s="2">
        <v>16</v>
      </c>
      <c r="K302" s="2">
        <v>21</v>
      </c>
      <c r="L302" s="3"/>
      <c r="M302" s="3"/>
      <c r="N302" s="2">
        <v>19</v>
      </c>
      <c r="O302" s="58">
        <v>18</v>
      </c>
      <c r="P302" s="3"/>
      <c r="Q302" s="3"/>
    </row>
    <row r="303" spans="1:17">
      <c r="A303" s="2">
        <v>16</v>
      </c>
      <c r="B303" s="2">
        <v>16</v>
      </c>
      <c r="C303" s="3"/>
      <c r="D303" s="3"/>
      <c r="E303" s="2">
        <v>15</v>
      </c>
      <c r="F303" s="58">
        <v>15</v>
      </c>
      <c r="G303" s="3"/>
      <c r="H303" s="3"/>
      <c r="I303" s="58"/>
      <c r="J303" s="2">
        <v>16</v>
      </c>
      <c r="K303" s="2">
        <v>14</v>
      </c>
      <c r="L303" s="3"/>
      <c r="M303" s="3"/>
      <c r="N303" s="2">
        <v>15</v>
      </c>
      <c r="O303" s="58">
        <v>16</v>
      </c>
      <c r="P303" s="3"/>
      <c r="Q303" s="3"/>
    </row>
    <row r="304" spans="1:17">
      <c r="A304" s="2">
        <v>18</v>
      </c>
      <c r="B304" s="2">
        <v>16</v>
      </c>
      <c r="C304" s="3"/>
      <c r="D304" s="3"/>
      <c r="E304" s="2">
        <v>13</v>
      </c>
      <c r="F304" s="58">
        <v>15</v>
      </c>
      <c r="G304" s="3"/>
      <c r="H304" s="3"/>
      <c r="I304" s="58"/>
      <c r="J304" s="2">
        <v>16</v>
      </c>
      <c r="K304" s="2">
        <v>18</v>
      </c>
      <c r="L304" s="3"/>
      <c r="M304" s="3"/>
      <c r="N304" s="2">
        <v>17</v>
      </c>
      <c r="O304" s="58">
        <v>15</v>
      </c>
      <c r="P304" s="3"/>
      <c r="Q304" s="3"/>
    </row>
    <row r="305" spans="1:17">
      <c r="A305" s="2">
        <v>12</v>
      </c>
      <c r="B305" s="2">
        <v>15</v>
      </c>
      <c r="C305" s="3"/>
      <c r="D305" s="3"/>
      <c r="E305" s="2">
        <v>15</v>
      </c>
      <c r="F305" s="58">
        <v>17</v>
      </c>
      <c r="G305" s="3"/>
      <c r="H305" s="3"/>
      <c r="I305" s="58"/>
      <c r="J305" s="2">
        <v>16</v>
      </c>
      <c r="K305" s="2">
        <v>14</v>
      </c>
      <c r="L305" s="3"/>
      <c r="M305" s="3"/>
      <c r="N305" s="2">
        <v>19</v>
      </c>
      <c r="O305" s="58">
        <v>17</v>
      </c>
      <c r="P305" s="3"/>
      <c r="Q305" s="3"/>
    </row>
    <row r="306" spans="1:17">
      <c r="A306" s="2">
        <v>14</v>
      </c>
      <c r="B306" s="2">
        <v>21</v>
      </c>
      <c r="C306" s="3"/>
      <c r="D306" s="3"/>
      <c r="E306" s="2">
        <v>15</v>
      </c>
      <c r="F306" s="58">
        <v>20</v>
      </c>
      <c r="G306" s="3"/>
      <c r="H306" s="3"/>
      <c r="I306" s="58"/>
      <c r="J306" s="2">
        <v>15</v>
      </c>
      <c r="K306" s="2">
        <v>16</v>
      </c>
      <c r="L306" s="3"/>
      <c r="M306" s="3"/>
      <c r="N306" s="2">
        <v>15</v>
      </c>
      <c r="O306" s="58">
        <v>14</v>
      </c>
      <c r="P306" s="3"/>
      <c r="Q306" s="3"/>
    </row>
    <row r="307" spans="1:17">
      <c r="A307" s="2">
        <v>19</v>
      </c>
      <c r="B307" s="2">
        <v>12</v>
      </c>
      <c r="C307" s="3"/>
      <c r="D307" s="3"/>
      <c r="E307" s="2">
        <v>20</v>
      </c>
      <c r="F307" s="58">
        <v>19</v>
      </c>
      <c r="G307" s="3"/>
      <c r="H307" s="3"/>
      <c r="I307" s="58"/>
      <c r="J307" s="2">
        <v>16</v>
      </c>
      <c r="K307" s="2">
        <v>15</v>
      </c>
      <c r="L307" s="3"/>
      <c r="M307" s="3"/>
      <c r="N307" s="2">
        <v>16</v>
      </c>
      <c r="O307" s="3"/>
      <c r="P307" s="3"/>
      <c r="Q307" s="3"/>
    </row>
    <row r="308" spans="1:17">
      <c r="A308" s="2">
        <v>21</v>
      </c>
      <c r="B308" s="2">
        <v>10</v>
      </c>
      <c r="C308" s="3"/>
      <c r="D308" s="3"/>
      <c r="E308" s="2">
        <v>15</v>
      </c>
      <c r="F308" s="3"/>
      <c r="G308" s="3"/>
      <c r="H308" s="3"/>
      <c r="I308" s="58"/>
      <c r="J308" s="2">
        <v>21</v>
      </c>
      <c r="K308" s="2">
        <v>16</v>
      </c>
      <c r="L308" s="3"/>
      <c r="M308" s="3"/>
      <c r="N308" s="2">
        <v>15</v>
      </c>
      <c r="O308" s="3"/>
      <c r="P308" s="3"/>
      <c r="Q308" s="3"/>
    </row>
    <row r="309" spans="1:17">
      <c r="A309" s="2">
        <v>16</v>
      </c>
      <c r="B309" s="2">
        <v>20</v>
      </c>
      <c r="C309" s="3"/>
      <c r="D309" s="3"/>
      <c r="E309" s="2">
        <v>16</v>
      </c>
      <c r="F309" s="3"/>
      <c r="G309" s="3"/>
      <c r="H309" s="3"/>
      <c r="I309" s="58"/>
      <c r="J309" s="2">
        <v>10</v>
      </c>
      <c r="K309" s="2">
        <v>20</v>
      </c>
      <c r="L309" s="3"/>
      <c r="M309" s="3"/>
      <c r="N309" s="2">
        <v>20</v>
      </c>
      <c r="O309" s="3"/>
      <c r="P309" s="3"/>
      <c r="Q309" s="3"/>
    </row>
    <row r="310" spans="1:17">
      <c r="A310" s="17"/>
      <c r="B310" s="2">
        <v>16</v>
      </c>
      <c r="C310" s="3"/>
      <c r="D310" s="3"/>
      <c r="E310" s="2">
        <v>16</v>
      </c>
      <c r="F310" s="3"/>
      <c r="G310" s="3"/>
      <c r="H310" s="3"/>
      <c r="I310" s="58"/>
      <c r="J310" s="17"/>
      <c r="K310" s="2"/>
      <c r="L310" s="3"/>
      <c r="M310" s="3"/>
      <c r="N310" s="2">
        <v>15</v>
      </c>
      <c r="O310" s="3"/>
      <c r="P310" s="3"/>
      <c r="Q310" s="3"/>
    </row>
    <row r="311" spans="1:17">
      <c r="A311" s="17"/>
      <c r="B311" s="2"/>
      <c r="C311" s="3"/>
      <c r="D311" s="3"/>
      <c r="E311" s="2"/>
      <c r="F311" s="3"/>
      <c r="G311" s="3"/>
      <c r="H311" s="3"/>
      <c r="I311" s="58"/>
    </row>
    <row r="312" spans="1:17">
      <c r="A312" s="2"/>
      <c r="B312" s="2"/>
      <c r="E312" s="2"/>
      <c r="F312" s="58"/>
      <c r="I312" s="58"/>
    </row>
    <row r="313" spans="1:17">
      <c r="A313" s="2"/>
      <c r="B313" s="2"/>
      <c r="E313" s="2"/>
      <c r="F313" s="58"/>
      <c r="I313" s="58"/>
    </row>
    <row r="314" spans="1:17">
      <c r="A314" s="2"/>
      <c r="B314" s="2"/>
      <c r="E314" s="2"/>
      <c r="F314" s="58"/>
      <c r="I314" s="58"/>
    </row>
    <row r="315" spans="1:17">
      <c r="A315" s="2"/>
      <c r="B315" s="2"/>
      <c r="E315" s="2"/>
      <c r="I315" s="58"/>
    </row>
    <row r="316" spans="1:17">
      <c r="A316" s="2"/>
      <c r="B316" s="2"/>
      <c r="E316" s="2"/>
      <c r="I316" s="58"/>
    </row>
    <row r="317" spans="1:17">
      <c r="B317" s="2"/>
      <c r="E317" s="2"/>
      <c r="I317" s="58"/>
    </row>
    <row r="318" spans="1:17">
      <c r="I318" s="58"/>
    </row>
    <row r="319" spans="1:17">
      <c r="I319" s="58"/>
    </row>
    <row r="320" spans="1:17">
      <c r="I320" s="58"/>
    </row>
    <row r="321" spans="1:17">
      <c r="I321" s="58"/>
    </row>
    <row r="322" spans="1:17">
      <c r="I322" s="58"/>
    </row>
    <row r="323" spans="1:17">
      <c r="I323" s="58"/>
    </row>
    <row r="324" spans="1:17">
      <c r="I324" s="58"/>
      <c r="J324" s="37"/>
      <c r="K324" s="37"/>
      <c r="L324" s="37"/>
      <c r="M324" s="37"/>
      <c r="N324" s="37"/>
      <c r="O324" s="37"/>
      <c r="P324" s="37"/>
      <c r="Q324" s="37"/>
    </row>
    <row r="325" spans="1:17">
      <c r="A325" s="82"/>
      <c r="B325" s="82"/>
      <c r="C325" s="82"/>
      <c r="D325" s="82"/>
      <c r="E325" s="82"/>
      <c r="F325" s="82"/>
      <c r="G325" s="82"/>
      <c r="H325" s="82"/>
      <c r="I325" s="58"/>
    </row>
    <row r="326" spans="1:17">
      <c r="A326" s="2"/>
      <c r="B326" s="2"/>
      <c r="C326" s="2"/>
      <c r="D326" s="2"/>
      <c r="E326" s="2"/>
      <c r="F326" s="58"/>
      <c r="G326" s="2"/>
      <c r="H326" s="2"/>
      <c r="I326" s="58"/>
    </row>
    <row r="327" spans="1:17">
      <c r="A327" s="2"/>
      <c r="B327" s="2"/>
      <c r="C327" s="2"/>
      <c r="D327" s="2"/>
      <c r="E327" s="2"/>
      <c r="F327" s="58"/>
      <c r="G327" s="2"/>
      <c r="H327" s="2"/>
      <c r="I327" s="58"/>
    </row>
    <row r="328" spans="1:17">
      <c r="A328" s="2"/>
      <c r="B328" s="2"/>
      <c r="C328" s="2"/>
      <c r="D328" s="2"/>
      <c r="E328" s="2"/>
      <c r="F328" s="58"/>
      <c r="G328" s="2"/>
      <c r="H328" s="2"/>
      <c r="I328" s="58"/>
    </row>
    <row r="329" spans="1:17">
      <c r="A329" s="2"/>
      <c r="B329" s="2"/>
      <c r="C329" s="2"/>
      <c r="D329" s="2"/>
      <c r="E329" s="2"/>
      <c r="F329" s="58"/>
      <c r="G329" s="2"/>
      <c r="H329" s="2"/>
      <c r="I329" s="58"/>
    </row>
    <row r="330" spans="1:17">
      <c r="A330" s="2"/>
      <c r="B330" s="2"/>
      <c r="C330" s="2"/>
      <c r="D330" s="2"/>
      <c r="E330" s="2"/>
      <c r="F330" s="58"/>
      <c r="G330" s="2"/>
      <c r="H330" s="2"/>
      <c r="I330" s="58"/>
    </row>
    <row r="331" spans="1:17">
      <c r="A331" s="2"/>
      <c r="B331" s="2"/>
      <c r="C331" s="2"/>
      <c r="D331" s="2"/>
      <c r="E331" s="2"/>
      <c r="F331" s="58"/>
      <c r="G331" s="2"/>
      <c r="H331" s="2"/>
      <c r="I331" s="58"/>
    </row>
    <row r="332" spans="1:17">
      <c r="A332" s="2"/>
      <c r="B332" s="2"/>
      <c r="C332" s="2"/>
      <c r="D332" s="2"/>
      <c r="E332" s="2"/>
      <c r="F332" s="58"/>
      <c r="G332" s="2"/>
      <c r="H332" s="2"/>
    </row>
    <row r="333" spans="1:17">
      <c r="A333" s="2"/>
      <c r="B333" s="2"/>
      <c r="C333" s="2"/>
      <c r="D333" s="2"/>
      <c r="E333" s="2"/>
      <c r="F333" s="58"/>
      <c r="G333" s="2"/>
      <c r="H333" s="2"/>
    </row>
    <row r="334" spans="1:17">
      <c r="A334" s="2"/>
      <c r="B334" s="2"/>
      <c r="C334" s="2"/>
      <c r="D334" s="2"/>
      <c r="E334" s="2"/>
      <c r="F334" s="58"/>
      <c r="G334" s="2"/>
      <c r="H334" s="2"/>
    </row>
    <row r="335" spans="1:17">
      <c r="A335" s="2"/>
      <c r="B335" s="2"/>
      <c r="D335" s="2"/>
      <c r="E335" s="2"/>
      <c r="F335" s="58"/>
    </row>
    <row r="336" spans="1:17">
      <c r="A336" s="2"/>
      <c r="B336" s="2"/>
      <c r="E336" s="2"/>
      <c r="F336" s="58"/>
    </row>
    <row r="337" spans="1:17">
      <c r="A337" s="2"/>
      <c r="B337" s="2"/>
      <c r="E337" s="2"/>
      <c r="F337" s="58"/>
    </row>
    <row r="338" spans="1:17">
      <c r="A338" s="2"/>
      <c r="B338" s="2"/>
      <c r="E338" s="2"/>
      <c r="F338" s="58"/>
    </row>
    <row r="339" spans="1:17">
      <c r="A339" s="2"/>
      <c r="B339" s="2"/>
      <c r="E339" s="2"/>
      <c r="F339" s="58"/>
    </row>
    <row r="340" spans="1:17">
      <c r="A340" s="2"/>
      <c r="B340" s="2"/>
      <c r="E340" s="2"/>
      <c r="F340" s="58"/>
    </row>
    <row r="341" spans="1:17">
      <c r="A341" s="2"/>
      <c r="B341" s="2"/>
      <c r="E341" s="2"/>
      <c r="F341" s="58"/>
    </row>
    <row r="342" spans="1:17">
      <c r="A342" s="2"/>
      <c r="B342" s="2"/>
      <c r="E342" s="2"/>
      <c r="F342" s="58"/>
    </row>
    <row r="343" spans="1:17">
      <c r="A343" s="2"/>
      <c r="B343" s="2"/>
      <c r="E343" s="2"/>
    </row>
    <row r="344" spans="1:17">
      <c r="A344" s="2"/>
      <c r="B344" s="2"/>
      <c r="E344" s="2"/>
    </row>
    <row r="345" spans="1:17" s="37" customFormat="1">
      <c r="A345" s="2"/>
      <c r="B345" s="2"/>
      <c r="C345"/>
      <c r="D345"/>
      <c r="E345" s="2"/>
      <c r="F345"/>
      <c r="G345"/>
      <c r="H345"/>
      <c r="J345"/>
      <c r="K345"/>
      <c r="L345"/>
      <c r="M345"/>
      <c r="N345"/>
      <c r="O345"/>
      <c r="P345"/>
      <c r="Q345"/>
    </row>
    <row r="346" spans="1:17">
      <c r="E346" s="2"/>
    </row>
  </sheetData>
  <mergeCells count="2">
    <mergeCell ref="B3:E3"/>
    <mergeCell ref="F3:I3"/>
  </mergeCells>
  <pageMargins left="0.7" right="0.7" top="0.75" bottom="0.75" header="0.3" footer="0.3"/>
  <pageSetup paperSize="9" orientation="landscape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47"/>
  <sheetViews>
    <sheetView workbookViewId="0">
      <selection activeCell="B35" sqref="B35"/>
    </sheetView>
  </sheetViews>
  <sheetFormatPr baseColWidth="10" defaultRowHeight="16"/>
  <cols>
    <col min="1" max="1" width="10.83203125" style="22"/>
    <col min="2" max="2" width="20.33203125" style="22" customWidth="1"/>
  </cols>
  <sheetData>
    <row r="1" spans="1:2">
      <c r="A1" s="41" t="s">
        <v>18</v>
      </c>
    </row>
    <row r="2" spans="1:2" ht="17" thickBot="1"/>
    <row r="3" spans="1:2" ht="17" thickBot="1">
      <c r="A3" s="23" t="s">
        <v>19</v>
      </c>
      <c r="B3" s="23" t="s">
        <v>20</v>
      </c>
    </row>
    <row r="4" spans="1:2">
      <c r="A4" s="24">
        <v>1</v>
      </c>
      <c r="B4" s="24" t="s">
        <v>36</v>
      </c>
    </row>
    <row r="5" spans="1:2" ht="17" thickBot="1">
      <c r="A5" s="25">
        <v>2</v>
      </c>
      <c r="B5" s="25" t="s">
        <v>36</v>
      </c>
    </row>
    <row r="6" spans="1:2">
      <c r="A6" s="24">
        <v>3</v>
      </c>
      <c r="B6" s="24" t="s">
        <v>36</v>
      </c>
    </row>
    <row r="7" spans="1:2" ht="17" thickBot="1">
      <c r="A7" s="25">
        <v>4</v>
      </c>
      <c r="B7" s="25" t="s">
        <v>36</v>
      </c>
    </row>
    <row r="8" spans="1:2">
      <c r="A8" s="24">
        <v>5</v>
      </c>
      <c r="B8" s="24" t="s">
        <v>36</v>
      </c>
    </row>
    <row r="9" spans="1:2" ht="17" thickBot="1">
      <c r="A9" s="25">
        <v>6</v>
      </c>
      <c r="B9" s="25" t="s">
        <v>36</v>
      </c>
    </row>
    <row r="10" spans="1:2">
      <c r="A10" s="24">
        <v>7</v>
      </c>
      <c r="B10" s="24" t="s">
        <v>36</v>
      </c>
    </row>
    <row r="11" spans="1:2" ht="17" thickBot="1">
      <c r="A11" s="25">
        <v>8</v>
      </c>
      <c r="B11" s="25" t="s">
        <v>36</v>
      </c>
    </row>
    <row r="12" spans="1:2">
      <c r="A12" s="24">
        <v>9</v>
      </c>
      <c r="B12" s="24" t="s">
        <v>36</v>
      </c>
    </row>
    <row r="13" spans="1:2" ht="17" thickBot="1">
      <c r="A13" s="25">
        <v>10</v>
      </c>
      <c r="B13" s="25" t="s">
        <v>36</v>
      </c>
    </row>
    <row r="14" spans="1:2">
      <c r="A14" s="24">
        <v>11</v>
      </c>
      <c r="B14" s="24" t="s">
        <v>36</v>
      </c>
    </row>
    <row r="15" spans="1:2" ht="17" thickBot="1">
      <c r="A15" s="25">
        <v>12</v>
      </c>
      <c r="B15" s="25" t="s">
        <v>36</v>
      </c>
    </row>
    <row r="16" spans="1:2">
      <c r="A16" s="24">
        <v>13</v>
      </c>
      <c r="B16" s="24" t="s">
        <v>36</v>
      </c>
    </row>
    <row r="17" spans="1:2" ht="17" thickBot="1">
      <c r="A17" s="25">
        <v>14</v>
      </c>
      <c r="B17" s="25" t="s">
        <v>36</v>
      </c>
    </row>
    <row r="18" spans="1:2">
      <c r="A18" s="24">
        <v>15</v>
      </c>
      <c r="B18" s="24" t="s">
        <v>36</v>
      </c>
    </row>
    <row r="19" spans="1:2" ht="17" thickBot="1">
      <c r="A19" s="25">
        <v>16</v>
      </c>
      <c r="B19" s="25" t="s">
        <v>36</v>
      </c>
    </row>
    <row r="20" spans="1:2">
      <c r="A20" s="24">
        <v>17</v>
      </c>
      <c r="B20" s="24" t="s">
        <v>36</v>
      </c>
    </row>
    <row r="21" spans="1:2" ht="17" thickBot="1">
      <c r="A21" s="25">
        <v>18</v>
      </c>
      <c r="B21" s="25" t="s">
        <v>36</v>
      </c>
    </row>
    <row r="22" spans="1:2">
      <c r="A22" s="24">
        <v>19</v>
      </c>
      <c r="B22" s="24" t="s">
        <v>36</v>
      </c>
    </row>
    <row r="23" spans="1:2" ht="17" thickBot="1">
      <c r="A23" s="25">
        <v>20</v>
      </c>
      <c r="B23" s="25" t="s">
        <v>36</v>
      </c>
    </row>
    <row r="24" spans="1:2">
      <c r="A24" s="24">
        <v>21</v>
      </c>
      <c r="B24" s="24" t="s">
        <v>36</v>
      </c>
    </row>
    <row r="25" spans="1:2" ht="17" thickBot="1">
      <c r="A25" s="25">
        <v>22</v>
      </c>
      <c r="B25" s="25" t="s">
        <v>36</v>
      </c>
    </row>
    <row r="26" spans="1:2">
      <c r="A26" s="24">
        <v>23</v>
      </c>
      <c r="B26" s="24" t="s">
        <v>36</v>
      </c>
    </row>
    <row r="27" spans="1:2" ht="17" thickBot="1">
      <c r="A27" s="25">
        <v>24</v>
      </c>
      <c r="B27" s="25" t="s">
        <v>36</v>
      </c>
    </row>
    <row r="28" spans="1:2">
      <c r="A28" s="24">
        <v>25</v>
      </c>
      <c r="B28" s="24" t="s">
        <v>36</v>
      </c>
    </row>
    <row r="29" spans="1:2" ht="17" thickBot="1">
      <c r="A29" s="25">
        <v>26</v>
      </c>
      <c r="B29" s="25" t="s">
        <v>36</v>
      </c>
    </row>
    <row r="30" spans="1:2">
      <c r="A30" s="24">
        <v>27</v>
      </c>
      <c r="B30" s="24" t="s">
        <v>36</v>
      </c>
    </row>
    <row r="31" spans="1:2" ht="17" thickBot="1">
      <c r="A31" s="25">
        <v>28</v>
      </c>
      <c r="B31" s="25" t="s">
        <v>36</v>
      </c>
    </row>
    <row r="32" spans="1:2">
      <c r="A32" s="24">
        <v>29</v>
      </c>
      <c r="B32" s="24" t="s">
        <v>36</v>
      </c>
    </row>
    <row r="33" spans="1:2" ht="17" thickBot="1">
      <c r="A33" s="25">
        <v>30</v>
      </c>
      <c r="B33" s="25" t="s">
        <v>36</v>
      </c>
    </row>
    <row r="34" spans="1:2">
      <c r="A34" s="24">
        <v>31</v>
      </c>
      <c r="B34" s="24" t="s">
        <v>36</v>
      </c>
    </row>
    <row r="35" spans="1:2" ht="17" thickBot="1">
      <c r="A35" s="25">
        <v>32</v>
      </c>
      <c r="B35" s="25" t="s">
        <v>36</v>
      </c>
    </row>
    <row r="36" spans="1:2">
      <c r="A36" s="24">
        <v>33</v>
      </c>
      <c r="B36" s="24" t="s">
        <v>36</v>
      </c>
    </row>
    <row r="37" spans="1:2" ht="17" thickBot="1">
      <c r="A37" s="25">
        <v>34</v>
      </c>
      <c r="B37" s="25" t="s">
        <v>36</v>
      </c>
    </row>
    <row r="38" spans="1:2">
      <c r="A38" s="24">
        <v>35</v>
      </c>
      <c r="B38" s="24" t="s">
        <v>37</v>
      </c>
    </row>
    <row r="39" spans="1:2" ht="17" thickBot="1">
      <c r="A39" s="25">
        <v>36</v>
      </c>
      <c r="B39" s="25" t="s">
        <v>37</v>
      </c>
    </row>
    <row r="40" spans="1:2">
      <c r="A40" s="24">
        <v>37</v>
      </c>
      <c r="B40" s="27" t="s">
        <v>36</v>
      </c>
    </row>
    <row r="41" spans="1:2" ht="17" thickBot="1">
      <c r="A41" s="25">
        <v>38</v>
      </c>
      <c r="B41" s="28" t="s">
        <v>36</v>
      </c>
    </row>
    <row r="42" spans="1:2">
      <c r="A42" s="24">
        <v>39</v>
      </c>
      <c r="B42" s="27" t="s">
        <v>36</v>
      </c>
    </row>
    <row r="43" spans="1:2" ht="17" thickBot="1">
      <c r="A43" s="25">
        <v>40</v>
      </c>
      <c r="B43" s="28" t="s">
        <v>36</v>
      </c>
    </row>
    <row r="44" spans="1:2">
      <c r="A44" s="24">
        <v>41</v>
      </c>
      <c r="B44" s="27" t="s">
        <v>36</v>
      </c>
    </row>
    <row r="45" spans="1:2" ht="17" thickBot="1">
      <c r="A45" s="25">
        <v>42</v>
      </c>
      <c r="B45" s="28" t="s">
        <v>36</v>
      </c>
    </row>
    <row r="46" spans="1:2">
      <c r="A46" s="26">
        <v>43</v>
      </c>
      <c r="B46" s="29" t="s">
        <v>36</v>
      </c>
    </row>
    <row r="47" spans="1:2" ht="17" thickBot="1">
      <c r="A47" s="25">
        <v>44</v>
      </c>
      <c r="B47" s="28" t="s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Comunicación por raíces</vt:lpstr>
      <vt:lpstr>AUDPS Comunicación por raíces</vt:lpstr>
      <vt:lpstr>Infecciones +   -</vt:lpstr>
      <vt:lpstr>Comparación nivel síntomas</vt:lpstr>
      <vt:lpstr>Aparición síntomas nivel 3</vt:lpstr>
      <vt:lpstr>Volátiles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Usuario de Microsoft Office</cp:lastModifiedBy>
  <dcterms:created xsi:type="dcterms:W3CDTF">2019-06-12T11:23:58Z</dcterms:created>
  <dcterms:modified xsi:type="dcterms:W3CDTF">2022-12-09T09:27:01Z</dcterms:modified>
</cp:coreProperties>
</file>