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bsidian_git\5course\金融风险管理\课件\"/>
    </mc:Choice>
  </mc:AlternateContent>
  <xr:revisionPtr revIDLastSave="0" documentId="8_{EBAFC25D-6560-4AF7-B5B9-AF0DB780DF37}" xr6:coauthVersionLast="47" xr6:coauthVersionMax="47" xr10:uidLastSave="{00000000-0000-0000-0000-000000000000}"/>
  <bookViews>
    <workbookView xWindow="-120" yWindow="-120" windowWidth="29040" windowHeight="15720" xr2:uid="{79EA9A34-025B-434B-91CE-5AE0E55DBE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G20" i="1" s="1"/>
  <c r="H20" i="1" s="1"/>
  <c r="F21" i="1"/>
  <c r="F22" i="1"/>
  <c r="G22" i="1" s="1"/>
  <c r="H22" i="1" s="1"/>
  <c r="F17" i="1"/>
  <c r="G21" i="1"/>
  <c r="H21" i="1" s="1"/>
  <c r="G19" i="1"/>
  <c r="H19" i="1" s="1"/>
  <c r="G18" i="1"/>
  <c r="H18" i="1" s="1"/>
  <c r="F23" i="1"/>
  <c r="H10" i="1"/>
  <c r="H5" i="1"/>
  <c r="H6" i="1"/>
  <c r="H7" i="1"/>
  <c r="H8" i="1"/>
  <c r="H9" i="1"/>
  <c r="H4" i="1"/>
  <c r="G10" i="1"/>
  <c r="G5" i="1"/>
  <c r="G6" i="1"/>
  <c r="G7" i="1"/>
  <c r="G8" i="1"/>
  <c r="G9" i="1"/>
  <c r="G4" i="1"/>
  <c r="F10" i="1"/>
  <c r="F5" i="1"/>
  <c r="F6" i="1"/>
  <c r="F7" i="1"/>
  <c r="F8" i="1"/>
  <c r="F9" i="1"/>
  <c r="F4" i="1"/>
  <c r="G23" i="1" l="1"/>
  <c r="G17" i="1"/>
  <c r="H17" i="1" s="1"/>
  <c r="H23" i="1" s="1"/>
</calcChain>
</file>

<file path=xl/sharedStrings.xml><?xml version="1.0" encoding="utf-8"?>
<sst xmlns="http://schemas.openxmlformats.org/spreadsheetml/2006/main" count="16" uniqueCount="8">
  <si>
    <t>付息次数</t>
    <phoneticPr fontId="1" type="noConversion"/>
  </si>
  <si>
    <t>现金流</t>
    <phoneticPr fontId="1" type="noConversion"/>
  </si>
  <si>
    <t>PV</t>
    <phoneticPr fontId="1" type="noConversion"/>
  </si>
  <si>
    <t>t*PV</t>
    <phoneticPr fontId="1" type="noConversion"/>
  </si>
  <si>
    <t>t*(t+1)PV</t>
    <phoneticPr fontId="1" type="noConversion"/>
  </si>
  <si>
    <t>凸性</t>
    <phoneticPr fontId="1" type="noConversion"/>
  </si>
  <si>
    <t>价格</t>
    <phoneticPr fontId="1" type="noConversion"/>
  </si>
  <si>
    <t>麦考利久期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</si>
</sst>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20B40-FBBB-43A9-AD89-908C86E2B6B6}">
  <dimension ref="D2:H24"/>
  <sheetViews>
    <sheetView tabSelected="1" workbookViewId="0">
      <selection activeCell="K22" sqref="K22"/>
    </sheetView>
  </sheetViews>
  <sheetFormatPr defaultRowHeight="14.25" x14ac:dyDescent="0.2"/>
  <cols>
    <col min="7" max="7" width="11.5" customWidth="1"/>
  </cols>
  <sheetData>
    <row r="2" spans="4:8" x14ac:dyDescent="0.2">
      <c r="F2" s="1">
        <v>0.03</v>
      </c>
    </row>
    <row r="3" spans="4:8" x14ac:dyDescent="0.2">
      <c r="D3" t="s">
        <v>0</v>
      </c>
      <c r="E3" t="s">
        <v>1</v>
      </c>
      <c r="F3" t="s">
        <v>2</v>
      </c>
      <c r="G3" t="s">
        <v>3</v>
      </c>
      <c r="H3" t="s">
        <v>4</v>
      </c>
    </row>
    <row r="4" spans="4:8" x14ac:dyDescent="0.2">
      <c r="D4">
        <v>1</v>
      </c>
      <c r="E4">
        <v>4</v>
      </c>
      <c r="F4">
        <f>E4/(1+$F$2)^D4</f>
        <v>3.883495145631068</v>
      </c>
      <c r="G4">
        <f>D4*F4</f>
        <v>3.883495145631068</v>
      </c>
      <c r="H4">
        <f>G4*(D4+1)</f>
        <v>7.766990291262136</v>
      </c>
    </row>
    <row r="5" spans="4:8" x14ac:dyDescent="0.2">
      <c r="D5">
        <v>2</v>
      </c>
      <c r="E5">
        <v>4</v>
      </c>
      <c r="F5">
        <f t="shared" ref="F5:F9" si="0">E5/(1+$F$2)^D5</f>
        <v>3.7703836365350174</v>
      </c>
      <c r="G5">
        <f t="shared" ref="G5:G9" si="1">D5*F5</f>
        <v>7.5407672730700348</v>
      </c>
      <c r="H5">
        <f t="shared" ref="H5:H9" si="2">G5*(D5+1)</f>
        <v>22.622301819210104</v>
      </c>
    </row>
    <row r="6" spans="4:8" x14ac:dyDescent="0.2">
      <c r="D6">
        <v>3</v>
      </c>
      <c r="E6">
        <v>4</v>
      </c>
      <c r="F6">
        <f t="shared" si="0"/>
        <v>3.6605666374126384</v>
      </c>
      <c r="G6">
        <f t="shared" si="1"/>
        <v>10.981699912237914</v>
      </c>
      <c r="H6">
        <f t="shared" si="2"/>
        <v>43.926799648951658</v>
      </c>
    </row>
    <row r="7" spans="4:8" x14ac:dyDescent="0.2">
      <c r="D7">
        <v>4</v>
      </c>
      <c r="E7">
        <v>4</v>
      </c>
      <c r="F7">
        <f t="shared" si="0"/>
        <v>3.553948191662756</v>
      </c>
      <c r="G7">
        <f t="shared" si="1"/>
        <v>14.215792766651024</v>
      </c>
      <c r="H7">
        <f t="shared" si="2"/>
        <v>71.078963833255116</v>
      </c>
    </row>
    <row r="8" spans="4:8" x14ac:dyDescent="0.2">
      <c r="D8">
        <v>5</v>
      </c>
      <c r="E8">
        <v>4</v>
      </c>
      <c r="F8">
        <f t="shared" si="0"/>
        <v>3.4504351375366564</v>
      </c>
      <c r="G8">
        <f t="shared" si="1"/>
        <v>17.252175687683284</v>
      </c>
      <c r="H8">
        <f t="shared" si="2"/>
        <v>103.5130541260997</v>
      </c>
    </row>
    <row r="9" spans="4:8" x14ac:dyDescent="0.2">
      <c r="D9">
        <v>6</v>
      </c>
      <c r="E9">
        <v>104</v>
      </c>
      <c r="F9">
        <f t="shared" si="0"/>
        <v>87.098362695100064</v>
      </c>
      <c r="G9">
        <f t="shared" si="1"/>
        <v>522.59017617060044</v>
      </c>
      <c r="H9">
        <f t="shared" si="2"/>
        <v>3658.1312331942031</v>
      </c>
    </row>
    <row r="10" spans="4:8" x14ac:dyDescent="0.2">
      <c r="F10" s="2">
        <f>SUM(F4:F9)</f>
        <v>105.41719144387821</v>
      </c>
      <c r="G10" s="2">
        <f>G9/F10/2</f>
        <v>2.478676243470288</v>
      </c>
      <c r="H10" s="2">
        <f>SUM(H4:H9)/(4*F10*(1+F2)^2)</f>
        <v>8.7337730473853235</v>
      </c>
    </row>
    <row r="11" spans="4:8" x14ac:dyDescent="0.2">
      <c r="F11" t="s">
        <v>6</v>
      </c>
      <c r="G11" s="3" t="s">
        <v>7</v>
      </c>
      <c r="H11" t="s">
        <v>5</v>
      </c>
    </row>
    <row r="15" spans="4:8" x14ac:dyDescent="0.2">
      <c r="F15" s="1">
        <v>3.5000000000000003E-2</v>
      </c>
    </row>
    <row r="16" spans="4:8" x14ac:dyDescent="0.2">
      <c r="D16" t="s">
        <v>0</v>
      </c>
      <c r="E16" t="s">
        <v>1</v>
      </c>
      <c r="F16" t="s">
        <v>2</v>
      </c>
      <c r="G16" t="s">
        <v>3</v>
      </c>
      <c r="H16" t="s">
        <v>4</v>
      </c>
    </row>
    <row r="17" spans="4:8" x14ac:dyDescent="0.2">
      <c r="D17">
        <v>1</v>
      </c>
      <c r="E17">
        <v>4</v>
      </c>
      <c r="F17">
        <f>E17/(1+$F$15)^D17</f>
        <v>3.8647342995169085</v>
      </c>
      <c r="G17">
        <f>D17*F17</f>
        <v>3.8647342995169085</v>
      </c>
      <c r="H17">
        <f>G17*(D17+1)</f>
        <v>7.729468599033817</v>
      </c>
    </row>
    <row r="18" spans="4:8" x14ac:dyDescent="0.2">
      <c r="D18">
        <v>2</v>
      </c>
      <c r="E18">
        <v>4</v>
      </c>
      <c r="F18">
        <f t="shared" ref="F18:F22" si="3">E18/(1+$F$15)^D18</f>
        <v>3.7340428014656122</v>
      </c>
      <c r="G18">
        <f t="shared" ref="G18:G22" si="4">D18*F18</f>
        <v>7.4680856029312244</v>
      </c>
      <c r="H18">
        <f t="shared" ref="H18:H22" si="5">G18*(D18+1)</f>
        <v>22.404256808793672</v>
      </c>
    </row>
    <row r="19" spans="4:8" x14ac:dyDescent="0.2">
      <c r="D19">
        <v>3</v>
      </c>
      <c r="E19">
        <v>4</v>
      </c>
      <c r="F19">
        <f t="shared" si="3"/>
        <v>3.6077708226720895</v>
      </c>
      <c r="G19">
        <f t="shared" si="4"/>
        <v>10.823312468016269</v>
      </c>
      <c r="H19">
        <f t="shared" si="5"/>
        <v>43.293249872065076</v>
      </c>
    </row>
    <row r="20" spans="4:8" x14ac:dyDescent="0.2">
      <c r="D20">
        <v>4</v>
      </c>
      <c r="E20">
        <v>4</v>
      </c>
      <c r="F20">
        <f t="shared" si="3"/>
        <v>3.4857689107942895</v>
      </c>
      <c r="G20">
        <f t="shared" si="4"/>
        <v>13.943075643177158</v>
      </c>
      <c r="H20">
        <f t="shared" si="5"/>
        <v>69.715378215885792</v>
      </c>
    </row>
    <row r="21" spans="4:8" x14ac:dyDescent="0.2">
      <c r="D21">
        <v>5</v>
      </c>
      <c r="E21">
        <v>4</v>
      </c>
      <c r="F21">
        <f t="shared" si="3"/>
        <v>3.3678926674340968</v>
      </c>
      <c r="G21">
        <f t="shared" si="4"/>
        <v>16.839463337170486</v>
      </c>
      <c r="H21">
        <f t="shared" si="5"/>
        <v>101.03678002302291</v>
      </c>
    </row>
    <row r="22" spans="4:8" x14ac:dyDescent="0.2">
      <c r="D22">
        <v>6</v>
      </c>
      <c r="E22">
        <v>104</v>
      </c>
      <c r="F22">
        <f t="shared" si="3"/>
        <v>84.604067008006282</v>
      </c>
      <c r="G22">
        <f t="shared" si="4"/>
        <v>507.62440204803772</v>
      </c>
      <c r="H22">
        <f t="shared" si="5"/>
        <v>3553.3708143362642</v>
      </c>
    </row>
    <row r="23" spans="4:8" x14ac:dyDescent="0.2">
      <c r="F23" s="2">
        <f>SUM(F17:F22)</f>
        <v>102.66427650988928</v>
      </c>
      <c r="G23" s="2">
        <f>G22/F23/2</f>
        <v>2.472254319150343</v>
      </c>
      <c r="H23" s="2">
        <f>SUM(H17:H22)/(4*F23*(1+F15)^2)</f>
        <v>8.6326364730118605</v>
      </c>
    </row>
    <row r="24" spans="4:8" x14ac:dyDescent="0.2">
      <c r="F24" t="s">
        <v>6</v>
      </c>
      <c r="G24" s="3" t="s">
        <v>7</v>
      </c>
      <c r="H24" t="s">
        <v>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刘健辉</dc:creator>
  <cp:lastModifiedBy>刘健辉</cp:lastModifiedBy>
  <dcterms:created xsi:type="dcterms:W3CDTF">2022-11-24T15:34:11Z</dcterms:created>
  <dcterms:modified xsi:type="dcterms:W3CDTF">2022-11-24T15:56:07Z</dcterms:modified>
</cp:coreProperties>
</file>