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sidian_git\5course\金融风险管理\课件\"/>
    </mc:Choice>
  </mc:AlternateContent>
  <xr:revisionPtr revIDLastSave="0" documentId="8_{C34E14A4-5D44-4F86-AEE4-8D1EB468E529}" xr6:coauthVersionLast="47" xr6:coauthVersionMax="47" xr10:uidLastSave="{00000000-0000-0000-0000-000000000000}"/>
  <bookViews>
    <workbookView xWindow="-120" yWindow="-120" windowWidth="29040" windowHeight="15720" xr2:uid="{939B3275-9FF6-4A94-B5DF-D08E46AA581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2" l="1"/>
  <c r="C22" i="2"/>
  <c r="G11" i="2" l="1"/>
  <c r="G10" i="2" s="1"/>
  <c r="G9" i="2" s="1"/>
  <c r="G8" i="2" s="1"/>
  <c r="G7" i="2" s="1"/>
  <c r="G6" i="2" s="1"/>
  <c r="G12" i="2"/>
  <c r="G13" i="2"/>
  <c r="I13" i="2"/>
  <c r="H7" i="2"/>
  <c r="I7" i="2" s="1"/>
  <c r="H8" i="2"/>
  <c r="I8" i="2" s="1"/>
  <c r="H9" i="2"/>
  <c r="I9" i="2" s="1"/>
  <c r="H10" i="2"/>
  <c r="I10" i="2" s="1"/>
  <c r="H11" i="2"/>
  <c r="H12" i="2"/>
  <c r="I12" i="2" s="1"/>
  <c r="H6" i="2"/>
  <c r="I6" i="2" s="1"/>
  <c r="I11" i="2" l="1"/>
  <c r="I14" i="2" s="1"/>
  <c r="C19" i="2"/>
  <c r="E19" i="2" l="1"/>
  <c r="J7" i="2"/>
  <c r="J9" i="2"/>
  <c r="J10" i="2"/>
  <c r="J11" i="2"/>
  <c r="J8" i="2"/>
  <c r="J12" i="2"/>
  <c r="J13" i="2"/>
  <c r="J6" i="2"/>
  <c r="J14" i="2" l="1"/>
  <c r="C21" i="2" s="1"/>
</calcChain>
</file>

<file path=xl/sharedStrings.xml><?xml version="1.0" encoding="utf-8"?>
<sst xmlns="http://schemas.openxmlformats.org/spreadsheetml/2006/main" count="21" uniqueCount="21">
  <si>
    <t>A</t>
    <phoneticPr fontId="1" type="noConversion"/>
  </si>
  <si>
    <t>B</t>
    <phoneticPr fontId="1" type="noConversion"/>
  </si>
  <si>
    <t>D</t>
    <phoneticPr fontId="1" type="noConversion"/>
  </si>
  <si>
    <t>AAA</t>
    <phoneticPr fontId="1" type="noConversion"/>
  </si>
  <si>
    <t>AA</t>
    <phoneticPr fontId="1" type="noConversion"/>
  </si>
  <si>
    <t>BBB</t>
    <phoneticPr fontId="1" type="noConversion"/>
  </si>
  <si>
    <t>BB</t>
    <phoneticPr fontId="1" type="noConversion"/>
  </si>
  <si>
    <t>CCC</t>
    <phoneticPr fontId="1" type="noConversion"/>
  </si>
  <si>
    <t>p</t>
    <phoneticPr fontId="1" type="noConversion"/>
  </si>
  <si>
    <t>y_0,1,2</t>
    <phoneticPr fontId="1" type="noConversion"/>
  </si>
  <si>
    <t>y_0,1,3</t>
    <phoneticPr fontId="1" type="noConversion"/>
  </si>
  <si>
    <t>PV</t>
    <phoneticPr fontId="1" type="noConversion"/>
  </si>
  <si>
    <t>p*PV</t>
    <phoneticPr fontId="1" type="noConversion"/>
  </si>
  <si>
    <t>累计p</t>
    <phoneticPr fontId="1" type="noConversion"/>
  </si>
  <si>
    <t>p*var</t>
    <phoneticPr fontId="1" type="noConversion"/>
  </si>
  <si>
    <t>99%VaR</t>
    <phoneticPr fontId="1" type="noConversion"/>
  </si>
  <si>
    <t>实际</t>
    <phoneticPr fontId="1" type="noConversion"/>
  </si>
  <si>
    <t>正态</t>
    <phoneticPr fontId="1" type="noConversion"/>
  </si>
  <si>
    <t>N^-1（99%)</t>
    <phoneticPr fontId="2" type="noConversion"/>
  </si>
  <si>
    <t>期末价值</t>
    <phoneticPr fontId="1" type="noConversion"/>
  </si>
  <si>
    <t>经济资本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</si>
</sst>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/>
    <xf numFmtId="176" fontId="0" fillId="0" borderId="0" xfId="0" applyNumberFormat="1" applyAlignment="1"/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CE41-8C9E-4F3C-8888-930232BDA496}">
  <dimension ref="B5:J22"/>
  <sheetViews>
    <sheetView tabSelected="1" workbookViewId="0">
      <selection activeCell="K31" sqref="K31"/>
    </sheetView>
  </sheetViews>
  <sheetFormatPr defaultRowHeight="14.25" x14ac:dyDescent="0.2"/>
  <cols>
    <col min="2" max="2" width="10.5" customWidth="1"/>
  </cols>
  <sheetData>
    <row r="5" spans="3:10" x14ac:dyDescent="0.2">
      <c r="D5" t="s">
        <v>9</v>
      </c>
      <c r="E5" t="s">
        <v>10</v>
      </c>
      <c r="F5" t="s">
        <v>8</v>
      </c>
      <c r="G5" t="s">
        <v>13</v>
      </c>
      <c r="H5" t="s">
        <v>11</v>
      </c>
      <c r="I5" t="s">
        <v>12</v>
      </c>
      <c r="J5" t="s">
        <v>14</v>
      </c>
    </row>
    <row r="6" spans="3:10" x14ac:dyDescent="0.2">
      <c r="C6" t="s">
        <v>3</v>
      </c>
      <c r="D6" s="1">
        <v>3.5999999999999997E-2</v>
      </c>
      <c r="E6" s="1">
        <v>4.1700000000000001E-2</v>
      </c>
      <c r="F6" s="1">
        <v>2.0000000000000001E-4</v>
      </c>
      <c r="G6" s="1">
        <f t="shared" ref="G6:G11" si="0">G7+F6</f>
        <v>0.99999999999999989</v>
      </c>
      <c r="H6">
        <f>8/(1+D6)+108/(1+E6)^2</f>
        <v>107.24843792855943</v>
      </c>
      <c r="I6">
        <f>F6*H6</f>
        <v>2.1449687585711887E-2</v>
      </c>
      <c r="J6">
        <f>F6*($I$14-H6)^2</f>
        <v>3.2333772617570338E-4</v>
      </c>
    </row>
    <row r="7" spans="3:10" x14ac:dyDescent="0.2">
      <c r="C7" t="s">
        <v>4</v>
      </c>
      <c r="D7" s="1">
        <v>3.6499999999999998E-2</v>
      </c>
      <c r="E7" s="1">
        <v>4.2200000000000001E-2</v>
      </c>
      <c r="F7" s="1">
        <v>3.3E-3</v>
      </c>
      <c r="G7" s="1">
        <f t="shared" si="0"/>
        <v>0.99979999999999991</v>
      </c>
      <c r="H7">
        <f t="shared" ref="H7:H12" si="1">8/(1+D7)+108/(1+E7)^2</f>
        <v>107.14923931728012</v>
      </c>
      <c r="I7">
        <f t="shared" ref="I7:I13" si="2">F7*H7</f>
        <v>0.3535924897470244</v>
      </c>
      <c r="J7">
        <f t="shared" ref="J7:J13" si="3">F7*($I$14-H7)^2</f>
        <v>4.5350869395963051E-3</v>
      </c>
    </row>
    <row r="8" spans="3:10" x14ac:dyDescent="0.2">
      <c r="C8" t="s">
        <v>0</v>
      </c>
      <c r="D8" s="1">
        <v>3.7199999999999997E-2</v>
      </c>
      <c r="E8" s="1">
        <v>4.3200000000000002E-2</v>
      </c>
      <c r="F8" s="1">
        <v>5.9499999999999997E-2</v>
      </c>
      <c r="G8" s="1">
        <f t="shared" si="0"/>
        <v>0.99649999999999994</v>
      </c>
      <c r="H8">
        <f t="shared" si="1"/>
        <v>106.95349482737953</v>
      </c>
      <c r="I8">
        <f t="shared" si="2"/>
        <v>6.363732942229082</v>
      </c>
      <c r="J8">
        <f t="shared" si="3"/>
        <v>5.6741891561862191E-2</v>
      </c>
    </row>
    <row r="9" spans="3:10" x14ac:dyDescent="0.2">
      <c r="C9" t="s">
        <v>5</v>
      </c>
      <c r="D9" s="1">
        <v>4.1000000000000002E-2</v>
      </c>
      <c r="E9" s="1">
        <v>4.6699999999999998E-2</v>
      </c>
      <c r="F9" s="1">
        <v>0.86929999999999996</v>
      </c>
      <c r="G9" s="1">
        <f t="shared" si="0"/>
        <v>0.93699999999999994</v>
      </c>
      <c r="H9">
        <f t="shared" si="1"/>
        <v>106.26276046399195</v>
      </c>
      <c r="I9">
        <f t="shared" si="2"/>
        <v>92.374217671348205</v>
      </c>
      <c r="J9">
        <f t="shared" si="3"/>
        <v>7.1012432380651094E-2</v>
      </c>
    </row>
    <row r="10" spans="3:10" x14ac:dyDescent="0.2">
      <c r="C10" t="s">
        <v>6</v>
      </c>
      <c r="D10" s="1">
        <v>5.5500000000000001E-2</v>
      </c>
      <c r="E10" s="1">
        <v>6.0199999999999997E-2</v>
      </c>
      <c r="F10" s="1">
        <v>5.2999999999999999E-2</v>
      </c>
      <c r="G10" s="1">
        <f t="shared" si="0"/>
        <v>6.7699999999999996E-2</v>
      </c>
      <c r="H10">
        <f t="shared" si="1"/>
        <v>103.66270051284609</v>
      </c>
      <c r="I10">
        <f t="shared" si="2"/>
        <v>5.4941231271808428</v>
      </c>
      <c r="J10">
        <f t="shared" si="3"/>
        <v>0.28385410368234493</v>
      </c>
    </row>
    <row r="11" spans="3:10" x14ac:dyDescent="0.2">
      <c r="C11" t="s">
        <v>1</v>
      </c>
      <c r="D11" s="1">
        <v>6.0499999999999998E-2</v>
      </c>
      <c r="E11" s="1">
        <v>7.0199999999999999E-2</v>
      </c>
      <c r="F11" s="1">
        <v>1.17E-2</v>
      </c>
      <c r="G11" s="1">
        <f t="shared" si="0"/>
        <v>1.4700000000000001E-2</v>
      </c>
      <c r="H11">
        <f t="shared" si="1"/>
        <v>101.83973997389116</v>
      </c>
      <c r="I11">
        <f t="shared" si="2"/>
        <v>1.1915249576945266</v>
      </c>
      <c r="J11">
        <f t="shared" si="3"/>
        <v>0.20026286008809566</v>
      </c>
    </row>
    <row r="12" spans="3:10" x14ac:dyDescent="0.2">
      <c r="C12" t="s">
        <v>7</v>
      </c>
      <c r="D12" s="1">
        <v>0.15049999999999999</v>
      </c>
      <c r="E12" s="1">
        <v>0.1502</v>
      </c>
      <c r="F12" s="1">
        <v>1.1999999999999999E-3</v>
      </c>
      <c r="G12" s="1">
        <f>G13+F12</f>
        <v>3.0000000000000001E-3</v>
      </c>
      <c r="H12">
        <f t="shared" si="1"/>
        <v>88.588617253938295</v>
      </c>
      <c r="I12">
        <f t="shared" si="2"/>
        <v>0.10630634070472594</v>
      </c>
      <c r="J12">
        <f t="shared" si="3"/>
        <v>0.36282482266389288</v>
      </c>
    </row>
    <row r="13" spans="3:10" x14ac:dyDescent="0.2">
      <c r="C13" t="s">
        <v>2</v>
      </c>
      <c r="D13" s="1"/>
      <c r="E13" s="1"/>
      <c r="F13" s="1">
        <v>1.8E-3</v>
      </c>
      <c r="G13" s="1">
        <f>F13</f>
        <v>1.8E-3</v>
      </c>
      <c r="H13">
        <v>40</v>
      </c>
      <c r="I13">
        <f t="shared" si="2"/>
        <v>7.1999999999999995E-2</v>
      </c>
      <c r="J13">
        <f t="shared" si="3"/>
        <v>7.8353236152135404</v>
      </c>
    </row>
    <row r="14" spans="3:10" x14ac:dyDescent="0.2">
      <c r="H14" s="4" t="s">
        <v>19</v>
      </c>
      <c r="I14" s="6">
        <f>SUM(I6:I13)</f>
        <v>105.97694721649012</v>
      </c>
      <c r="J14">
        <f>SUM(J6:J12)</f>
        <v>0.97955453504261869</v>
      </c>
    </row>
    <row r="17" spans="2:5" x14ac:dyDescent="0.2">
      <c r="C17" s="4" t="s">
        <v>15</v>
      </c>
      <c r="E17" s="4" t="s">
        <v>20</v>
      </c>
    </row>
    <row r="18" spans="2:5" x14ac:dyDescent="0.2">
      <c r="C18" s="5"/>
    </row>
    <row r="19" spans="2:5" x14ac:dyDescent="0.2">
      <c r="B19" t="s">
        <v>16</v>
      </c>
      <c r="C19" s="6">
        <f>H11</f>
        <v>101.83973997389116</v>
      </c>
      <c r="E19" s="6">
        <f>I14-C19</f>
        <v>4.1372072425989614</v>
      </c>
    </row>
    <row r="21" spans="2:5" x14ac:dyDescent="0.2">
      <c r="B21" t="s">
        <v>17</v>
      </c>
      <c r="C21" s="6">
        <f>I14-C22*SQRT(J14)</f>
        <v>103.67450378979943</v>
      </c>
      <c r="E21" s="6">
        <f>I14-C21</f>
        <v>2.3024434266906866</v>
      </c>
    </row>
    <row r="22" spans="2:5" x14ac:dyDescent="0.2">
      <c r="B22" s="2" t="s">
        <v>18</v>
      </c>
      <c r="C22" s="3">
        <f>NORMINV(0.99,0,1)</f>
        <v>2.3263478740408408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刘健辉</dc:creator>
  <cp:lastModifiedBy>刘健辉</cp:lastModifiedBy>
  <dcterms:created xsi:type="dcterms:W3CDTF">2022-11-22T09:51:57Z</dcterms:created>
  <dcterms:modified xsi:type="dcterms:W3CDTF">2022-11-24T17:18:18Z</dcterms:modified>
</cp:coreProperties>
</file>