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F5CE467-FA25-495D-85A4-F0EE02A46D03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认购3月" sheetId="2" r:id="rId2"/>
    <sheet name="认沽3月" sheetId="3" r:id="rId3"/>
  </sheets>
  <definedNames>
    <definedName name="_xlnm._FilterDatabase" localSheetId="0" hidden="1">sheet1!$F$1:$F$113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M2" i="2"/>
  <c r="L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U2" i="2"/>
  <c r="T2" i="2"/>
  <c r="O2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2" i="2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G4" i="2"/>
  <c r="J4" i="2" s="1"/>
  <c r="G3" i="2"/>
  <c r="J3" i="2" s="1"/>
  <c r="G2" i="2"/>
  <c r="J2" i="2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3" i="3"/>
  <c r="G2" i="3"/>
</calcChain>
</file>

<file path=xl/sharedStrings.xml><?xml version="1.0" encoding="utf-8"?>
<sst xmlns="http://schemas.openxmlformats.org/spreadsheetml/2006/main" count="681" uniqueCount="152">
  <si>
    <t>序号</t>
  </si>
  <si>
    <t>日期</t>
  </si>
  <si>
    <t>期权代码</t>
  </si>
  <si>
    <t>交易代码</t>
  </si>
  <si>
    <t>行权价</t>
  </si>
  <si>
    <t>期权简称</t>
  </si>
  <si>
    <t>涨跌幅(%)</t>
  </si>
  <si>
    <t>成交额</t>
  </si>
  <si>
    <t>前结算价</t>
  </si>
  <si>
    <t>开盘价</t>
  </si>
  <si>
    <t>最高价</t>
  </si>
  <si>
    <t>最低价</t>
  </si>
  <si>
    <t>收盘价</t>
  </si>
  <si>
    <t>结算价</t>
  </si>
  <si>
    <t>成交量</t>
  </si>
  <si>
    <t>持仓量</t>
  </si>
  <si>
    <t>涨停价</t>
  </si>
  <si>
    <t>跌停价</t>
  </si>
  <si>
    <t>Delta</t>
  </si>
  <si>
    <t>Gamma</t>
  </si>
  <si>
    <t>Vega</t>
  </si>
  <si>
    <t>Theta</t>
  </si>
  <si>
    <t>Rho</t>
  </si>
  <si>
    <t>1</t>
  </si>
  <si>
    <t>10004571</t>
  </si>
  <si>
    <t>510050C2303A02500</t>
  </si>
  <si>
    <t>50ETF购3月2465A</t>
  </si>
  <si>
    <t>2</t>
  </si>
  <si>
    <t>10004572</t>
  </si>
  <si>
    <t>510050P2303A02500</t>
  </si>
  <si>
    <t>50ETF沽3月2465A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</si>
  <si>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</si>
  <si>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</si>
  <si>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</si>
  <si>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</si>
  <si>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</si>
  <si>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</si>
  <si>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</si>
  <si>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</si>
  <si>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</si>
  <si>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</si>
  <si>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</si>
  <si>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</si>
  <si>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</si>
  <si>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</si>
  <si>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</si>
  <si>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</si>
  <si>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</si>
  <si>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</si>
  <si>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</si>
  <si>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</si>
  <si>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</si>
  <si>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</si>
  <si>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</si>
  <si>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</si>
  <si>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</si>
  <si>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</si>
  <si>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</si>
  <si>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</si>
  <si>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</si>
  <si>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</si>
  <si>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</si>
  <si>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</si>
  <si>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</si>
  <si>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</si>
  <si>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</si>
  <si>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</si>
  <si>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</si>
  <si>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</si>
  <si>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</si>
  <si>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</si>
  <si>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</si>
  <si>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</si>
  <si>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</si>
  <si>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</si>
  <si>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</si>
  <si>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</si>
  <si>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</si>
  <si>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</si>
  <si>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</si>
  <si>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</si>
  <si>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</si>
  <si>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</si>
  <si>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</si>
  <si>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</si>
  <si>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</si>
  <si>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</si>
  <si>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</si>
  <si>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</si>
  <si>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</si>
  <si>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</si>
  <si>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</si>
  <si>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</si>
  <si>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</si>
  <si>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</si>
  <si>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</si>
  <si>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</si>
  <si>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</si>
  <si>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</si>
  <si>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</si>
  <si>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</si>
  <si>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</si>
  <si>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</si>
  <si>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</si>
  <si>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</si>
  <si>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</si>
  <si>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</si>
  <si>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</si>
  <si>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</si>
  <si>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</si>
  <si>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</si>
  <si>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</si>
  <si>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</si>
  <si>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</si>
  <si>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</si>
  <si>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</si>
  <si>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</si>
  <si>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</si>
  <si>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</si>
  <si>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</si>
  <si>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</si>
  <si>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</si>
  <si>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</si>
  <si>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</si>
  <si>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</si>
  <si>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</si>
  <si>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</si>
  <si>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</si>
  <si>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</si>
  <si>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</si>
  <si>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</si>
  <si>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</si>
  <si>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</si>
  <si>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</si>
  <si>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</si>
  <si>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</si>
  <si>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</si>
  <si>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</si>
  <si>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</si>
  <si>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/>
  </si>
  <si>
    <t>数据来源：Wind</t>
  </si>
  <si>
    <t>最后到期日</t>
    <phoneticPr fontId="8" type="noConversion"/>
  </si>
  <si>
    <t>距离最后到期日天数</t>
    <phoneticPr fontId="8" type="noConversion"/>
  </si>
  <si>
    <t>期权下限</t>
    <phoneticPr fontId="8" type="noConversion"/>
  </si>
  <si>
    <t>无风险利率</t>
    <phoneticPr fontId="8" type="noConversion"/>
  </si>
  <si>
    <t>期权上限</t>
    <phoneticPr fontId="8" type="noConversion"/>
  </si>
  <si>
    <t>标的资产价格</t>
    <phoneticPr fontId="8" type="noConversion"/>
  </si>
  <si>
    <t>是否满足期权下限</t>
    <phoneticPr fontId="8" type="noConversion"/>
  </si>
  <si>
    <t>平价公式右侧</t>
    <phoneticPr fontId="8" type="noConversion"/>
  </si>
  <si>
    <t>平价公式左侧</t>
    <phoneticPr fontId="8" type="noConversion"/>
  </si>
  <si>
    <t>下限</t>
    <phoneticPr fontId="8" type="noConversion"/>
  </si>
  <si>
    <t>上限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</si>
</sst>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,##0.0000"/>
    <numFmt numFmtId="178" formatCode="#,##0.0000_ "/>
  </numFmts>
  <fonts count="11" x14ac:knownFonts="1">
    <font>
      <sz val="12"/>
      <name val="Calibri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left"/>
    </xf>
    <xf numFmtId="0" fontId="3" fillId="0" borderId="3" xfId="0" applyFont="1" applyBorder="1"/>
    <xf numFmtId="177" fontId="4" fillId="0" borderId="4" xfId="0" applyNumberFormat="1" applyFont="1" applyBorder="1"/>
    <xf numFmtId="4" fontId="5" fillId="0" borderId="5" xfId="0" applyNumberFormat="1" applyFont="1" applyBorder="1"/>
    <xf numFmtId="3" fontId="6" fillId="0" borderId="6" xfId="0" applyNumberFormat="1" applyFont="1" applyBorder="1"/>
    <xf numFmtId="0" fontId="7" fillId="0" borderId="0" xfId="0" applyFont="1"/>
    <xf numFmtId="0" fontId="9" fillId="0" borderId="0" xfId="0" applyFont="1"/>
    <xf numFmtId="0" fontId="10" fillId="0" borderId="6" xfId="0" applyFont="1" applyBorder="1" applyAlignment="1">
      <alignment horizontal="center" vertical="center"/>
    </xf>
    <xf numFmtId="177" fontId="10" fillId="0" borderId="6" xfId="0" applyNumberFormat="1" applyFont="1" applyBorder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3</a:t>
            </a:r>
            <a:r>
              <a:rPr lang="zh-CN" altLang="en-US"/>
              <a:t>月认购期权上下限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认购3月!$E$1</c:f>
              <c:strCache>
                <c:ptCount val="1"/>
                <c:pt idx="0">
                  <c:v>结算价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认购3月!$E$2:$E$57</c:f>
              <c:numCache>
                <c:formatCode>#,##0.0000</c:formatCode>
                <c:ptCount val="56"/>
                <c:pt idx="0">
                  <c:v>0.28720000000000001</c:v>
                </c:pt>
                <c:pt idx="1">
                  <c:v>0.26579999999999998</c:v>
                </c:pt>
                <c:pt idx="2">
                  <c:v>0.26</c:v>
                </c:pt>
                <c:pt idx="3">
                  <c:v>0.27479999999999999</c:v>
                </c:pt>
                <c:pt idx="4">
                  <c:v>0.26640000000000003</c:v>
                </c:pt>
                <c:pt idx="5">
                  <c:v>0.22600000000000001</c:v>
                </c:pt>
                <c:pt idx="6">
                  <c:v>0.23780000000000001</c:v>
                </c:pt>
                <c:pt idx="7">
                  <c:v>0.2258</c:v>
                </c:pt>
                <c:pt idx="8">
                  <c:v>0.2266</c:v>
                </c:pt>
                <c:pt idx="9">
                  <c:v>0.15820000000000001</c:v>
                </c:pt>
                <c:pt idx="10">
                  <c:v>0.185</c:v>
                </c:pt>
                <c:pt idx="11">
                  <c:v>0.1691</c:v>
                </c:pt>
                <c:pt idx="12">
                  <c:v>0.17960000000000001</c:v>
                </c:pt>
                <c:pt idx="13">
                  <c:v>0.17280000000000001</c:v>
                </c:pt>
                <c:pt idx="14">
                  <c:v>0.16650000000000001</c:v>
                </c:pt>
                <c:pt idx="15">
                  <c:v>0.1888</c:v>
                </c:pt>
                <c:pt idx="16">
                  <c:v>0.20019999999999999</c:v>
                </c:pt>
                <c:pt idx="17">
                  <c:v>0.20749999999999999</c:v>
                </c:pt>
                <c:pt idx="18">
                  <c:v>0.21560000000000001</c:v>
                </c:pt>
                <c:pt idx="19">
                  <c:v>0.18440000000000001</c:v>
                </c:pt>
                <c:pt idx="20">
                  <c:v>0.16980000000000001</c:v>
                </c:pt>
                <c:pt idx="21">
                  <c:v>0.12939999999999999</c:v>
                </c:pt>
                <c:pt idx="22">
                  <c:v>0.1278</c:v>
                </c:pt>
                <c:pt idx="23">
                  <c:v>0.14000000000000001</c:v>
                </c:pt>
                <c:pt idx="24">
                  <c:v>0.1487</c:v>
                </c:pt>
                <c:pt idx="25">
                  <c:v>0.14729999999999999</c:v>
                </c:pt>
                <c:pt idx="26">
                  <c:v>0.10489999999999999</c:v>
                </c:pt>
                <c:pt idx="27">
                  <c:v>0.1198</c:v>
                </c:pt>
                <c:pt idx="28">
                  <c:v>0.1138</c:v>
                </c:pt>
                <c:pt idx="29">
                  <c:v>7.4800000000000005E-2</c:v>
                </c:pt>
                <c:pt idx="30">
                  <c:v>8.5800000000000001E-2</c:v>
                </c:pt>
                <c:pt idx="31">
                  <c:v>0.1075</c:v>
                </c:pt>
                <c:pt idx="32">
                  <c:v>0.1173</c:v>
                </c:pt>
                <c:pt idx="33">
                  <c:v>0.1162</c:v>
                </c:pt>
                <c:pt idx="34">
                  <c:v>0.115</c:v>
                </c:pt>
                <c:pt idx="35">
                  <c:v>0.16639999999999999</c:v>
                </c:pt>
                <c:pt idx="36">
                  <c:v>0.1762</c:v>
                </c:pt>
                <c:pt idx="37">
                  <c:v>0.18390000000000001</c:v>
                </c:pt>
                <c:pt idx="38">
                  <c:v>0.21759999999999999</c:v>
                </c:pt>
                <c:pt idx="39">
                  <c:v>0.2301</c:v>
                </c:pt>
                <c:pt idx="40">
                  <c:v>0.23860000000000001</c:v>
                </c:pt>
                <c:pt idx="41">
                  <c:v>0.2049</c:v>
                </c:pt>
                <c:pt idx="42">
                  <c:v>0.223</c:v>
                </c:pt>
                <c:pt idx="43">
                  <c:v>0.21240000000000001</c:v>
                </c:pt>
                <c:pt idx="44">
                  <c:v>0.21590000000000001</c:v>
                </c:pt>
                <c:pt idx="45">
                  <c:v>0.26200000000000001</c:v>
                </c:pt>
                <c:pt idx="46">
                  <c:v>0.2631</c:v>
                </c:pt>
                <c:pt idx="47">
                  <c:v>0.26219999999999999</c:v>
                </c:pt>
                <c:pt idx="48">
                  <c:v>0.28449999999999998</c:v>
                </c:pt>
                <c:pt idx="49">
                  <c:v>0.27029999999999998</c:v>
                </c:pt>
                <c:pt idx="50">
                  <c:v>0.28010000000000002</c:v>
                </c:pt>
                <c:pt idx="51">
                  <c:v>0.28439999999999999</c:v>
                </c:pt>
                <c:pt idx="52">
                  <c:v>0.29909999999999998</c:v>
                </c:pt>
                <c:pt idx="53">
                  <c:v>0.317</c:v>
                </c:pt>
                <c:pt idx="54">
                  <c:v>0.32350000000000001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E-444F-8879-D3D5C4ABD5F5}"/>
            </c:ext>
          </c:extLst>
        </c:ser>
        <c:ser>
          <c:idx val="1"/>
          <c:order val="1"/>
          <c:tx>
            <c:strRef>
              <c:f>认购3月!$J$1</c:f>
              <c:strCache>
                <c:ptCount val="1"/>
                <c:pt idx="0">
                  <c:v>期权下限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认购3月!$J$2:$J$57</c:f>
              <c:numCache>
                <c:formatCode>General</c:formatCode>
                <c:ptCount val="56"/>
                <c:pt idx="0">
                  <c:v>0.25861976249192775</c:v>
                </c:pt>
                <c:pt idx="1">
                  <c:v>0.22770846811181578</c:v>
                </c:pt>
                <c:pt idx="2">
                  <c:v>0.2217259021576683</c:v>
                </c:pt>
                <c:pt idx="3">
                  <c:v>0.23870542455139532</c:v>
                </c:pt>
                <c:pt idx="4">
                  <c:v>0.23081026901046631</c:v>
                </c:pt>
                <c:pt idx="5">
                  <c:v>0.16824474368114206</c:v>
                </c:pt>
                <c:pt idx="6">
                  <c:v>0.18336971371220523</c:v>
                </c:pt>
                <c:pt idx="7">
                  <c:v>0.16172089720677407</c:v>
                </c:pt>
                <c:pt idx="8">
                  <c:v>0.16481616597292126</c:v>
                </c:pt>
                <c:pt idx="9">
                  <c:v>5.6956762440419251E-2</c:v>
                </c:pt>
                <c:pt idx="10">
                  <c:v>0.10242518030283865</c:v>
                </c:pt>
                <c:pt idx="11">
                  <c:v>7.5629459698914658E-2</c:v>
                </c:pt>
                <c:pt idx="12">
                  <c:v>9.3220930281852521E-2</c:v>
                </c:pt>
                <c:pt idx="13">
                  <c:v>8.8357256941737461E-2</c:v>
                </c:pt>
                <c:pt idx="14">
                  <c:v>7.5452402857270506E-2</c:v>
                </c:pt>
                <c:pt idx="15">
                  <c:v>0.10888301994971128</c:v>
                </c:pt>
                <c:pt idx="16">
                  <c:v>0.11882347602824295</c:v>
                </c:pt>
                <c:pt idx="17">
                  <c:v>0.13314705462005039</c:v>
                </c:pt>
                <c:pt idx="18">
                  <c:v>0.14237117628182983</c:v>
                </c:pt>
                <c:pt idx="19">
                  <c:v>9.2666998054969252E-2</c:v>
                </c:pt>
                <c:pt idx="20">
                  <c:v>7.1666007531796971E-2</c:v>
                </c:pt>
                <c:pt idx="21">
                  <c:v>0</c:v>
                </c:pt>
                <c:pt idx="22">
                  <c:v>0</c:v>
                </c:pt>
                <c:pt idx="23">
                  <c:v>1.3256794457304988E-2</c:v>
                </c:pt>
                <c:pt idx="24">
                  <c:v>3.1267968130722856E-2</c:v>
                </c:pt>
                <c:pt idx="25">
                  <c:v>2.2488049372061614E-2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4.4619478037628113E-2</c:v>
                </c:pt>
                <c:pt idx="36">
                  <c:v>6.1683177537690259E-2</c:v>
                </c:pt>
                <c:pt idx="37">
                  <c:v>7.4735768570670658E-2</c:v>
                </c:pt>
                <c:pt idx="38">
                  <c:v>0.12579804157016028</c:v>
                </c:pt>
                <c:pt idx="39">
                  <c:v>0.14089132746096489</c:v>
                </c:pt>
                <c:pt idx="40">
                  <c:v>0.14319107046133883</c:v>
                </c:pt>
                <c:pt idx="41">
                  <c:v>8.2272560008496143E-2</c:v>
                </c:pt>
                <c:pt idx="42">
                  <c:v>0.11232093760043949</c:v>
                </c:pt>
                <c:pt idx="43">
                  <c:v>9.6511087577682009E-2</c:v>
                </c:pt>
                <c:pt idx="44">
                  <c:v>0.10463596173308565</c:v>
                </c:pt>
                <c:pt idx="45">
                  <c:v>0.16970449869023607</c:v>
                </c:pt>
                <c:pt idx="46">
                  <c:v>0.17073552417703075</c:v>
                </c:pt>
                <c:pt idx="47">
                  <c:v>0.17068270142629061</c:v>
                </c:pt>
                <c:pt idx="48">
                  <c:v>0.20058033066015479</c:v>
                </c:pt>
                <c:pt idx="49">
                  <c:v>0.17353541059200506</c:v>
                </c:pt>
                <c:pt idx="50">
                  <c:v>0.19175556368906976</c:v>
                </c:pt>
                <c:pt idx="51">
                  <c:v>0.18982813104664764</c:v>
                </c:pt>
                <c:pt idx="52">
                  <c:v>0.21091260697791592</c:v>
                </c:pt>
                <c:pt idx="53">
                  <c:v>0.2340091934658437</c:v>
                </c:pt>
                <c:pt idx="54">
                  <c:v>0.2390558343762863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E-444F-8879-D3D5C4ABD5F5}"/>
            </c:ext>
          </c:extLst>
        </c:ser>
        <c:ser>
          <c:idx val="2"/>
          <c:order val="2"/>
          <c:tx>
            <c:strRef>
              <c:f>认购3月!$K$1</c:f>
              <c:strCache>
                <c:ptCount val="1"/>
                <c:pt idx="0">
                  <c:v>期权上限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认购3月!$K$2:$K$57</c:f>
              <c:numCache>
                <c:formatCode>General</c:formatCode>
                <c:ptCount val="56"/>
                <c:pt idx="0">
                  <c:v>2.7080000000000002</c:v>
                </c:pt>
                <c:pt idx="1">
                  <c:v>2.677</c:v>
                </c:pt>
                <c:pt idx="2">
                  <c:v>2.6709999999999998</c:v>
                </c:pt>
                <c:pt idx="3">
                  <c:v>2.6880000000000002</c:v>
                </c:pt>
                <c:pt idx="4">
                  <c:v>2.68</c:v>
                </c:pt>
                <c:pt idx="5">
                  <c:v>2.617</c:v>
                </c:pt>
                <c:pt idx="6">
                  <c:v>2.6320000000000001</c:v>
                </c:pt>
                <c:pt idx="7">
                  <c:v>2.645</c:v>
                </c:pt>
                <c:pt idx="8">
                  <c:v>2.6480000000000001</c:v>
                </c:pt>
                <c:pt idx="9">
                  <c:v>2.54</c:v>
                </c:pt>
                <c:pt idx="10">
                  <c:v>2.585</c:v>
                </c:pt>
                <c:pt idx="11">
                  <c:v>2.5579999999999998</c:v>
                </c:pt>
                <c:pt idx="12">
                  <c:v>2.5750000000000002</c:v>
                </c:pt>
                <c:pt idx="13">
                  <c:v>2.57</c:v>
                </c:pt>
                <c:pt idx="14">
                  <c:v>2.5569999999999999</c:v>
                </c:pt>
                <c:pt idx="15">
                  <c:v>2.59</c:v>
                </c:pt>
                <c:pt idx="16">
                  <c:v>2.6</c:v>
                </c:pt>
                <c:pt idx="17">
                  <c:v>2.6150000000000002</c:v>
                </c:pt>
                <c:pt idx="18">
                  <c:v>2.625</c:v>
                </c:pt>
                <c:pt idx="19">
                  <c:v>2.5760000000000001</c:v>
                </c:pt>
                <c:pt idx="20">
                  <c:v>2.5550000000000002</c:v>
                </c:pt>
                <c:pt idx="21">
                  <c:v>2.4820000000000002</c:v>
                </c:pt>
                <c:pt idx="22">
                  <c:v>2.4780000000000002</c:v>
                </c:pt>
                <c:pt idx="23">
                  <c:v>2.4969999999999999</c:v>
                </c:pt>
                <c:pt idx="24">
                  <c:v>2.5150000000000001</c:v>
                </c:pt>
                <c:pt idx="25">
                  <c:v>2.5059999999999998</c:v>
                </c:pt>
                <c:pt idx="26">
                  <c:v>2.4249999999999998</c:v>
                </c:pt>
                <c:pt idx="27">
                  <c:v>2.456</c:v>
                </c:pt>
                <c:pt idx="28">
                  <c:v>2.4359999999999999</c:v>
                </c:pt>
                <c:pt idx="29">
                  <c:v>2.3330000000000002</c:v>
                </c:pt>
                <c:pt idx="30">
                  <c:v>2.3650000000000002</c:v>
                </c:pt>
                <c:pt idx="31">
                  <c:v>2.419</c:v>
                </c:pt>
                <c:pt idx="32">
                  <c:v>2.4390000000000001</c:v>
                </c:pt>
                <c:pt idx="33">
                  <c:v>2.431</c:v>
                </c:pt>
                <c:pt idx="34">
                  <c:v>2.4390000000000001</c:v>
                </c:pt>
                <c:pt idx="35">
                  <c:v>2.5270000000000001</c:v>
                </c:pt>
                <c:pt idx="36">
                  <c:v>2.544</c:v>
                </c:pt>
                <c:pt idx="37">
                  <c:v>2.5569999999999999</c:v>
                </c:pt>
                <c:pt idx="38">
                  <c:v>2.6080000000000001</c:v>
                </c:pt>
                <c:pt idx="39">
                  <c:v>2.6230000000000002</c:v>
                </c:pt>
                <c:pt idx="40">
                  <c:v>2.625</c:v>
                </c:pt>
                <c:pt idx="41">
                  <c:v>2.5640000000000001</c:v>
                </c:pt>
                <c:pt idx="42">
                  <c:v>2.5939999999999999</c:v>
                </c:pt>
                <c:pt idx="43">
                  <c:v>2.5779999999999998</c:v>
                </c:pt>
                <c:pt idx="44">
                  <c:v>2.5859999999999999</c:v>
                </c:pt>
                <c:pt idx="45">
                  <c:v>2.65</c:v>
                </c:pt>
                <c:pt idx="46">
                  <c:v>2.6509999999999998</c:v>
                </c:pt>
                <c:pt idx="47">
                  <c:v>2.6509999999999998</c:v>
                </c:pt>
                <c:pt idx="48">
                  <c:v>2.681</c:v>
                </c:pt>
                <c:pt idx="49">
                  <c:v>2.6539999999999999</c:v>
                </c:pt>
                <c:pt idx="50">
                  <c:v>2.6720000000000002</c:v>
                </c:pt>
                <c:pt idx="51">
                  <c:v>2.67</c:v>
                </c:pt>
                <c:pt idx="52">
                  <c:v>2.6909999999999998</c:v>
                </c:pt>
                <c:pt idx="53">
                  <c:v>2.714</c:v>
                </c:pt>
                <c:pt idx="54">
                  <c:v>2.7189999999999999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E-444F-8879-D3D5C4AB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293759"/>
        <c:axId val="1589299999"/>
      </c:lineChart>
      <c:dateAx>
        <c:axId val="158929375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299999"/>
        <c:crosses val="autoZero"/>
        <c:auto val="1"/>
        <c:lblOffset val="100"/>
        <c:baseTimeUnit val="days"/>
      </c:dateAx>
      <c:valAx>
        <c:axId val="15892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29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月份认购期权下限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认购3月!$E$1</c:f>
              <c:strCache>
                <c:ptCount val="1"/>
                <c:pt idx="0">
                  <c:v>结算价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认购3月!$E$2:$E$56</c:f>
              <c:numCache>
                <c:formatCode>#,##0.0000</c:formatCode>
                <c:ptCount val="55"/>
                <c:pt idx="0">
                  <c:v>0.28720000000000001</c:v>
                </c:pt>
                <c:pt idx="1">
                  <c:v>0.26579999999999998</c:v>
                </c:pt>
                <c:pt idx="2">
                  <c:v>0.26</c:v>
                </c:pt>
                <c:pt idx="3">
                  <c:v>0.27479999999999999</c:v>
                </c:pt>
                <c:pt idx="4">
                  <c:v>0.26640000000000003</c:v>
                </c:pt>
                <c:pt idx="5">
                  <c:v>0.22600000000000001</c:v>
                </c:pt>
                <c:pt idx="6">
                  <c:v>0.23780000000000001</c:v>
                </c:pt>
                <c:pt idx="7">
                  <c:v>0.2258</c:v>
                </c:pt>
                <c:pt idx="8">
                  <c:v>0.2266</c:v>
                </c:pt>
                <c:pt idx="9">
                  <c:v>0.15820000000000001</c:v>
                </c:pt>
                <c:pt idx="10">
                  <c:v>0.185</c:v>
                </c:pt>
                <c:pt idx="11">
                  <c:v>0.1691</c:v>
                </c:pt>
                <c:pt idx="12">
                  <c:v>0.17960000000000001</c:v>
                </c:pt>
                <c:pt idx="13">
                  <c:v>0.17280000000000001</c:v>
                </c:pt>
                <c:pt idx="14">
                  <c:v>0.16650000000000001</c:v>
                </c:pt>
                <c:pt idx="15">
                  <c:v>0.1888</c:v>
                </c:pt>
                <c:pt idx="16">
                  <c:v>0.20019999999999999</c:v>
                </c:pt>
                <c:pt idx="17">
                  <c:v>0.20749999999999999</c:v>
                </c:pt>
                <c:pt idx="18">
                  <c:v>0.21560000000000001</c:v>
                </c:pt>
                <c:pt idx="19">
                  <c:v>0.18440000000000001</c:v>
                </c:pt>
                <c:pt idx="20">
                  <c:v>0.16980000000000001</c:v>
                </c:pt>
                <c:pt idx="21">
                  <c:v>0.12939999999999999</c:v>
                </c:pt>
                <c:pt idx="22">
                  <c:v>0.1278</c:v>
                </c:pt>
                <c:pt idx="23">
                  <c:v>0.14000000000000001</c:v>
                </c:pt>
                <c:pt idx="24">
                  <c:v>0.1487</c:v>
                </c:pt>
                <c:pt idx="25">
                  <c:v>0.14729999999999999</c:v>
                </c:pt>
                <c:pt idx="26">
                  <c:v>0.10489999999999999</c:v>
                </c:pt>
                <c:pt idx="27">
                  <c:v>0.1198</c:v>
                </c:pt>
                <c:pt idx="28">
                  <c:v>0.1138</c:v>
                </c:pt>
                <c:pt idx="29">
                  <c:v>7.4800000000000005E-2</c:v>
                </c:pt>
                <c:pt idx="30">
                  <c:v>8.5800000000000001E-2</c:v>
                </c:pt>
                <c:pt idx="31">
                  <c:v>0.1075</c:v>
                </c:pt>
                <c:pt idx="32">
                  <c:v>0.1173</c:v>
                </c:pt>
                <c:pt idx="33">
                  <c:v>0.1162</c:v>
                </c:pt>
                <c:pt idx="34">
                  <c:v>0.115</c:v>
                </c:pt>
                <c:pt idx="35">
                  <c:v>0.16639999999999999</c:v>
                </c:pt>
                <c:pt idx="36">
                  <c:v>0.1762</c:v>
                </c:pt>
                <c:pt idx="37">
                  <c:v>0.18390000000000001</c:v>
                </c:pt>
                <c:pt idx="38">
                  <c:v>0.21759999999999999</c:v>
                </c:pt>
                <c:pt idx="39">
                  <c:v>0.2301</c:v>
                </c:pt>
                <c:pt idx="40">
                  <c:v>0.23860000000000001</c:v>
                </c:pt>
                <c:pt idx="41">
                  <c:v>0.2049</c:v>
                </c:pt>
                <c:pt idx="42">
                  <c:v>0.223</c:v>
                </c:pt>
                <c:pt idx="43">
                  <c:v>0.21240000000000001</c:v>
                </c:pt>
                <c:pt idx="44">
                  <c:v>0.21590000000000001</c:v>
                </c:pt>
                <c:pt idx="45">
                  <c:v>0.26200000000000001</c:v>
                </c:pt>
                <c:pt idx="46">
                  <c:v>0.2631</c:v>
                </c:pt>
                <c:pt idx="47">
                  <c:v>0.26219999999999999</c:v>
                </c:pt>
                <c:pt idx="48">
                  <c:v>0.28449999999999998</c:v>
                </c:pt>
                <c:pt idx="49">
                  <c:v>0.27029999999999998</c:v>
                </c:pt>
                <c:pt idx="50">
                  <c:v>0.28010000000000002</c:v>
                </c:pt>
                <c:pt idx="51">
                  <c:v>0.28439999999999999</c:v>
                </c:pt>
                <c:pt idx="52">
                  <c:v>0.29909999999999998</c:v>
                </c:pt>
                <c:pt idx="53">
                  <c:v>0.317</c:v>
                </c:pt>
                <c:pt idx="54">
                  <c:v>0.32350000000000001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F-402A-B08C-A6D2D9AC86FA}"/>
            </c:ext>
          </c:extLst>
        </c:ser>
        <c:ser>
          <c:idx val="1"/>
          <c:order val="1"/>
          <c:tx>
            <c:strRef>
              <c:f>认购3月!$J$1</c:f>
              <c:strCache>
                <c:ptCount val="1"/>
                <c:pt idx="0">
                  <c:v>期权下限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认购3月!$J$2:$J$56</c:f>
              <c:numCache>
                <c:formatCode>General</c:formatCode>
                <c:ptCount val="55"/>
                <c:pt idx="0">
                  <c:v>0.25861976249192775</c:v>
                </c:pt>
                <c:pt idx="1">
                  <c:v>0.22770846811181578</c:v>
                </c:pt>
                <c:pt idx="2">
                  <c:v>0.2217259021576683</c:v>
                </c:pt>
                <c:pt idx="3">
                  <c:v>0.23870542455139532</c:v>
                </c:pt>
                <c:pt idx="4">
                  <c:v>0.23081026901046631</c:v>
                </c:pt>
                <c:pt idx="5">
                  <c:v>0.16824474368114206</c:v>
                </c:pt>
                <c:pt idx="6">
                  <c:v>0.18336971371220523</c:v>
                </c:pt>
                <c:pt idx="7">
                  <c:v>0.16172089720677407</c:v>
                </c:pt>
                <c:pt idx="8">
                  <c:v>0.16481616597292126</c:v>
                </c:pt>
                <c:pt idx="9">
                  <c:v>5.6956762440419251E-2</c:v>
                </c:pt>
                <c:pt idx="10">
                  <c:v>0.10242518030283865</c:v>
                </c:pt>
                <c:pt idx="11">
                  <c:v>7.5629459698914658E-2</c:v>
                </c:pt>
                <c:pt idx="12">
                  <c:v>9.3220930281852521E-2</c:v>
                </c:pt>
                <c:pt idx="13">
                  <c:v>8.8357256941737461E-2</c:v>
                </c:pt>
                <c:pt idx="14">
                  <c:v>7.5452402857270506E-2</c:v>
                </c:pt>
                <c:pt idx="15">
                  <c:v>0.10888301994971128</c:v>
                </c:pt>
                <c:pt idx="16">
                  <c:v>0.11882347602824295</c:v>
                </c:pt>
                <c:pt idx="17">
                  <c:v>0.13314705462005039</c:v>
                </c:pt>
                <c:pt idx="18">
                  <c:v>0.14237117628182983</c:v>
                </c:pt>
                <c:pt idx="19">
                  <c:v>9.2666998054969252E-2</c:v>
                </c:pt>
                <c:pt idx="20">
                  <c:v>7.1666007531796971E-2</c:v>
                </c:pt>
                <c:pt idx="21">
                  <c:v>0</c:v>
                </c:pt>
                <c:pt idx="22">
                  <c:v>0</c:v>
                </c:pt>
                <c:pt idx="23">
                  <c:v>1.3256794457304988E-2</c:v>
                </c:pt>
                <c:pt idx="24">
                  <c:v>3.1267968130722856E-2</c:v>
                </c:pt>
                <c:pt idx="25">
                  <c:v>2.2488049372061614E-2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4.4619478037628113E-2</c:v>
                </c:pt>
                <c:pt idx="36">
                  <c:v>6.1683177537690259E-2</c:v>
                </c:pt>
                <c:pt idx="37">
                  <c:v>7.4735768570670658E-2</c:v>
                </c:pt>
                <c:pt idx="38">
                  <c:v>0.12579804157016028</c:v>
                </c:pt>
                <c:pt idx="39">
                  <c:v>0.14089132746096489</c:v>
                </c:pt>
                <c:pt idx="40">
                  <c:v>0.14319107046133883</c:v>
                </c:pt>
                <c:pt idx="41">
                  <c:v>8.2272560008496143E-2</c:v>
                </c:pt>
                <c:pt idx="42">
                  <c:v>0.11232093760043949</c:v>
                </c:pt>
                <c:pt idx="43">
                  <c:v>9.6511087577682009E-2</c:v>
                </c:pt>
                <c:pt idx="44">
                  <c:v>0.10463596173308565</c:v>
                </c:pt>
                <c:pt idx="45">
                  <c:v>0.16970449869023607</c:v>
                </c:pt>
                <c:pt idx="46">
                  <c:v>0.17073552417703075</c:v>
                </c:pt>
                <c:pt idx="47">
                  <c:v>0.17068270142629061</c:v>
                </c:pt>
                <c:pt idx="48">
                  <c:v>0.20058033066015479</c:v>
                </c:pt>
                <c:pt idx="49">
                  <c:v>0.17353541059200506</c:v>
                </c:pt>
                <c:pt idx="50">
                  <c:v>0.19175556368906976</c:v>
                </c:pt>
                <c:pt idx="51">
                  <c:v>0.18982813104664764</c:v>
                </c:pt>
                <c:pt idx="52">
                  <c:v>0.21091260697791592</c:v>
                </c:pt>
                <c:pt idx="53">
                  <c:v>0.2340091934658437</c:v>
                </c:pt>
                <c:pt idx="54">
                  <c:v>0.2390558343762863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F-402A-B08C-A6D2D9AC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46640"/>
        <c:axId val="382942896"/>
      </c:lineChart>
      <c:dateAx>
        <c:axId val="382946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942896"/>
        <c:crosses val="autoZero"/>
        <c:auto val="1"/>
        <c:lblOffset val="100"/>
        <c:baseTimeUnit val="days"/>
      </c:dateAx>
      <c:valAx>
        <c:axId val="3829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9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月平价关系验证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认购3月!$N$1</c:f>
              <c:strCache>
                <c:ptCount val="1"/>
                <c:pt idx="0">
                  <c:v>平价公式左侧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认购3月!$N$2:$N$56</c:f>
              <c:numCache>
                <c:formatCode>General</c:formatCode>
                <c:ptCount val="55"/>
                <c:pt idx="0">
                  <c:v>2.7365802375080723</c:v>
                </c:pt>
                <c:pt idx="1">
                  <c:v>2.7150915318881843</c:v>
                </c:pt>
                <c:pt idx="2">
                  <c:v>2.7092740978423313</c:v>
                </c:pt>
                <c:pt idx="3">
                  <c:v>2.7240945754486048</c:v>
                </c:pt>
                <c:pt idx="4">
                  <c:v>2.7155897309895338</c:v>
                </c:pt>
                <c:pt idx="5">
                  <c:v>2.6747552563188579</c:v>
                </c:pt>
                <c:pt idx="6">
                  <c:v>2.6864302862877949</c:v>
                </c:pt>
                <c:pt idx="7">
                  <c:v>2.7090791027932259</c:v>
                </c:pt>
                <c:pt idx="8">
                  <c:v>2.7097838340270788</c:v>
                </c:pt>
                <c:pt idx="9">
                  <c:v>2.6412432375595807</c:v>
                </c:pt>
                <c:pt idx="10">
                  <c:v>2.6675748196971614</c:v>
                </c:pt>
                <c:pt idx="11">
                  <c:v>2.651470540301085</c:v>
                </c:pt>
                <c:pt idx="12">
                  <c:v>2.6613790697181479</c:v>
                </c:pt>
                <c:pt idx="13">
                  <c:v>2.6544427430582624</c:v>
                </c:pt>
                <c:pt idx="14">
                  <c:v>2.6480475971427295</c:v>
                </c:pt>
                <c:pt idx="15">
                  <c:v>2.6699169800502887</c:v>
                </c:pt>
                <c:pt idx="16">
                  <c:v>2.6813765239717573</c:v>
                </c:pt>
                <c:pt idx="17">
                  <c:v>2.6893529453799498</c:v>
                </c:pt>
                <c:pt idx="18">
                  <c:v>2.6982288237181704</c:v>
                </c:pt>
                <c:pt idx="19">
                  <c:v>2.6677330019450309</c:v>
                </c:pt>
                <c:pt idx="20">
                  <c:v>2.6531339924682031</c:v>
                </c:pt>
                <c:pt idx="21">
                  <c:v>2.6128753824360165</c:v>
                </c:pt>
                <c:pt idx="22">
                  <c:v>2.6114298736779316</c:v>
                </c:pt>
                <c:pt idx="23">
                  <c:v>2.623743205542695</c:v>
                </c:pt>
                <c:pt idx="24">
                  <c:v>2.6324320318692771</c:v>
                </c:pt>
                <c:pt idx="25">
                  <c:v>2.6308119506279382</c:v>
                </c:pt>
                <c:pt idx="26">
                  <c:v>2.5883117018757034</c:v>
                </c:pt>
                <c:pt idx="27">
                  <c:v>2.6030927612588273</c:v>
                </c:pt>
                <c:pt idx="28">
                  <c:v>2.5969929278643713</c:v>
                </c:pt>
                <c:pt idx="29">
                  <c:v>2.5579222244544453</c:v>
                </c:pt>
                <c:pt idx="30">
                  <c:v>2.5685865240461578</c:v>
                </c:pt>
                <c:pt idx="31">
                  <c:v>2.5901879981769413</c:v>
                </c:pt>
                <c:pt idx="32">
                  <c:v>2.5999395234872171</c:v>
                </c:pt>
                <c:pt idx="33">
                  <c:v>2.5988220687461649</c:v>
                </c:pt>
                <c:pt idx="34">
                  <c:v>2.5976463365768421</c:v>
                </c:pt>
                <c:pt idx="35">
                  <c:v>2.6487805219623719</c:v>
                </c:pt>
                <c:pt idx="36">
                  <c:v>2.6585168224623099</c:v>
                </c:pt>
                <c:pt idx="37">
                  <c:v>2.6661642314293292</c:v>
                </c:pt>
                <c:pt idx="38">
                  <c:v>2.6998019584298398</c:v>
                </c:pt>
                <c:pt idx="39">
                  <c:v>2.7122086725390355</c:v>
                </c:pt>
                <c:pt idx="40">
                  <c:v>2.7204089295386611</c:v>
                </c:pt>
                <c:pt idx="41">
                  <c:v>2.6866274399915038</c:v>
                </c:pt>
                <c:pt idx="42">
                  <c:v>2.7046790623995602</c:v>
                </c:pt>
                <c:pt idx="43">
                  <c:v>2.693888912422318</c:v>
                </c:pt>
                <c:pt idx="44">
                  <c:v>2.6972640382669142</c:v>
                </c:pt>
                <c:pt idx="45">
                  <c:v>2.7422955013097638</c:v>
                </c:pt>
                <c:pt idx="46">
                  <c:v>2.7433644758229692</c:v>
                </c:pt>
                <c:pt idx="47">
                  <c:v>2.7425172985737092</c:v>
                </c:pt>
                <c:pt idx="48">
                  <c:v>2.7649196693398452</c:v>
                </c:pt>
                <c:pt idx="49">
                  <c:v>2.7507645894079946</c:v>
                </c:pt>
                <c:pt idx="50">
                  <c:v>2.7603444363109304</c:v>
                </c:pt>
                <c:pt idx="51">
                  <c:v>2.7645718689533521</c:v>
                </c:pt>
                <c:pt idx="52">
                  <c:v>2.7791873930220841</c:v>
                </c:pt>
                <c:pt idx="53">
                  <c:v>2.7969908065341564</c:v>
                </c:pt>
                <c:pt idx="54">
                  <c:v>2.8034441656237137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2-414B-8136-75856CD52269}"/>
            </c:ext>
          </c:extLst>
        </c:ser>
        <c:ser>
          <c:idx val="1"/>
          <c:order val="1"/>
          <c:tx>
            <c:strRef>
              <c:f>认购3月!$O$1</c:f>
              <c:strCache>
                <c:ptCount val="1"/>
                <c:pt idx="0">
                  <c:v>平价公式右侧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认购3月!$O$2:$O$56</c:f>
              <c:numCache>
                <c:formatCode>#,##0.0000_ </c:formatCode>
                <c:ptCount val="55"/>
                <c:pt idx="0">
                  <c:v>2.7366000000000001</c:v>
                </c:pt>
                <c:pt idx="1">
                  <c:v>2.7121</c:v>
                </c:pt>
                <c:pt idx="2">
                  <c:v>2.7079</c:v>
                </c:pt>
                <c:pt idx="3">
                  <c:v>2.7233000000000001</c:v>
                </c:pt>
                <c:pt idx="4">
                  <c:v>2.7178</c:v>
                </c:pt>
                <c:pt idx="5">
                  <c:v>2.6673999999999998</c:v>
                </c:pt>
                <c:pt idx="6">
                  <c:v>2.6816</c:v>
                </c:pt>
                <c:pt idx="7">
                  <c:v>2.7044000000000001</c:v>
                </c:pt>
                <c:pt idx="8">
                  <c:v>2.7082999999999999</c:v>
                </c:pt>
                <c:pt idx="9">
                  <c:v>2.6324000000000001</c:v>
                </c:pt>
                <c:pt idx="10">
                  <c:v>2.6579999999999999</c:v>
                </c:pt>
                <c:pt idx="11">
                  <c:v>2.6402999999999999</c:v>
                </c:pt>
                <c:pt idx="12">
                  <c:v>2.6518000000000002</c:v>
                </c:pt>
                <c:pt idx="13">
                  <c:v>2.65</c:v>
                </c:pt>
                <c:pt idx="14">
                  <c:v>2.6406000000000001</c:v>
                </c:pt>
                <c:pt idx="15">
                  <c:v>2.6637999999999997</c:v>
                </c:pt>
                <c:pt idx="16">
                  <c:v>2.6724999999999999</c:v>
                </c:pt>
                <c:pt idx="17">
                  <c:v>2.6836000000000002</c:v>
                </c:pt>
                <c:pt idx="18">
                  <c:v>2.6945999999999999</c:v>
                </c:pt>
                <c:pt idx="19">
                  <c:v>2.6606000000000001</c:v>
                </c:pt>
                <c:pt idx="20">
                  <c:v>2.6441000000000003</c:v>
                </c:pt>
                <c:pt idx="21">
                  <c:v>2.6030000000000002</c:v>
                </c:pt>
                <c:pt idx="22">
                  <c:v>2.6008</c:v>
                </c:pt>
                <c:pt idx="23">
                  <c:v>2.6098999999999997</c:v>
                </c:pt>
                <c:pt idx="24">
                  <c:v>2.6251000000000002</c:v>
                </c:pt>
                <c:pt idx="25">
                  <c:v>2.621</c:v>
                </c:pt>
                <c:pt idx="26">
                  <c:v>2.581</c:v>
                </c:pt>
                <c:pt idx="27">
                  <c:v>2.5951</c:v>
                </c:pt>
                <c:pt idx="28">
                  <c:v>2.5886</c:v>
                </c:pt>
                <c:pt idx="29">
                  <c:v>2.5555000000000003</c:v>
                </c:pt>
                <c:pt idx="30">
                  <c:v>2.5587000000000004</c:v>
                </c:pt>
                <c:pt idx="31">
                  <c:v>2.5790000000000002</c:v>
                </c:pt>
                <c:pt idx="32">
                  <c:v>2.5950000000000002</c:v>
                </c:pt>
                <c:pt idx="33">
                  <c:v>2.5918999999999999</c:v>
                </c:pt>
                <c:pt idx="34">
                  <c:v>2.6053000000000002</c:v>
                </c:pt>
                <c:pt idx="35">
                  <c:v>2.6300000000000003</c:v>
                </c:pt>
                <c:pt idx="36">
                  <c:v>2.6431</c:v>
                </c:pt>
                <c:pt idx="37">
                  <c:v>2.6478999999999999</c:v>
                </c:pt>
                <c:pt idx="38">
                  <c:v>2.6793</c:v>
                </c:pt>
                <c:pt idx="39">
                  <c:v>2.6925000000000003</c:v>
                </c:pt>
                <c:pt idx="40">
                  <c:v>2.6943999999999999</c:v>
                </c:pt>
                <c:pt idx="41">
                  <c:v>2.6604000000000001</c:v>
                </c:pt>
                <c:pt idx="42">
                  <c:v>2.6768000000000001</c:v>
                </c:pt>
                <c:pt idx="43">
                  <c:v>2.6669999999999998</c:v>
                </c:pt>
                <c:pt idx="44">
                  <c:v>2.6726999999999999</c:v>
                </c:pt>
                <c:pt idx="45">
                  <c:v>2.7182999999999997</c:v>
                </c:pt>
                <c:pt idx="46">
                  <c:v>2.7210999999999999</c:v>
                </c:pt>
                <c:pt idx="47">
                  <c:v>2.7203999999999997</c:v>
                </c:pt>
                <c:pt idx="48">
                  <c:v>2.7423999999999999</c:v>
                </c:pt>
                <c:pt idx="49">
                  <c:v>2.7235999999999998</c:v>
                </c:pt>
                <c:pt idx="50">
                  <c:v>2.7373000000000003</c:v>
                </c:pt>
                <c:pt idx="51">
                  <c:v>2.7332999999999998</c:v>
                </c:pt>
                <c:pt idx="52">
                  <c:v>2.7491999999999996</c:v>
                </c:pt>
                <c:pt idx="53">
                  <c:v>2.7658</c:v>
                </c:pt>
                <c:pt idx="54">
                  <c:v>2.7723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2-414B-8136-75856CD52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35568"/>
        <c:axId val="242634736"/>
      </c:lineChart>
      <c:dateAx>
        <c:axId val="242635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34736"/>
        <c:crosses val="autoZero"/>
        <c:auto val="1"/>
        <c:lblOffset val="100"/>
        <c:baseTimeUnit val="days"/>
      </c:dateAx>
      <c:valAx>
        <c:axId val="2426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月看跌期权上下限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认购3月!$S$1</c:f>
              <c:strCache>
                <c:ptCount val="1"/>
                <c:pt idx="0">
                  <c:v>结算价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认购3月!$S$2:$S$56</c:f>
              <c:numCache>
                <c:formatCode>#,##0.0000</c:formatCode>
                <c:ptCount val="55"/>
                <c:pt idx="0">
                  <c:v>2.86E-2</c:v>
                </c:pt>
                <c:pt idx="1">
                  <c:v>3.5099999999999999E-2</c:v>
                </c:pt>
                <c:pt idx="2">
                  <c:v>3.6900000000000002E-2</c:v>
                </c:pt>
                <c:pt idx="3">
                  <c:v>3.5299999999999998E-2</c:v>
                </c:pt>
                <c:pt idx="4">
                  <c:v>3.78E-2</c:v>
                </c:pt>
                <c:pt idx="5">
                  <c:v>5.04E-2</c:v>
                </c:pt>
                <c:pt idx="6">
                  <c:v>4.9599999999999998E-2</c:v>
                </c:pt>
                <c:pt idx="7">
                  <c:v>5.9400000000000001E-2</c:v>
                </c:pt>
                <c:pt idx="8">
                  <c:v>6.0299999999999999E-2</c:v>
                </c:pt>
                <c:pt idx="9">
                  <c:v>9.2399999999999996E-2</c:v>
                </c:pt>
                <c:pt idx="10">
                  <c:v>7.2999999999999995E-2</c:v>
                </c:pt>
                <c:pt idx="11">
                  <c:v>8.2299999999999998E-2</c:v>
                </c:pt>
                <c:pt idx="12">
                  <c:v>7.6799999999999993E-2</c:v>
                </c:pt>
                <c:pt idx="13">
                  <c:v>0.08</c:v>
                </c:pt>
                <c:pt idx="14">
                  <c:v>8.3599999999999994E-2</c:v>
                </c:pt>
                <c:pt idx="15">
                  <c:v>7.3800000000000004E-2</c:v>
                </c:pt>
                <c:pt idx="16">
                  <c:v>7.2499999999999995E-2</c:v>
                </c:pt>
                <c:pt idx="17">
                  <c:v>6.8599999999999994E-2</c:v>
                </c:pt>
                <c:pt idx="18">
                  <c:v>6.9599999999999995E-2</c:v>
                </c:pt>
                <c:pt idx="19">
                  <c:v>8.4599999999999995E-2</c:v>
                </c:pt>
                <c:pt idx="20">
                  <c:v>8.9099999999999999E-2</c:v>
                </c:pt>
                <c:pt idx="21">
                  <c:v>0.121</c:v>
                </c:pt>
                <c:pt idx="22">
                  <c:v>0.12280000000000001</c:v>
                </c:pt>
                <c:pt idx="23">
                  <c:v>0.1129</c:v>
                </c:pt>
                <c:pt idx="24">
                  <c:v>0.1101</c:v>
                </c:pt>
                <c:pt idx="25">
                  <c:v>0.115</c:v>
                </c:pt>
                <c:pt idx="26">
                  <c:v>0.156</c:v>
                </c:pt>
                <c:pt idx="27">
                  <c:v>0.1391</c:v>
                </c:pt>
                <c:pt idx="28">
                  <c:v>0.15260000000000001</c:v>
                </c:pt>
                <c:pt idx="29">
                  <c:v>0.2225</c:v>
                </c:pt>
                <c:pt idx="30">
                  <c:v>0.19370000000000001</c:v>
                </c:pt>
                <c:pt idx="31">
                  <c:v>0.16</c:v>
                </c:pt>
                <c:pt idx="32">
                  <c:v>0.156</c:v>
                </c:pt>
                <c:pt idx="33">
                  <c:v>0.16089999999999999</c:v>
                </c:pt>
                <c:pt idx="34">
                  <c:v>0.1663</c:v>
                </c:pt>
                <c:pt idx="35">
                  <c:v>0.10299999999999999</c:v>
                </c:pt>
                <c:pt idx="36">
                  <c:v>9.9099999999999994E-2</c:v>
                </c:pt>
                <c:pt idx="37">
                  <c:v>9.0899999999999995E-2</c:v>
                </c:pt>
                <c:pt idx="38">
                  <c:v>7.1300000000000002E-2</c:v>
                </c:pt>
                <c:pt idx="39">
                  <c:v>6.9500000000000006E-2</c:v>
                </c:pt>
                <c:pt idx="40">
                  <c:v>6.9400000000000003E-2</c:v>
                </c:pt>
                <c:pt idx="41">
                  <c:v>9.64E-2</c:v>
                </c:pt>
                <c:pt idx="42">
                  <c:v>8.2799999999999999E-2</c:v>
                </c:pt>
                <c:pt idx="43">
                  <c:v>8.8999999999999996E-2</c:v>
                </c:pt>
                <c:pt idx="44">
                  <c:v>8.6699999999999999E-2</c:v>
                </c:pt>
                <c:pt idx="45">
                  <c:v>6.83E-2</c:v>
                </c:pt>
                <c:pt idx="46">
                  <c:v>7.0099999999999996E-2</c:v>
                </c:pt>
                <c:pt idx="47">
                  <c:v>6.9400000000000003E-2</c:v>
                </c:pt>
                <c:pt idx="48">
                  <c:v>6.1400000000000003E-2</c:v>
                </c:pt>
                <c:pt idx="49">
                  <c:v>6.9599999999999995E-2</c:v>
                </c:pt>
                <c:pt idx="50">
                  <c:v>6.5299999999999997E-2</c:v>
                </c:pt>
                <c:pt idx="51">
                  <c:v>6.3299999999999995E-2</c:v>
                </c:pt>
                <c:pt idx="52">
                  <c:v>5.8200000000000002E-2</c:v>
                </c:pt>
                <c:pt idx="53">
                  <c:v>5.1799999999999999E-2</c:v>
                </c:pt>
                <c:pt idx="54">
                  <c:v>5.33E-2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B-4F72-B103-041299F15043}"/>
            </c:ext>
          </c:extLst>
        </c:ser>
        <c:ser>
          <c:idx val="1"/>
          <c:order val="1"/>
          <c:tx>
            <c:strRef>
              <c:f>认购3月!$T$1</c:f>
              <c:strCache>
                <c:ptCount val="1"/>
                <c:pt idx="0">
                  <c:v>下限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认购3月!$T$2:$T$56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1.4753824360163037E-3</c:v>
                </c:pt>
                <c:pt idx="22">
                  <c:v>5.6298736779312186E-3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5.841170187570377E-2</c:v>
                </c:pt>
                <c:pt idx="27">
                  <c:v>2.7292761258827181E-2</c:v>
                </c:pt>
                <c:pt idx="28">
                  <c:v>4.7192927864371459E-2</c:v>
                </c:pt>
                <c:pt idx="29">
                  <c:v>0.1501222244544449</c:v>
                </c:pt>
                <c:pt idx="30">
                  <c:v>0.11778652404615775</c:v>
                </c:pt>
                <c:pt idx="31">
                  <c:v>6.3687998176941374E-2</c:v>
                </c:pt>
                <c:pt idx="32">
                  <c:v>4.3639523487216891E-2</c:v>
                </c:pt>
                <c:pt idx="33">
                  <c:v>5.1622068746164818E-2</c:v>
                </c:pt>
                <c:pt idx="34">
                  <c:v>4.3646336576841804E-2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B-4F72-B103-041299F15043}"/>
            </c:ext>
          </c:extLst>
        </c:ser>
        <c:ser>
          <c:idx val="2"/>
          <c:order val="2"/>
          <c:tx>
            <c:strRef>
              <c:f>认购3月!$U$1</c:f>
              <c:strCache>
                <c:ptCount val="1"/>
                <c:pt idx="0">
                  <c:v>上限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认购3月!$U$2:$U$56</c:f>
              <c:numCache>
                <c:formatCode>General</c:formatCode>
                <c:ptCount val="55"/>
                <c:pt idx="0">
                  <c:v>2.4305798282520765</c:v>
                </c:pt>
                <c:pt idx="1">
                  <c:v>2.430385111102717</c:v>
                </c:pt>
                <c:pt idx="2">
                  <c:v>2.4303468427431785</c:v>
                </c:pt>
                <c:pt idx="3">
                  <c:v>2.430391791861481</c:v>
                </c:pt>
                <c:pt idx="4">
                  <c:v>2.4301616591228412</c:v>
                </c:pt>
                <c:pt idx="5">
                  <c:v>2.4292081180076912</c:v>
                </c:pt>
                <c:pt idx="6">
                  <c:v>2.4289338843806032</c:v>
                </c:pt>
                <c:pt idx="7">
                  <c:v>2.4631612129818463</c:v>
                </c:pt>
                <c:pt idx="8">
                  <c:v>2.4629521791093394</c:v>
                </c:pt>
                <c:pt idx="9">
                  <c:v>2.4626437072623664</c:v>
                </c:pt>
                <c:pt idx="10">
                  <c:v>2.4616161405818482</c:v>
                </c:pt>
                <c:pt idx="11">
                  <c:v>2.4611680871463841</c:v>
                </c:pt>
                <c:pt idx="12">
                  <c:v>2.4598710452082373</c:v>
                </c:pt>
                <c:pt idx="13">
                  <c:v>2.4595721461966304</c:v>
                </c:pt>
                <c:pt idx="14">
                  <c:v>2.4593635486080228</c:v>
                </c:pt>
                <c:pt idx="15">
                  <c:v>2.4584195863489695</c:v>
                </c:pt>
                <c:pt idx="16">
                  <c:v>2.4585501016521296</c:v>
                </c:pt>
                <c:pt idx="17">
                  <c:v>2.4600330274341289</c:v>
                </c:pt>
                <c:pt idx="18">
                  <c:v>2.461734597035929</c:v>
                </c:pt>
                <c:pt idx="19">
                  <c:v>2.4632794800599451</c:v>
                </c:pt>
                <c:pt idx="20">
                  <c:v>2.4632816535236604</c:v>
                </c:pt>
                <c:pt idx="21">
                  <c:v>2.4635919104177368</c:v>
                </c:pt>
                <c:pt idx="22">
                  <c:v>2.4639309403695719</c:v>
                </c:pt>
                <c:pt idx="23">
                  <c:v>2.4641796626103059</c:v>
                </c:pt>
                <c:pt idx="24">
                  <c:v>2.464155139848109</c:v>
                </c:pt>
                <c:pt idx="25">
                  <c:v>2.4636721567503255</c:v>
                </c:pt>
                <c:pt idx="26">
                  <c:v>2.4634521713128343</c:v>
                </c:pt>
                <c:pt idx="27">
                  <c:v>2.4631911824878543</c:v>
                </c:pt>
                <c:pt idx="28">
                  <c:v>2.4629721319241189</c:v>
                </c:pt>
                <c:pt idx="29">
                  <c:v>2.4628170036999899</c:v>
                </c:pt>
                <c:pt idx="30">
                  <c:v>2.4620805265939061</c:v>
                </c:pt>
                <c:pt idx="31">
                  <c:v>2.46186439830071</c:v>
                </c:pt>
                <c:pt idx="32">
                  <c:v>2.4617580670794084</c:v>
                </c:pt>
                <c:pt idx="33">
                  <c:v>2.4617197800047923</c:v>
                </c:pt>
                <c:pt idx="34">
                  <c:v>2.4617730117191163</c:v>
                </c:pt>
                <c:pt idx="35">
                  <c:v>2.4611899792489309</c:v>
                </c:pt>
                <c:pt idx="36">
                  <c:v>2.4610502732762973</c:v>
                </c:pt>
                <c:pt idx="37">
                  <c:v>2.4609349337084381</c:v>
                </c:pt>
                <c:pt idx="38">
                  <c:v>2.460798364049825</c:v>
                </c:pt>
                <c:pt idx="39">
                  <c:v>2.4605937884153493</c:v>
                </c:pt>
                <c:pt idx="40">
                  <c:v>2.4599365161371569</c:v>
                </c:pt>
                <c:pt idx="41">
                  <c:v>2.4597578436270351</c:v>
                </c:pt>
                <c:pt idx="42">
                  <c:v>2.4596517751561855</c:v>
                </c:pt>
                <c:pt idx="43">
                  <c:v>2.4592348932558732</c:v>
                </c:pt>
                <c:pt idx="44">
                  <c:v>2.4589611421313369</c:v>
                </c:pt>
                <c:pt idx="45">
                  <c:v>2.456619361043983</c:v>
                </c:pt>
                <c:pt idx="46">
                  <c:v>2.4565513845632041</c:v>
                </c:pt>
                <c:pt idx="47">
                  <c:v>2.4566671192122342</c:v>
                </c:pt>
                <c:pt idx="48">
                  <c:v>2.4568914220706599</c:v>
                </c:pt>
                <c:pt idx="49">
                  <c:v>2.4569898492162903</c:v>
                </c:pt>
                <c:pt idx="50">
                  <c:v>2.4565074787732177</c:v>
                </c:pt>
                <c:pt idx="51">
                  <c:v>2.4563484901183417</c:v>
                </c:pt>
                <c:pt idx="52">
                  <c:v>2.4561634179353469</c:v>
                </c:pt>
                <c:pt idx="53">
                  <c:v>2.4559518229757824</c:v>
                </c:pt>
                <c:pt idx="54">
                  <c:v>2.4558496488896857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B-4F72-B103-041299F1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25168"/>
        <c:axId val="242627248"/>
      </c:lineChart>
      <c:dateAx>
        <c:axId val="242625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27248"/>
        <c:crosses val="autoZero"/>
        <c:auto val="1"/>
        <c:lblOffset val="100"/>
        <c:baseTimeUnit val="days"/>
      </c:dateAx>
      <c:valAx>
        <c:axId val="2426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月看跌期权下限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认购3月!$S$1</c:f>
              <c:strCache>
                <c:ptCount val="1"/>
                <c:pt idx="0">
                  <c:v>结算价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认购3月!$S$2:$S$56</c:f>
              <c:numCache>
                <c:formatCode>#,##0.0000</c:formatCode>
                <c:ptCount val="55"/>
                <c:pt idx="0">
                  <c:v>2.86E-2</c:v>
                </c:pt>
                <c:pt idx="1">
                  <c:v>3.5099999999999999E-2</c:v>
                </c:pt>
                <c:pt idx="2">
                  <c:v>3.6900000000000002E-2</c:v>
                </c:pt>
                <c:pt idx="3">
                  <c:v>3.5299999999999998E-2</c:v>
                </c:pt>
                <c:pt idx="4">
                  <c:v>3.78E-2</c:v>
                </c:pt>
                <c:pt idx="5">
                  <c:v>5.04E-2</c:v>
                </c:pt>
                <c:pt idx="6">
                  <c:v>4.9599999999999998E-2</c:v>
                </c:pt>
                <c:pt idx="7">
                  <c:v>5.9400000000000001E-2</c:v>
                </c:pt>
                <c:pt idx="8">
                  <c:v>6.0299999999999999E-2</c:v>
                </c:pt>
                <c:pt idx="9">
                  <c:v>9.2399999999999996E-2</c:v>
                </c:pt>
                <c:pt idx="10">
                  <c:v>7.2999999999999995E-2</c:v>
                </c:pt>
                <c:pt idx="11">
                  <c:v>8.2299999999999998E-2</c:v>
                </c:pt>
                <c:pt idx="12">
                  <c:v>7.6799999999999993E-2</c:v>
                </c:pt>
                <c:pt idx="13">
                  <c:v>0.08</c:v>
                </c:pt>
                <c:pt idx="14">
                  <c:v>8.3599999999999994E-2</c:v>
                </c:pt>
                <c:pt idx="15">
                  <c:v>7.3800000000000004E-2</c:v>
                </c:pt>
                <c:pt idx="16">
                  <c:v>7.2499999999999995E-2</c:v>
                </c:pt>
                <c:pt idx="17">
                  <c:v>6.8599999999999994E-2</c:v>
                </c:pt>
                <c:pt idx="18">
                  <c:v>6.9599999999999995E-2</c:v>
                </c:pt>
                <c:pt idx="19">
                  <c:v>8.4599999999999995E-2</c:v>
                </c:pt>
                <c:pt idx="20">
                  <c:v>8.9099999999999999E-2</c:v>
                </c:pt>
                <c:pt idx="21">
                  <c:v>0.121</c:v>
                </c:pt>
                <c:pt idx="22">
                  <c:v>0.12280000000000001</c:v>
                </c:pt>
                <c:pt idx="23">
                  <c:v>0.1129</c:v>
                </c:pt>
                <c:pt idx="24">
                  <c:v>0.1101</c:v>
                </c:pt>
                <c:pt idx="25">
                  <c:v>0.115</c:v>
                </c:pt>
                <c:pt idx="26">
                  <c:v>0.156</c:v>
                </c:pt>
                <c:pt idx="27">
                  <c:v>0.1391</c:v>
                </c:pt>
                <c:pt idx="28">
                  <c:v>0.15260000000000001</c:v>
                </c:pt>
                <c:pt idx="29">
                  <c:v>0.2225</c:v>
                </c:pt>
                <c:pt idx="30">
                  <c:v>0.19370000000000001</c:v>
                </c:pt>
                <c:pt idx="31">
                  <c:v>0.16</c:v>
                </c:pt>
                <c:pt idx="32">
                  <c:v>0.156</c:v>
                </c:pt>
                <c:pt idx="33">
                  <c:v>0.16089999999999999</c:v>
                </c:pt>
                <c:pt idx="34">
                  <c:v>0.1663</c:v>
                </c:pt>
                <c:pt idx="35">
                  <c:v>0.10299999999999999</c:v>
                </c:pt>
                <c:pt idx="36">
                  <c:v>9.9099999999999994E-2</c:v>
                </c:pt>
                <c:pt idx="37">
                  <c:v>9.0899999999999995E-2</c:v>
                </c:pt>
                <c:pt idx="38">
                  <c:v>7.1300000000000002E-2</c:v>
                </c:pt>
                <c:pt idx="39">
                  <c:v>6.9500000000000006E-2</c:v>
                </c:pt>
                <c:pt idx="40">
                  <c:v>6.9400000000000003E-2</c:v>
                </c:pt>
                <c:pt idx="41">
                  <c:v>9.64E-2</c:v>
                </c:pt>
                <c:pt idx="42">
                  <c:v>8.2799999999999999E-2</c:v>
                </c:pt>
                <c:pt idx="43">
                  <c:v>8.8999999999999996E-2</c:v>
                </c:pt>
                <c:pt idx="44">
                  <c:v>8.6699999999999999E-2</c:v>
                </c:pt>
                <c:pt idx="45">
                  <c:v>6.83E-2</c:v>
                </c:pt>
                <c:pt idx="46">
                  <c:v>7.0099999999999996E-2</c:v>
                </c:pt>
                <c:pt idx="47">
                  <c:v>6.9400000000000003E-2</c:v>
                </c:pt>
                <c:pt idx="48">
                  <c:v>6.1400000000000003E-2</c:v>
                </c:pt>
                <c:pt idx="49">
                  <c:v>6.9599999999999995E-2</c:v>
                </c:pt>
                <c:pt idx="50">
                  <c:v>6.5299999999999997E-2</c:v>
                </c:pt>
                <c:pt idx="51">
                  <c:v>6.3299999999999995E-2</c:v>
                </c:pt>
                <c:pt idx="52">
                  <c:v>5.8200000000000002E-2</c:v>
                </c:pt>
                <c:pt idx="53">
                  <c:v>5.1799999999999999E-2</c:v>
                </c:pt>
                <c:pt idx="54">
                  <c:v>5.33E-2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7-4537-9B2A-562E9CD3475A}"/>
            </c:ext>
          </c:extLst>
        </c:ser>
        <c:ser>
          <c:idx val="1"/>
          <c:order val="1"/>
          <c:tx>
            <c:strRef>
              <c:f>认购3月!$T$1</c:f>
              <c:strCache>
                <c:ptCount val="1"/>
                <c:pt idx="0">
                  <c:v>下限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认购3月!$A$2:$A$56</c:f>
              <c:numCache>
                <c:formatCode>yyyy\-mm\-dd</c:formatCode>
                <c:ptCount val="55"/>
                <c:pt idx="0">
                  <c:v>44904</c:v>
                </c:pt>
                <c:pt idx="1">
                  <c:v>44903</c:v>
                </c:pt>
                <c:pt idx="2">
                  <c:v>44902</c:v>
                </c:pt>
                <c:pt idx="3">
                  <c:v>44901</c:v>
                </c:pt>
                <c:pt idx="4">
                  <c:v>44900</c:v>
                </c:pt>
                <c:pt idx="5">
                  <c:v>44897</c:v>
                </c:pt>
                <c:pt idx="6">
                  <c:v>44896</c:v>
                </c:pt>
                <c:pt idx="7">
                  <c:v>44895</c:v>
                </c:pt>
                <c:pt idx="8">
                  <c:v>44894</c:v>
                </c:pt>
                <c:pt idx="9">
                  <c:v>44893</c:v>
                </c:pt>
                <c:pt idx="10">
                  <c:v>44890</c:v>
                </c:pt>
                <c:pt idx="11">
                  <c:v>44889</c:v>
                </c:pt>
                <c:pt idx="12">
                  <c:v>44888</c:v>
                </c:pt>
                <c:pt idx="13">
                  <c:v>44887</c:v>
                </c:pt>
                <c:pt idx="14">
                  <c:v>44886</c:v>
                </c:pt>
                <c:pt idx="15">
                  <c:v>44883</c:v>
                </c:pt>
                <c:pt idx="16">
                  <c:v>44882</c:v>
                </c:pt>
                <c:pt idx="17">
                  <c:v>44881</c:v>
                </c:pt>
                <c:pt idx="18">
                  <c:v>44880</c:v>
                </c:pt>
                <c:pt idx="19">
                  <c:v>44879</c:v>
                </c:pt>
                <c:pt idx="20">
                  <c:v>44876</c:v>
                </c:pt>
                <c:pt idx="21">
                  <c:v>44875</c:v>
                </c:pt>
                <c:pt idx="22">
                  <c:v>44874</c:v>
                </c:pt>
                <c:pt idx="23">
                  <c:v>44873</c:v>
                </c:pt>
                <c:pt idx="24">
                  <c:v>44872</c:v>
                </c:pt>
                <c:pt idx="25">
                  <c:v>44869</c:v>
                </c:pt>
                <c:pt idx="26">
                  <c:v>44868</c:v>
                </c:pt>
                <c:pt idx="27">
                  <c:v>44867</c:v>
                </c:pt>
                <c:pt idx="28">
                  <c:v>44866</c:v>
                </c:pt>
                <c:pt idx="29">
                  <c:v>44865</c:v>
                </c:pt>
                <c:pt idx="30">
                  <c:v>44862</c:v>
                </c:pt>
                <c:pt idx="31">
                  <c:v>44861</c:v>
                </c:pt>
                <c:pt idx="32">
                  <c:v>44860</c:v>
                </c:pt>
                <c:pt idx="33">
                  <c:v>44859</c:v>
                </c:pt>
                <c:pt idx="34">
                  <c:v>44858</c:v>
                </c:pt>
                <c:pt idx="35">
                  <c:v>44855</c:v>
                </c:pt>
                <c:pt idx="36">
                  <c:v>44854</c:v>
                </c:pt>
                <c:pt idx="37">
                  <c:v>44853</c:v>
                </c:pt>
                <c:pt idx="38">
                  <c:v>44852</c:v>
                </c:pt>
                <c:pt idx="39">
                  <c:v>44851</c:v>
                </c:pt>
                <c:pt idx="40">
                  <c:v>44848</c:v>
                </c:pt>
                <c:pt idx="41">
                  <c:v>44847</c:v>
                </c:pt>
                <c:pt idx="42">
                  <c:v>44846</c:v>
                </c:pt>
                <c:pt idx="43">
                  <c:v>44845</c:v>
                </c:pt>
                <c:pt idx="44">
                  <c:v>44844</c:v>
                </c:pt>
                <c:pt idx="45">
                  <c:v>44834</c:v>
                </c:pt>
                <c:pt idx="46">
                  <c:v>44833</c:v>
                </c:pt>
                <c:pt idx="47">
                  <c:v>44832</c:v>
                </c:pt>
                <c:pt idx="48">
                  <c:v>44831</c:v>
                </c:pt>
                <c:pt idx="49">
                  <c:v>44830</c:v>
                </c:pt>
                <c:pt idx="50">
                  <c:v>44827</c:v>
                </c:pt>
                <c:pt idx="51">
                  <c:v>44826</c:v>
                </c:pt>
                <c:pt idx="52">
                  <c:v>44825</c:v>
                </c:pt>
                <c:pt idx="53">
                  <c:v>44824</c:v>
                </c:pt>
                <c:pt idx="54">
                  <c:v>44823</c:v>
                </c:pt>
              </c:numCache>
            </c:numRef>
          </c:cat>
          <c:val>
            <c:numRef>
              <c:f>认购3月!$T$2:$T$56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1.4753824360163037E-3</c:v>
                </c:pt>
                <c:pt idx="22">
                  <c:v>5.6298736779312186E-3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5.841170187570377E-2</c:v>
                </c:pt>
                <c:pt idx="27">
                  <c:v>2.7292761258827181E-2</c:v>
                </c:pt>
                <c:pt idx="28">
                  <c:v>4.7192927864371459E-2</c:v>
                </c:pt>
                <c:pt idx="29">
                  <c:v>0.1501222244544449</c:v>
                </c:pt>
                <c:pt idx="30">
                  <c:v>0.11778652404615775</c:v>
                </c:pt>
                <c:pt idx="31">
                  <c:v>6.3687998176941374E-2</c:v>
                </c:pt>
                <c:pt idx="32">
                  <c:v>4.3639523487216891E-2</c:v>
                </c:pt>
                <c:pt idx="33">
                  <c:v>5.1622068746164818E-2</c:v>
                </c:pt>
                <c:pt idx="34">
                  <c:v>4.3646336576841804E-2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7-4537-9B2A-562E9CD3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49136"/>
        <c:axId val="382928752"/>
      </c:lineChart>
      <c:dateAx>
        <c:axId val="382949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928752"/>
        <c:crosses val="autoZero"/>
        <c:auto val="1"/>
        <c:lblOffset val="100"/>
        <c:baseTimeUnit val="days"/>
      </c:dateAx>
      <c:valAx>
        <c:axId val="3829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9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13</xdr:row>
      <xdr:rowOff>31750</xdr:rowOff>
    </xdr:from>
    <xdr:to>
      <xdr:col>5</xdr:col>
      <xdr:colOff>781050</xdr:colOff>
      <xdr:row>28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27471E-9263-7F2F-6A63-978789080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13</xdr:row>
      <xdr:rowOff>31750</xdr:rowOff>
    </xdr:from>
    <xdr:to>
      <xdr:col>11</xdr:col>
      <xdr:colOff>342900</xdr:colOff>
      <xdr:row>28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13CCEA-4A2B-5AA4-D903-9E9610F6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368300</xdr:colOff>
      <xdr:row>13</xdr:row>
      <xdr:rowOff>44450</xdr:rowOff>
    </xdr:from>
    <xdr:to>
      <xdr:col>16</xdr:col>
      <xdr:colOff>165100</xdr:colOff>
      <xdr:row>28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C085AC9-1834-4111-14E5-B0F406C51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13</xdr:row>
      <xdr:rowOff>38100</xdr:rowOff>
    </xdr:from>
    <xdr:to>
      <xdr:col>22</xdr:col>
      <xdr:colOff>222250</xdr:colOff>
      <xdr:row>27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5C67BBD-316A-E06B-0D32-A19DF1D6A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266700</xdr:colOff>
      <xdr:row>13</xdr:row>
      <xdr:rowOff>31750</xdr:rowOff>
    </xdr:from>
    <xdr:to>
      <xdr:col>29</xdr:col>
      <xdr:colOff>215900</xdr:colOff>
      <xdr:row>27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890802-A0E9-4B82-5C98-2058E5943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13"/>
  <sheetViews>
    <sheetView workbookViewId="0">
      <pane xSplit="6" ySplit="1" topLeftCell="G2" activePane="bottomRight" state="frozen"/>
      <selection pane="topRight"/>
      <selection pane="bottomLeft"/>
      <selection pane="bottomRight" activeCell="E1" activeCellId="4" sqref="B1:B1048576 F1:F1048576 M1:M1048576 N1:N1048576 E1:E1048576"/>
    </sheetView>
  </sheetViews>
  <sheetFormatPr defaultRowHeight="15.5" x14ac:dyDescent="0.35"/>
  <cols>
    <col min="1" max="1" width="7.75" customWidth="1"/>
    <col min="2" max="2" width="14.75" customWidth="1"/>
    <col min="3" max="3" width="8.75" customWidth="1"/>
    <col min="4" max="4" width="17.75" customWidth="1"/>
    <col min="5" max="5" width="7.75" customWidth="1"/>
    <col min="6" max="6" width="15.75" customWidth="1"/>
    <col min="7" max="7" width="12.75" customWidth="1"/>
    <col min="8" max="8" width="18.75" customWidth="1"/>
    <col min="9" max="9" width="8.75" customWidth="1"/>
    <col min="10" max="23" width="7.75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idden="1" x14ac:dyDescent="0.35">
      <c r="A2" s="1" t="s">
        <v>23</v>
      </c>
      <c r="B2" s="2">
        <v>44904</v>
      </c>
      <c r="C2" s="3" t="s">
        <v>24</v>
      </c>
      <c r="D2" s="3" t="s">
        <v>25</v>
      </c>
      <c r="E2" s="4">
        <v>2.4649999999999999</v>
      </c>
      <c r="F2" s="3" t="s">
        <v>26</v>
      </c>
      <c r="G2" s="5">
        <v>10.42136945</v>
      </c>
      <c r="H2" s="5">
        <v>232777</v>
      </c>
      <c r="I2" s="4">
        <v>0.26579999999999998</v>
      </c>
      <c r="J2" s="4">
        <v>0.27010000000000001</v>
      </c>
      <c r="K2" s="4">
        <v>0.29970000000000002</v>
      </c>
      <c r="L2" s="4">
        <v>0.2636</v>
      </c>
      <c r="M2" s="4">
        <v>0.29349999999999998</v>
      </c>
      <c r="N2" s="4">
        <v>0.28720000000000001</v>
      </c>
      <c r="O2" s="6">
        <v>82</v>
      </c>
      <c r="P2" s="6">
        <v>4182</v>
      </c>
      <c r="Q2" s="4">
        <v>0.53349999999999997</v>
      </c>
      <c r="R2" s="4">
        <v>1E-4</v>
      </c>
      <c r="S2" s="4">
        <v>0.84899999999999998</v>
      </c>
      <c r="T2" s="4">
        <v>0.82899999999999996</v>
      </c>
      <c r="U2" s="4">
        <v>0.33700000000000002</v>
      </c>
      <c r="V2" s="4">
        <v>-0.17599999999999999</v>
      </c>
      <c r="W2" s="4">
        <v>0.56799999999999995</v>
      </c>
    </row>
    <row r="3" spans="1:23" x14ac:dyDescent="0.35">
      <c r="A3" s="1" t="s">
        <v>27</v>
      </c>
      <c r="B3" s="2">
        <v>44904</v>
      </c>
      <c r="C3" s="3" t="s">
        <v>28</v>
      </c>
      <c r="D3" s="3" t="s">
        <v>29</v>
      </c>
      <c r="E3" s="4">
        <v>2.4649999999999999</v>
      </c>
      <c r="F3" s="3" t="s">
        <v>30</v>
      </c>
      <c r="G3" s="5">
        <v>-18.518518520000001</v>
      </c>
      <c r="H3" s="5">
        <v>1371276</v>
      </c>
      <c r="I3" s="4">
        <v>3.5099999999999999E-2</v>
      </c>
      <c r="J3" s="4">
        <v>3.3099999999999997E-2</v>
      </c>
      <c r="K3" s="4">
        <v>3.6299999999999999E-2</v>
      </c>
      <c r="L3" s="4">
        <v>2.6499999999999999E-2</v>
      </c>
      <c r="M3" s="4">
        <v>2.86E-2</v>
      </c>
      <c r="N3" s="4">
        <v>2.86E-2</v>
      </c>
      <c r="O3" s="6">
        <v>4382</v>
      </c>
      <c r="P3" s="6">
        <v>5807</v>
      </c>
      <c r="Q3" s="4">
        <v>0.26040000000000002</v>
      </c>
      <c r="R3" s="4">
        <v>1E-4</v>
      </c>
      <c r="S3" s="4">
        <v>-0.16600000000000001</v>
      </c>
      <c r="T3" s="4">
        <v>0.82299999999999995</v>
      </c>
      <c r="U3" s="4">
        <v>0.35799999999999998</v>
      </c>
      <c r="V3" s="4">
        <v>-0.12</v>
      </c>
      <c r="W3" s="4">
        <v>-0.13500000000000001</v>
      </c>
    </row>
    <row r="4" spans="1:23" hidden="1" x14ac:dyDescent="0.35">
      <c r="A4" s="1" t="s">
        <v>31</v>
      </c>
      <c r="B4" s="2">
        <v>44903</v>
      </c>
      <c r="C4" s="3" t="s">
        <v>24</v>
      </c>
      <c r="D4" s="3" t="s">
        <v>25</v>
      </c>
      <c r="E4" s="4">
        <v>2.4649999999999999</v>
      </c>
      <c r="F4" s="3" t="s">
        <v>26</v>
      </c>
      <c r="G4" s="5">
        <v>2.2307692299999999</v>
      </c>
      <c r="H4" s="5">
        <v>296350</v>
      </c>
      <c r="I4" s="4">
        <v>0.26</v>
      </c>
      <c r="J4" s="4">
        <v>0.25950000000000001</v>
      </c>
      <c r="K4" s="4">
        <v>0.27279999999999999</v>
      </c>
      <c r="L4" s="4">
        <v>0.25790000000000002</v>
      </c>
      <c r="M4" s="4">
        <v>0.26579999999999998</v>
      </c>
      <c r="N4" s="4">
        <v>0.26579999999999998</v>
      </c>
      <c r="O4" s="6">
        <v>111</v>
      </c>
      <c r="P4" s="6">
        <v>4247</v>
      </c>
      <c r="Q4" s="4">
        <v>0.52710000000000001</v>
      </c>
      <c r="R4" s="4">
        <v>1E-4</v>
      </c>
      <c r="S4" s="4">
        <v>0.81</v>
      </c>
      <c r="T4" s="4">
        <v>0.91800000000000004</v>
      </c>
      <c r="U4" s="4">
        <v>0.38800000000000001</v>
      </c>
      <c r="V4" s="4">
        <v>-0.19600000000000001</v>
      </c>
      <c r="W4" s="4">
        <v>0.54200000000000004</v>
      </c>
    </row>
    <row r="5" spans="1:23" x14ac:dyDescent="0.35">
      <c r="A5" s="1" t="s">
        <v>32</v>
      </c>
      <c r="B5" s="2">
        <v>44903</v>
      </c>
      <c r="C5" s="3" t="s">
        <v>28</v>
      </c>
      <c r="D5" s="3" t="s">
        <v>29</v>
      </c>
      <c r="E5" s="4">
        <v>2.4649999999999999</v>
      </c>
      <c r="F5" s="3" t="s">
        <v>30</v>
      </c>
      <c r="G5" s="5">
        <v>-4.8780487800000003</v>
      </c>
      <c r="H5" s="5">
        <v>738164</v>
      </c>
      <c r="I5" s="4">
        <v>3.6900000000000002E-2</v>
      </c>
      <c r="J5" s="4">
        <v>3.8100000000000002E-2</v>
      </c>
      <c r="K5" s="4">
        <v>3.8100000000000002E-2</v>
      </c>
      <c r="L5" s="4">
        <v>3.4000000000000002E-2</v>
      </c>
      <c r="M5" s="4">
        <v>3.5099999999999999E-2</v>
      </c>
      <c r="N5" s="4">
        <v>3.5099999999999999E-2</v>
      </c>
      <c r="O5" s="6">
        <v>2032</v>
      </c>
      <c r="P5" s="6">
        <v>5887</v>
      </c>
      <c r="Q5" s="4">
        <v>0.26279999999999998</v>
      </c>
      <c r="R5" s="4">
        <v>1E-4</v>
      </c>
      <c r="S5" s="4">
        <v>-0.19500000000000001</v>
      </c>
      <c r="T5" s="4">
        <v>0.91</v>
      </c>
      <c r="U5" s="4">
        <v>0.39400000000000002</v>
      </c>
      <c r="V5" s="4">
        <v>-0.13</v>
      </c>
      <c r="W5" s="4">
        <v>-0.159</v>
      </c>
    </row>
    <row r="6" spans="1:23" hidden="1" x14ac:dyDescent="0.35">
      <c r="A6" s="1" t="s">
        <v>33</v>
      </c>
      <c r="B6" s="2">
        <v>44902</v>
      </c>
      <c r="C6" s="3" t="s">
        <v>24</v>
      </c>
      <c r="D6" s="3" t="s">
        <v>25</v>
      </c>
      <c r="E6" s="4">
        <v>2.4649999999999999</v>
      </c>
      <c r="F6" s="3" t="s">
        <v>26</v>
      </c>
      <c r="G6" s="5">
        <v>-2.3289665199999998</v>
      </c>
      <c r="H6" s="5">
        <v>1128351</v>
      </c>
      <c r="I6" s="4">
        <v>0.27479999999999999</v>
      </c>
      <c r="J6" s="4">
        <v>0.26900000000000002</v>
      </c>
      <c r="K6" s="4">
        <v>0.2974</v>
      </c>
      <c r="L6" s="4">
        <v>0.25319999999999998</v>
      </c>
      <c r="M6" s="4">
        <v>0.26840000000000003</v>
      </c>
      <c r="N6" s="4">
        <v>0.26</v>
      </c>
      <c r="O6" s="6">
        <v>408</v>
      </c>
      <c r="P6" s="6">
        <v>4327</v>
      </c>
      <c r="Q6" s="4">
        <v>0.54359999999999997</v>
      </c>
      <c r="R6" s="4">
        <v>6.0000000000000001E-3</v>
      </c>
      <c r="S6" s="4">
        <v>0.80800000000000005</v>
      </c>
      <c r="T6" s="4">
        <v>0.94099999999999995</v>
      </c>
      <c r="U6" s="4">
        <v>0.39200000000000002</v>
      </c>
      <c r="V6" s="4">
        <v>-0.19400000000000001</v>
      </c>
      <c r="W6" s="4">
        <v>0.54600000000000004</v>
      </c>
    </row>
    <row r="7" spans="1:23" x14ac:dyDescent="0.35">
      <c r="A7" s="1" t="s">
        <v>34</v>
      </c>
      <c r="B7" s="2">
        <v>44902</v>
      </c>
      <c r="C7" s="3" t="s">
        <v>28</v>
      </c>
      <c r="D7" s="3" t="s">
        <v>29</v>
      </c>
      <c r="E7" s="4">
        <v>2.4649999999999999</v>
      </c>
      <c r="F7" s="3" t="s">
        <v>30</v>
      </c>
      <c r="G7" s="5">
        <v>4.5325778999999997</v>
      </c>
      <c r="H7" s="5">
        <v>1633888</v>
      </c>
      <c r="I7" s="4">
        <v>3.5299999999999998E-2</v>
      </c>
      <c r="J7" s="4">
        <v>3.5999999999999997E-2</v>
      </c>
      <c r="K7" s="4">
        <v>3.9199999999999999E-2</v>
      </c>
      <c r="L7" s="4">
        <v>3.0700000000000002E-2</v>
      </c>
      <c r="M7" s="4">
        <v>3.6900000000000002E-2</v>
      </c>
      <c r="N7" s="4">
        <v>3.6900000000000002E-2</v>
      </c>
      <c r="O7" s="6">
        <v>4556</v>
      </c>
      <c r="P7" s="6">
        <v>5765</v>
      </c>
      <c r="Q7" s="4">
        <v>0.25950000000000001</v>
      </c>
      <c r="R7" s="4">
        <v>1E-4</v>
      </c>
      <c r="S7" s="4">
        <v>-0.20200000000000001</v>
      </c>
      <c r="T7" s="4">
        <v>0.92500000000000004</v>
      </c>
      <c r="U7" s="4">
        <v>0.40300000000000002</v>
      </c>
      <c r="V7" s="4">
        <v>-0.13200000000000001</v>
      </c>
      <c r="W7" s="4">
        <v>-0.16600000000000001</v>
      </c>
    </row>
    <row r="8" spans="1:23" hidden="1" x14ac:dyDescent="0.35">
      <c r="A8" s="1" t="s">
        <v>35</v>
      </c>
      <c r="B8" s="2">
        <v>44901</v>
      </c>
      <c r="C8" s="3" t="s">
        <v>24</v>
      </c>
      <c r="D8" s="3" t="s">
        <v>25</v>
      </c>
      <c r="E8" s="4">
        <v>2.4649999999999999</v>
      </c>
      <c r="F8" s="3" t="s">
        <v>26</v>
      </c>
      <c r="G8" s="5">
        <v>1.53903904</v>
      </c>
      <c r="H8" s="5">
        <v>855590</v>
      </c>
      <c r="I8" s="4">
        <v>0.26640000000000003</v>
      </c>
      <c r="J8" s="4">
        <v>0.25840000000000002</v>
      </c>
      <c r="K8" s="4">
        <v>0.29170000000000001</v>
      </c>
      <c r="L8" s="4">
        <v>0.25790000000000002</v>
      </c>
      <c r="M8" s="4">
        <v>0.27050000000000002</v>
      </c>
      <c r="N8" s="4">
        <v>0.27479999999999999</v>
      </c>
      <c r="O8" s="6">
        <v>312</v>
      </c>
      <c r="P8" s="6">
        <v>4586</v>
      </c>
      <c r="Q8" s="4">
        <v>0.53439999999999999</v>
      </c>
      <c r="R8" s="4">
        <v>1E-4</v>
      </c>
      <c r="S8" s="4">
        <v>0.82099999999999995</v>
      </c>
      <c r="T8" s="4">
        <v>0.88400000000000001</v>
      </c>
      <c r="U8" s="4">
        <v>0.379</v>
      </c>
      <c r="V8" s="4">
        <v>-0.19</v>
      </c>
      <c r="W8" s="4">
        <v>0.56100000000000005</v>
      </c>
    </row>
    <row r="9" spans="1:23" x14ac:dyDescent="0.35">
      <c r="A9" s="1" t="s">
        <v>36</v>
      </c>
      <c r="B9" s="2">
        <v>44901</v>
      </c>
      <c r="C9" s="3" t="s">
        <v>28</v>
      </c>
      <c r="D9" s="3" t="s">
        <v>29</v>
      </c>
      <c r="E9" s="4">
        <v>2.4649999999999999</v>
      </c>
      <c r="F9" s="3" t="s">
        <v>30</v>
      </c>
      <c r="G9" s="5">
        <v>-6.6137566100000003</v>
      </c>
      <c r="H9" s="5">
        <v>1616731</v>
      </c>
      <c r="I9" s="4">
        <v>3.78E-2</v>
      </c>
      <c r="J9" s="4">
        <v>3.95E-2</v>
      </c>
      <c r="K9" s="4">
        <v>4.0399999999999998E-2</v>
      </c>
      <c r="L9" s="4">
        <v>3.2800000000000003E-2</v>
      </c>
      <c r="M9" s="4">
        <v>3.5299999999999998E-2</v>
      </c>
      <c r="N9" s="4">
        <v>3.5299999999999998E-2</v>
      </c>
      <c r="O9" s="6">
        <v>4545</v>
      </c>
      <c r="P9" s="6">
        <v>5566</v>
      </c>
      <c r="Q9" s="4">
        <v>0.26279999999999998</v>
      </c>
      <c r="R9" s="4">
        <v>1E-4</v>
      </c>
      <c r="S9" s="4">
        <v>-0.191</v>
      </c>
      <c r="T9" s="4">
        <v>0.86899999999999999</v>
      </c>
      <c r="U9" s="4">
        <v>0.39400000000000002</v>
      </c>
      <c r="V9" s="4">
        <v>-0.13</v>
      </c>
      <c r="W9" s="4">
        <v>-0.159</v>
      </c>
    </row>
    <row r="10" spans="1:23" hidden="1" x14ac:dyDescent="0.35">
      <c r="A10" s="1" t="s">
        <v>37</v>
      </c>
      <c r="B10" s="2">
        <v>44900</v>
      </c>
      <c r="C10" s="3" t="s">
        <v>24</v>
      </c>
      <c r="D10" s="3" t="s">
        <v>25</v>
      </c>
      <c r="E10" s="4">
        <v>2.4649999999999999</v>
      </c>
      <c r="F10" s="3" t="s">
        <v>26</v>
      </c>
      <c r="G10" s="5">
        <v>17.876106190000002</v>
      </c>
      <c r="H10" s="5">
        <v>11849033</v>
      </c>
      <c r="I10" s="4">
        <v>0.22600000000000001</v>
      </c>
      <c r="J10" s="4">
        <v>0.25900000000000001</v>
      </c>
      <c r="K10" s="4">
        <v>0.27500000000000002</v>
      </c>
      <c r="L10" s="4">
        <v>0.24379999999999999</v>
      </c>
      <c r="M10" s="4">
        <v>0.26640000000000003</v>
      </c>
      <c r="N10" s="4">
        <v>0.26640000000000003</v>
      </c>
      <c r="O10" s="6">
        <v>4442</v>
      </c>
      <c r="P10" s="6">
        <v>4712</v>
      </c>
      <c r="Q10" s="4">
        <v>0.48770000000000002</v>
      </c>
      <c r="R10" s="4">
        <v>1E-4</v>
      </c>
      <c r="S10" s="4">
        <v>0.82</v>
      </c>
      <c r="T10" s="4">
        <v>0.91500000000000004</v>
      </c>
      <c r="U10" s="4">
        <v>0.38100000000000001</v>
      </c>
      <c r="V10" s="4">
        <v>-0.185</v>
      </c>
      <c r="W10" s="4">
        <v>0.56599999999999995</v>
      </c>
    </row>
    <row r="11" spans="1:23" x14ac:dyDescent="0.35">
      <c r="A11" s="1" t="s">
        <v>38</v>
      </c>
      <c r="B11" s="2">
        <v>44900</v>
      </c>
      <c r="C11" s="3" t="s">
        <v>28</v>
      </c>
      <c r="D11" s="3" t="s">
        <v>29</v>
      </c>
      <c r="E11" s="4">
        <v>2.4649999999999999</v>
      </c>
      <c r="F11" s="3" t="s">
        <v>30</v>
      </c>
      <c r="G11" s="5">
        <v>-25</v>
      </c>
      <c r="H11" s="5">
        <v>1941350</v>
      </c>
      <c r="I11" s="4">
        <v>5.04E-2</v>
      </c>
      <c r="J11" s="4">
        <v>4.3099999999999999E-2</v>
      </c>
      <c r="K11" s="4">
        <v>4.7100000000000003E-2</v>
      </c>
      <c r="L11" s="4">
        <v>3.6799999999999999E-2</v>
      </c>
      <c r="M11" s="4">
        <v>3.78E-2</v>
      </c>
      <c r="N11" s="4">
        <v>3.78E-2</v>
      </c>
      <c r="O11" s="6">
        <v>4817</v>
      </c>
      <c r="P11" s="6">
        <v>5699</v>
      </c>
      <c r="Q11" s="4">
        <v>0.28170000000000001</v>
      </c>
      <c r="R11" s="4">
        <v>1E-4</v>
      </c>
      <c r="S11" s="4">
        <v>-0.2</v>
      </c>
      <c r="T11" s="4">
        <v>0.88700000000000001</v>
      </c>
      <c r="U11" s="4">
        <v>0.40600000000000003</v>
      </c>
      <c r="V11" s="4">
        <v>-0.13400000000000001</v>
      </c>
      <c r="W11" s="4">
        <v>-0.16800000000000001</v>
      </c>
    </row>
    <row r="12" spans="1:23" hidden="1" x14ac:dyDescent="0.35">
      <c r="A12" s="1" t="s">
        <v>39</v>
      </c>
      <c r="B12" s="2">
        <v>44897</v>
      </c>
      <c r="C12" s="3" t="s">
        <v>24</v>
      </c>
      <c r="D12" s="3" t="s">
        <v>25</v>
      </c>
      <c r="E12" s="4">
        <v>2.4649999999999999</v>
      </c>
      <c r="F12" s="3" t="s">
        <v>26</v>
      </c>
      <c r="G12" s="5">
        <v>-4.9621530700000003</v>
      </c>
      <c r="H12" s="5">
        <v>245414</v>
      </c>
      <c r="I12" s="4">
        <v>0.23780000000000001</v>
      </c>
      <c r="J12" s="4">
        <v>0.23</v>
      </c>
      <c r="K12" s="4">
        <v>0.23880000000000001</v>
      </c>
      <c r="L12" s="4">
        <v>0.2235</v>
      </c>
      <c r="M12" s="4">
        <v>0.22600000000000001</v>
      </c>
      <c r="N12" s="4">
        <v>0.22600000000000001</v>
      </c>
      <c r="O12" s="6">
        <v>104</v>
      </c>
      <c r="P12" s="6">
        <v>8136</v>
      </c>
      <c r="Q12" s="4">
        <v>0.501</v>
      </c>
      <c r="R12" s="4">
        <v>1E-4</v>
      </c>
      <c r="S12" s="4">
        <v>0.74</v>
      </c>
      <c r="T12" s="4">
        <v>1.054</v>
      </c>
      <c r="U12" s="4">
        <v>0.46600000000000003</v>
      </c>
      <c r="V12" s="4">
        <v>-0.216</v>
      </c>
      <c r="W12" s="4">
        <v>0.51600000000000001</v>
      </c>
    </row>
    <row r="13" spans="1:23" x14ac:dyDescent="0.35">
      <c r="A13" s="1" t="s">
        <v>40</v>
      </c>
      <c r="B13" s="2">
        <v>44897</v>
      </c>
      <c r="C13" s="3" t="s">
        <v>28</v>
      </c>
      <c r="D13" s="3" t="s">
        <v>29</v>
      </c>
      <c r="E13" s="4">
        <v>2.4649999999999999</v>
      </c>
      <c r="F13" s="3" t="s">
        <v>30</v>
      </c>
      <c r="G13" s="5">
        <v>1.6129032299999999</v>
      </c>
      <c r="H13" s="5">
        <v>1120913</v>
      </c>
      <c r="I13" s="4">
        <v>4.9599999999999998E-2</v>
      </c>
      <c r="J13" s="4">
        <v>4.9599999999999998E-2</v>
      </c>
      <c r="K13" s="4">
        <v>5.1200000000000002E-2</v>
      </c>
      <c r="L13" s="4">
        <v>4.7399999999999998E-2</v>
      </c>
      <c r="M13" s="4">
        <v>5.04E-2</v>
      </c>
      <c r="N13" s="4">
        <v>5.04E-2</v>
      </c>
      <c r="O13" s="6">
        <v>2225</v>
      </c>
      <c r="P13" s="6">
        <v>5644</v>
      </c>
      <c r="Q13" s="4">
        <v>0.27939999999999998</v>
      </c>
      <c r="R13" s="4">
        <v>1E-4</v>
      </c>
      <c r="S13" s="4">
        <v>-0.25700000000000001</v>
      </c>
      <c r="T13" s="4">
        <v>1.0660000000000001</v>
      </c>
      <c r="U13" s="4">
        <v>0.46400000000000002</v>
      </c>
      <c r="V13" s="4">
        <v>-0.14099999999999999</v>
      </c>
      <c r="W13" s="4">
        <v>-0.218</v>
      </c>
    </row>
    <row r="14" spans="1:23" hidden="1" x14ac:dyDescent="0.35">
      <c r="A14" s="1" t="s">
        <v>41</v>
      </c>
      <c r="B14" s="2">
        <v>44896</v>
      </c>
      <c r="C14" s="3" t="s">
        <v>24</v>
      </c>
      <c r="D14" s="3" t="s">
        <v>25</v>
      </c>
      <c r="E14" s="4">
        <v>2.4649999999999999</v>
      </c>
      <c r="F14" s="3" t="s">
        <v>26</v>
      </c>
      <c r="G14" s="5">
        <v>6.8733153600000003</v>
      </c>
      <c r="H14" s="5">
        <v>870591</v>
      </c>
      <c r="I14" s="4">
        <v>0.22259999999999999</v>
      </c>
      <c r="J14" s="4">
        <v>0.26300000000000001</v>
      </c>
      <c r="K14" s="4">
        <v>0.28000000000000003</v>
      </c>
      <c r="L14" s="4">
        <v>0.2379</v>
      </c>
      <c r="M14" s="4">
        <v>0.2379</v>
      </c>
      <c r="N14" s="4">
        <v>0.23780000000000001</v>
      </c>
      <c r="O14" s="6">
        <v>336</v>
      </c>
      <c r="P14" s="6">
        <v>8153</v>
      </c>
      <c r="Q14" s="4">
        <v>0.4834</v>
      </c>
      <c r="R14" s="4">
        <v>1E-4</v>
      </c>
      <c r="S14" s="4">
        <v>0.754</v>
      </c>
      <c r="T14" s="4">
        <v>1.0109999999999999</v>
      </c>
      <c r="U14" s="4">
        <v>0.45700000000000002</v>
      </c>
      <c r="V14" s="4">
        <v>-0.21199999999999999</v>
      </c>
      <c r="W14" s="4">
        <v>0.53200000000000003</v>
      </c>
    </row>
    <row r="15" spans="1:23" x14ac:dyDescent="0.35">
      <c r="A15" s="1" t="s">
        <v>42</v>
      </c>
      <c r="B15" s="2">
        <v>44896</v>
      </c>
      <c r="C15" s="3" t="s">
        <v>28</v>
      </c>
      <c r="D15" s="3" t="s">
        <v>29</v>
      </c>
      <c r="E15" s="4">
        <v>2.4649999999999999</v>
      </c>
      <c r="F15" s="3" t="s">
        <v>30</v>
      </c>
      <c r="G15" s="5">
        <v>-15.35836177</v>
      </c>
      <c r="H15" s="5">
        <v>1719421</v>
      </c>
      <c r="I15" s="4">
        <v>5.8599999999999999E-2</v>
      </c>
      <c r="J15" s="4">
        <v>4.4999999999999998E-2</v>
      </c>
      <c r="K15" s="4">
        <v>5.0900000000000001E-2</v>
      </c>
      <c r="L15" s="4">
        <v>4.1000000000000002E-2</v>
      </c>
      <c r="M15" s="4">
        <v>4.9599999999999998E-2</v>
      </c>
      <c r="N15" s="4">
        <v>4.9599999999999998E-2</v>
      </c>
      <c r="O15" s="6">
        <v>3555</v>
      </c>
      <c r="P15" s="6">
        <v>5568</v>
      </c>
      <c r="Q15" s="4">
        <v>0.2908</v>
      </c>
      <c r="R15" s="4">
        <v>1E-4</v>
      </c>
      <c r="S15" s="4">
        <v>-0.247</v>
      </c>
      <c r="T15" s="4">
        <v>1.006</v>
      </c>
      <c r="U15" s="4">
        <v>0.45800000000000002</v>
      </c>
      <c r="V15" s="4">
        <v>-0.14299999999999999</v>
      </c>
      <c r="W15" s="4">
        <v>-0.21299999999999999</v>
      </c>
    </row>
    <row r="16" spans="1:23" hidden="1" x14ac:dyDescent="0.35">
      <c r="A16" s="1" t="s">
        <v>43</v>
      </c>
      <c r="B16" s="2">
        <v>44895</v>
      </c>
      <c r="C16" s="3" t="s">
        <v>24</v>
      </c>
      <c r="D16" s="3" t="s">
        <v>25</v>
      </c>
      <c r="E16" s="4">
        <v>2.5</v>
      </c>
      <c r="F16" s="3" t="s">
        <v>26</v>
      </c>
      <c r="G16" s="5">
        <v>-0.35304500999999999</v>
      </c>
      <c r="H16" s="5">
        <v>1795411</v>
      </c>
      <c r="I16" s="4">
        <v>0.2266</v>
      </c>
      <c r="J16" s="4">
        <v>0.2233</v>
      </c>
      <c r="K16" s="4">
        <v>0.24079999999999999</v>
      </c>
      <c r="L16" s="4">
        <v>0.2213</v>
      </c>
      <c r="M16" s="4">
        <v>0.2258</v>
      </c>
      <c r="N16" s="4">
        <v>0.2258</v>
      </c>
      <c r="O16" s="6">
        <v>784</v>
      </c>
      <c r="P16" s="6">
        <v>8251</v>
      </c>
      <c r="Q16" s="4">
        <v>0.4914</v>
      </c>
      <c r="R16" s="4">
        <v>1E-4</v>
      </c>
      <c r="S16" s="4">
        <v>0.72599999999999998</v>
      </c>
      <c r="T16" s="4">
        <v>1.0409999999999999</v>
      </c>
      <c r="U16" s="4">
        <v>0.48799999999999999</v>
      </c>
      <c r="V16" s="4">
        <v>-0.223</v>
      </c>
      <c r="W16" s="4">
        <v>0.52</v>
      </c>
    </row>
    <row r="17" spans="1:23" x14ac:dyDescent="0.35">
      <c r="A17" s="1" t="s">
        <v>44</v>
      </c>
      <c r="B17" s="2">
        <v>44895</v>
      </c>
      <c r="C17" s="3" t="s">
        <v>28</v>
      </c>
      <c r="D17" s="3" t="s">
        <v>29</v>
      </c>
      <c r="E17" s="4">
        <v>2.5</v>
      </c>
      <c r="F17" s="3" t="s">
        <v>30</v>
      </c>
      <c r="G17" s="5">
        <v>-1.4925373099999999</v>
      </c>
      <c r="H17" s="5">
        <v>1707261</v>
      </c>
      <c r="I17" s="4">
        <v>6.0299999999999999E-2</v>
      </c>
      <c r="J17" s="4">
        <v>6.2E-2</v>
      </c>
      <c r="K17" s="4">
        <v>6.2E-2</v>
      </c>
      <c r="L17" s="4">
        <v>5.5399999999999998E-2</v>
      </c>
      <c r="M17" s="4">
        <v>5.9400000000000001E-2</v>
      </c>
      <c r="N17" s="4">
        <v>5.9400000000000001E-2</v>
      </c>
      <c r="O17" s="6">
        <v>2889</v>
      </c>
      <c r="P17" s="6">
        <v>6167</v>
      </c>
      <c r="Q17" s="4">
        <v>0.29549999999999998</v>
      </c>
      <c r="R17" s="4">
        <v>1E-4</v>
      </c>
      <c r="S17" s="4">
        <v>-0.27600000000000002</v>
      </c>
      <c r="T17" s="4">
        <v>1.0309999999999999</v>
      </c>
      <c r="U17" s="4">
        <v>0.49</v>
      </c>
      <c r="V17" s="4">
        <v>-0.154</v>
      </c>
      <c r="W17" s="4">
        <v>-0.24199999999999999</v>
      </c>
    </row>
    <row r="18" spans="1:23" hidden="1" x14ac:dyDescent="0.35">
      <c r="A18" s="1" t="s">
        <v>45</v>
      </c>
      <c r="B18" s="2">
        <v>44894</v>
      </c>
      <c r="C18" s="3" t="s">
        <v>24</v>
      </c>
      <c r="D18" s="3" t="s">
        <v>25</v>
      </c>
      <c r="E18" s="4">
        <v>2.5</v>
      </c>
      <c r="F18" s="3" t="s">
        <v>26</v>
      </c>
      <c r="G18" s="5">
        <v>43.299620730000001</v>
      </c>
      <c r="H18" s="5">
        <v>4293226</v>
      </c>
      <c r="I18" s="4">
        <v>0.15820000000000001</v>
      </c>
      <c r="J18" s="4">
        <v>0.1719</v>
      </c>
      <c r="K18" s="4">
        <v>0.2301</v>
      </c>
      <c r="L18" s="4">
        <v>0.1719</v>
      </c>
      <c r="M18" s="4">
        <v>0.22670000000000001</v>
      </c>
      <c r="N18" s="4">
        <v>0.2266</v>
      </c>
      <c r="O18" s="6">
        <v>2071</v>
      </c>
      <c r="P18" s="6">
        <v>8198</v>
      </c>
      <c r="Q18" s="4">
        <v>0.41220000000000001</v>
      </c>
      <c r="R18" s="4">
        <v>1E-4</v>
      </c>
      <c r="S18" s="4">
        <v>0.73199999999999998</v>
      </c>
      <c r="T18" s="4">
        <v>1.0429999999999999</v>
      </c>
      <c r="U18" s="4">
        <v>0.48599999999999999</v>
      </c>
      <c r="V18" s="4">
        <v>-0.218</v>
      </c>
      <c r="W18" s="4">
        <v>0.53</v>
      </c>
    </row>
    <row r="19" spans="1:23" x14ac:dyDescent="0.35">
      <c r="A19" s="1" t="s">
        <v>46</v>
      </c>
      <c r="B19" s="2">
        <v>44894</v>
      </c>
      <c r="C19" s="3" t="s">
        <v>28</v>
      </c>
      <c r="D19" s="3" t="s">
        <v>29</v>
      </c>
      <c r="E19" s="4">
        <v>2.5</v>
      </c>
      <c r="F19" s="3" t="s">
        <v>30</v>
      </c>
      <c r="G19" s="5">
        <v>-34.740259739999999</v>
      </c>
      <c r="H19" s="5">
        <v>6266580</v>
      </c>
      <c r="I19" s="4">
        <v>9.2399999999999996E-2</v>
      </c>
      <c r="J19" s="4">
        <v>8.4000000000000005E-2</v>
      </c>
      <c r="K19" s="4">
        <v>8.4000000000000005E-2</v>
      </c>
      <c r="L19" s="4">
        <v>5.8200000000000002E-2</v>
      </c>
      <c r="M19" s="4">
        <v>6.0299999999999999E-2</v>
      </c>
      <c r="N19" s="4">
        <v>6.0299999999999999E-2</v>
      </c>
      <c r="O19" s="6">
        <v>9414</v>
      </c>
      <c r="P19" s="6">
        <v>5878</v>
      </c>
      <c r="Q19" s="4">
        <v>0.33839999999999998</v>
      </c>
      <c r="R19" s="4">
        <v>1E-4</v>
      </c>
      <c r="S19" s="4">
        <v>-0.27500000000000002</v>
      </c>
      <c r="T19" s="4">
        <v>1.0129999999999999</v>
      </c>
      <c r="U19" s="4">
        <v>0.49199999999999999</v>
      </c>
      <c r="V19" s="4">
        <v>-0.155</v>
      </c>
      <c r="W19" s="4">
        <v>-0.24399999999999999</v>
      </c>
    </row>
    <row r="20" spans="1:23" hidden="1" x14ac:dyDescent="0.35">
      <c r="A20" s="1" t="s">
        <v>47</v>
      </c>
      <c r="B20" s="2">
        <v>44893</v>
      </c>
      <c r="C20" s="3" t="s">
        <v>24</v>
      </c>
      <c r="D20" s="3" t="s">
        <v>25</v>
      </c>
      <c r="E20" s="4">
        <v>2.5</v>
      </c>
      <c r="F20" s="3" t="s">
        <v>26</v>
      </c>
      <c r="G20" s="5">
        <v>-14.486486490000001</v>
      </c>
      <c r="H20" s="5">
        <v>3723655.9999999995</v>
      </c>
      <c r="I20" s="4">
        <v>0.185</v>
      </c>
      <c r="J20" s="4">
        <v>0.15329999999999999</v>
      </c>
      <c r="K20" s="4">
        <v>0.16200000000000001</v>
      </c>
      <c r="L20" s="4">
        <v>0.13700000000000001</v>
      </c>
      <c r="M20" s="4">
        <v>0.15820000000000001</v>
      </c>
      <c r="N20" s="4">
        <v>0.15820000000000001</v>
      </c>
      <c r="O20" s="6">
        <v>2569</v>
      </c>
      <c r="P20" s="6">
        <v>8816</v>
      </c>
      <c r="Q20" s="4">
        <v>0.44350000000000001</v>
      </c>
      <c r="R20" s="4">
        <v>1E-4</v>
      </c>
      <c r="S20" s="4">
        <v>0.60399999999999998</v>
      </c>
      <c r="T20" s="4">
        <v>1.2290000000000001</v>
      </c>
      <c r="U20" s="4">
        <v>0.54700000000000004</v>
      </c>
      <c r="V20" s="4">
        <v>-0.23400000000000001</v>
      </c>
      <c r="W20" s="4">
        <v>0.43</v>
      </c>
    </row>
    <row r="21" spans="1:23" x14ac:dyDescent="0.35">
      <c r="A21" s="1" t="s">
        <v>48</v>
      </c>
      <c r="B21" s="2">
        <v>44893</v>
      </c>
      <c r="C21" s="3" t="s">
        <v>28</v>
      </c>
      <c r="D21" s="3" t="s">
        <v>29</v>
      </c>
      <c r="E21" s="4">
        <v>2.5</v>
      </c>
      <c r="F21" s="3" t="s">
        <v>30</v>
      </c>
      <c r="G21" s="5">
        <v>26.027397260000001</v>
      </c>
      <c r="H21" s="5">
        <v>7495282</v>
      </c>
      <c r="I21" s="4">
        <v>7.2999999999999995E-2</v>
      </c>
      <c r="J21" s="4">
        <v>8.7900000000000006E-2</v>
      </c>
      <c r="K21" s="4">
        <v>0.1137</v>
      </c>
      <c r="L21" s="4">
        <v>8.7900000000000006E-2</v>
      </c>
      <c r="M21" s="4">
        <v>9.1999999999999998E-2</v>
      </c>
      <c r="N21" s="4">
        <v>9.2399999999999996E-2</v>
      </c>
      <c r="O21" s="6">
        <v>7274</v>
      </c>
      <c r="P21" s="6">
        <v>6941</v>
      </c>
      <c r="Q21" s="4">
        <v>0.3145</v>
      </c>
      <c r="R21" s="4">
        <v>1E-4</v>
      </c>
      <c r="S21" s="4">
        <v>-0.39400000000000002</v>
      </c>
      <c r="T21" s="4">
        <v>1.2589999999999999</v>
      </c>
      <c r="U21" s="4">
        <v>0.54600000000000004</v>
      </c>
      <c r="V21" s="4">
        <v>-0.156</v>
      </c>
      <c r="W21" s="4">
        <v>-0.34100000000000003</v>
      </c>
    </row>
    <row r="22" spans="1:23" hidden="1" x14ac:dyDescent="0.35">
      <c r="A22" s="1" t="s">
        <v>49</v>
      </c>
      <c r="B22" s="2">
        <v>44890</v>
      </c>
      <c r="C22" s="3" t="s">
        <v>24</v>
      </c>
      <c r="D22" s="3" t="s">
        <v>25</v>
      </c>
      <c r="E22" s="4">
        <v>2.5</v>
      </c>
      <c r="F22" s="3" t="s">
        <v>26</v>
      </c>
      <c r="G22" s="5">
        <v>9.4027202800000005</v>
      </c>
      <c r="H22" s="5">
        <v>931329.00000000012</v>
      </c>
      <c r="I22" s="4">
        <v>0.1691</v>
      </c>
      <c r="J22" s="4">
        <v>0.16789999999999999</v>
      </c>
      <c r="K22" s="4">
        <v>0.19</v>
      </c>
      <c r="L22" s="4">
        <v>0.16789999999999999</v>
      </c>
      <c r="M22" s="4">
        <v>0.185</v>
      </c>
      <c r="N22" s="4">
        <v>0.185</v>
      </c>
      <c r="O22" s="6">
        <v>508</v>
      </c>
      <c r="P22" s="6">
        <v>8509</v>
      </c>
      <c r="Q22" s="4">
        <v>0.4249</v>
      </c>
      <c r="R22" s="4">
        <v>1E-4</v>
      </c>
      <c r="S22" s="4">
        <v>0.66100000000000003</v>
      </c>
      <c r="T22" s="4">
        <v>1.169</v>
      </c>
      <c r="U22" s="4">
        <v>0.53600000000000003</v>
      </c>
      <c r="V22" s="4">
        <v>-0.223</v>
      </c>
      <c r="W22" s="4">
        <v>0.48799999999999999</v>
      </c>
    </row>
    <row r="23" spans="1:23" x14ac:dyDescent="0.35">
      <c r="A23" s="1" t="s">
        <v>50</v>
      </c>
      <c r="B23" s="2">
        <v>44890</v>
      </c>
      <c r="C23" s="3" t="s">
        <v>28</v>
      </c>
      <c r="D23" s="3" t="s">
        <v>29</v>
      </c>
      <c r="E23" s="4">
        <v>2.5</v>
      </c>
      <c r="F23" s="3" t="s">
        <v>30</v>
      </c>
      <c r="G23" s="5">
        <v>-11.30012151</v>
      </c>
      <c r="H23" s="5">
        <v>3780865.9999999995</v>
      </c>
      <c r="I23" s="4">
        <v>8.2299999999999998E-2</v>
      </c>
      <c r="J23" s="4">
        <v>8.3900000000000002E-2</v>
      </c>
      <c r="K23" s="4">
        <v>8.6199999999999999E-2</v>
      </c>
      <c r="L23" s="4">
        <v>7.0800000000000002E-2</v>
      </c>
      <c r="M23" s="4">
        <v>7.2999999999999995E-2</v>
      </c>
      <c r="N23" s="4">
        <v>7.2999999999999995E-2</v>
      </c>
      <c r="O23" s="6">
        <v>4921</v>
      </c>
      <c r="P23" s="6">
        <v>6266</v>
      </c>
      <c r="Q23" s="4">
        <v>0.32650000000000001</v>
      </c>
      <c r="R23" s="4">
        <v>1E-4</v>
      </c>
      <c r="S23" s="4">
        <v>-0.33600000000000002</v>
      </c>
      <c r="T23" s="4">
        <v>1.2</v>
      </c>
      <c r="U23" s="4">
        <v>0.53400000000000003</v>
      </c>
      <c r="V23" s="4">
        <v>-0.14499999999999999</v>
      </c>
      <c r="W23" s="4">
        <v>-0.30199999999999999</v>
      </c>
    </row>
    <row r="24" spans="1:23" hidden="1" x14ac:dyDescent="0.35">
      <c r="A24" s="1" t="s">
        <v>51</v>
      </c>
      <c r="B24" s="2">
        <v>44889</v>
      </c>
      <c r="C24" s="3" t="s">
        <v>24</v>
      </c>
      <c r="D24" s="3" t="s">
        <v>25</v>
      </c>
      <c r="E24" s="4">
        <v>2.5</v>
      </c>
      <c r="F24" s="3" t="s">
        <v>26</v>
      </c>
      <c r="G24" s="5">
        <v>-5.8463251700000001</v>
      </c>
      <c r="H24" s="5">
        <v>904359</v>
      </c>
      <c r="I24" s="4">
        <v>0.17960000000000001</v>
      </c>
      <c r="J24" s="4">
        <v>0.19500000000000001</v>
      </c>
      <c r="K24" s="4">
        <v>0.19500000000000001</v>
      </c>
      <c r="L24" s="4">
        <v>0.16489999999999999</v>
      </c>
      <c r="M24" s="4">
        <v>0.1691</v>
      </c>
      <c r="N24" s="4">
        <v>0.1691</v>
      </c>
      <c r="O24" s="6">
        <v>517</v>
      </c>
      <c r="P24" s="6">
        <v>8605</v>
      </c>
      <c r="Q24" s="4">
        <v>0.43709999999999999</v>
      </c>
      <c r="R24" s="4">
        <v>1E-4</v>
      </c>
      <c r="S24" s="4">
        <v>0.628</v>
      </c>
      <c r="T24" s="4">
        <v>1.206</v>
      </c>
      <c r="U24" s="4">
        <v>0.55000000000000004</v>
      </c>
      <c r="V24" s="4">
        <v>-0.22600000000000001</v>
      </c>
      <c r="W24" s="4">
        <v>0.46500000000000002</v>
      </c>
    </row>
    <row r="25" spans="1:23" x14ac:dyDescent="0.35">
      <c r="A25" s="1" t="s">
        <v>52</v>
      </c>
      <c r="B25" s="2">
        <v>44889</v>
      </c>
      <c r="C25" s="3" t="s">
        <v>28</v>
      </c>
      <c r="D25" s="3" t="s">
        <v>29</v>
      </c>
      <c r="E25" s="4">
        <v>2.5</v>
      </c>
      <c r="F25" s="3" t="s">
        <v>30</v>
      </c>
      <c r="G25" s="5">
        <v>7.1614583300000003</v>
      </c>
      <c r="H25" s="5">
        <v>2677038.9999999995</v>
      </c>
      <c r="I25" s="4">
        <v>7.6799999999999993E-2</v>
      </c>
      <c r="J25" s="4">
        <v>7.4499999999999997E-2</v>
      </c>
      <c r="K25" s="4">
        <v>8.5800000000000001E-2</v>
      </c>
      <c r="L25" s="4">
        <v>6.8000000000000005E-2</v>
      </c>
      <c r="M25" s="4">
        <v>8.2299999999999998E-2</v>
      </c>
      <c r="N25" s="4">
        <v>8.2299999999999998E-2</v>
      </c>
      <c r="O25" s="6">
        <v>3341</v>
      </c>
      <c r="P25" s="6">
        <v>6162</v>
      </c>
      <c r="Q25" s="4">
        <v>0.31929999999999997</v>
      </c>
      <c r="R25" s="4">
        <v>1E-4</v>
      </c>
      <c r="S25" s="4">
        <v>-0.36899999999999999</v>
      </c>
      <c r="T25" s="4">
        <v>1.2549999999999999</v>
      </c>
      <c r="U25" s="4">
        <v>0.54900000000000004</v>
      </c>
      <c r="V25" s="4">
        <v>-0.14499999999999999</v>
      </c>
      <c r="W25" s="4">
        <v>-0.33200000000000002</v>
      </c>
    </row>
    <row r="26" spans="1:23" hidden="1" x14ac:dyDescent="0.35">
      <c r="A26" s="1" t="s">
        <v>53</v>
      </c>
      <c r="B26" s="2">
        <v>44888</v>
      </c>
      <c r="C26" s="3" t="s">
        <v>24</v>
      </c>
      <c r="D26" s="3" t="s">
        <v>25</v>
      </c>
      <c r="E26" s="4">
        <v>2.5</v>
      </c>
      <c r="F26" s="3" t="s">
        <v>26</v>
      </c>
      <c r="G26" s="5">
        <v>3.9351851899999999</v>
      </c>
      <c r="H26" s="5">
        <v>1644970.0000000002</v>
      </c>
      <c r="I26" s="4">
        <v>0.17280000000000001</v>
      </c>
      <c r="J26" s="4">
        <v>0.1721</v>
      </c>
      <c r="K26" s="4">
        <v>0.191</v>
      </c>
      <c r="L26" s="4">
        <v>0.1721</v>
      </c>
      <c r="M26" s="4">
        <v>0.17960000000000001</v>
      </c>
      <c r="N26" s="4">
        <v>0.17960000000000001</v>
      </c>
      <c r="O26" s="6">
        <v>905</v>
      </c>
      <c r="P26" s="6">
        <v>8633</v>
      </c>
      <c r="Q26" s="4">
        <v>0.42980000000000002</v>
      </c>
      <c r="R26" s="4">
        <v>1E-4</v>
      </c>
      <c r="S26" s="4">
        <v>0.64800000000000002</v>
      </c>
      <c r="T26" s="4">
        <v>1.179</v>
      </c>
      <c r="U26" s="4">
        <v>0.54500000000000004</v>
      </c>
      <c r="V26" s="4">
        <v>-0.223</v>
      </c>
      <c r="W26" s="4">
        <v>0.48599999999999999</v>
      </c>
    </row>
    <row r="27" spans="1:23" x14ac:dyDescent="0.35">
      <c r="A27" s="1" t="s">
        <v>54</v>
      </c>
      <c r="B27" s="2">
        <v>44888</v>
      </c>
      <c r="C27" s="3" t="s">
        <v>28</v>
      </c>
      <c r="D27" s="3" t="s">
        <v>29</v>
      </c>
      <c r="E27" s="4">
        <v>2.5</v>
      </c>
      <c r="F27" s="3" t="s">
        <v>30</v>
      </c>
      <c r="G27" s="5">
        <v>-4</v>
      </c>
      <c r="H27" s="5">
        <v>4693468</v>
      </c>
      <c r="I27" s="4">
        <v>0.08</v>
      </c>
      <c r="J27" s="4">
        <v>0.08</v>
      </c>
      <c r="K27" s="4">
        <v>8.2299999999999998E-2</v>
      </c>
      <c r="L27" s="4">
        <v>7.0499999999999993E-2</v>
      </c>
      <c r="M27" s="4">
        <v>7.6799999999999993E-2</v>
      </c>
      <c r="N27" s="4">
        <v>7.6799999999999993E-2</v>
      </c>
      <c r="O27" s="6">
        <v>6184</v>
      </c>
      <c r="P27" s="6">
        <v>5799</v>
      </c>
      <c r="Q27" s="4">
        <v>0.32300000000000001</v>
      </c>
      <c r="R27" s="4">
        <v>1E-4</v>
      </c>
      <c r="S27" s="4">
        <v>-0.34799999999999998</v>
      </c>
      <c r="T27" s="4">
        <v>1.214</v>
      </c>
      <c r="U27" s="4">
        <v>0.54400000000000004</v>
      </c>
      <c r="V27" s="4">
        <v>-0.14399999999999999</v>
      </c>
      <c r="W27" s="4">
        <v>-0.317</v>
      </c>
    </row>
    <row r="28" spans="1:23" hidden="1" x14ac:dyDescent="0.35">
      <c r="A28" s="1" t="s">
        <v>55</v>
      </c>
      <c r="B28" s="2">
        <v>44887</v>
      </c>
      <c r="C28" s="3" t="s">
        <v>24</v>
      </c>
      <c r="D28" s="3" t="s">
        <v>25</v>
      </c>
      <c r="E28" s="4">
        <v>2.5</v>
      </c>
      <c r="F28" s="3" t="s">
        <v>26</v>
      </c>
      <c r="G28" s="5">
        <v>3.7837837799999998</v>
      </c>
      <c r="H28" s="5">
        <v>1462116</v>
      </c>
      <c r="I28" s="4">
        <v>0.16650000000000001</v>
      </c>
      <c r="J28" s="4">
        <v>0.16619999999999999</v>
      </c>
      <c r="K28" s="4">
        <v>0.18920000000000001</v>
      </c>
      <c r="L28" s="4">
        <v>0.1608</v>
      </c>
      <c r="M28" s="4">
        <v>0.17280000000000001</v>
      </c>
      <c r="N28" s="4">
        <v>0.17280000000000001</v>
      </c>
      <c r="O28" s="6">
        <v>845</v>
      </c>
      <c r="P28" s="6">
        <v>8765</v>
      </c>
      <c r="Q28" s="4">
        <v>0.42220000000000002</v>
      </c>
      <c r="R28" s="4">
        <v>1E-4</v>
      </c>
      <c r="S28" s="4">
        <v>0.64600000000000002</v>
      </c>
      <c r="T28" s="4">
        <v>1.224</v>
      </c>
      <c r="U28" s="4">
        <v>0.54800000000000004</v>
      </c>
      <c r="V28" s="4">
        <v>-0.215</v>
      </c>
      <c r="W28" s="4">
        <v>0.48899999999999999</v>
      </c>
    </row>
    <row r="29" spans="1:23" x14ac:dyDescent="0.35">
      <c r="A29" s="1" t="s">
        <v>56</v>
      </c>
      <c r="B29" s="2">
        <v>44887</v>
      </c>
      <c r="C29" s="3" t="s">
        <v>28</v>
      </c>
      <c r="D29" s="3" t="s">
        <v>29</v>
      </c>
      <c r="E29" s="4">
        <v>2.5</v>
      </c>
      <c r="F29" s="3" t="s">
        <v>30</v>
      </c>
      <c r="G29" s="5">
        <v>-4.3062201</v>
      </c>
      <c r="H29" s="5">
        <v>2272775</v>
      </c>
      <c r="I29" s="4">
        <v>8.3599999999999994E-2</v>
      </c>
      <c r="J29" s="4">
        <v>0.08</v>
      </c>
      <c r="K29" s="4">
        <v>8.6900000000000005E-2</v>
      </c>
      <c r="L29" s="4">
        <v>6.9400000000000003E-2</v>
      </c>
      <c r="M29" s="4">
        <v>0.08</v>
      </c>
      <c r="N29" s="4">
        <v>0.08</v>
      </c>
      <c r="O29" s="6">
        <v>2844</v>
      </c>
      <c r="P29" s="6">
        <v>5502</v>
      </c>
      <c r="Q29" s="4">
        <v>0.32790000000000002</v>
      </c>
      <c r="R29" s="4">
        <v>1E-4</v>
      </c>
      <c r="S29" s="4">
        <v>-0.35499999999999998</v>
      </c>
      <c r="T29" s="4">
        <v>1.21</v>
      </c>
      <c r="U29" s="4">
        <v>0.54900000000000004</v>
      </c>
      <c r="V29" s="4">
        <v>-0.14499999999999999</v>
      </c>
      <c r="W29" s="4">
        <v>-0.32600000000000001</v>
      </c>
    </row>
    <row r="30" spans="1:23" hidden="1" x14ac:dyDescent="0.35">
      <c r="A30" s="1" t="s">
        <v>57</v>
      </c>
      <c r="B30" s="2">
        <v>44886</v>
      </c>
      <c r="C30" s="3" t="s">
        <v>24</v>
      </c>
      <c r="D30" s="3" t="s">
        <v>25</v>
      </c>
      <c r="E30" s="4">
        <v>2.5</v>
      </c>
      <c r="F30" s="3" t="s">
        <v>26</v>
      </c>
      <c r="G30" s="5">
        <v>-11.75847458</v>
      </c>
      <c r="H30" s="5">
        <v>2479636</v>
      </c>
      <c r="I30" s="4">
        <v>0.1888</v>
      </c>
      <c r="J30" s="4">
        <v>0.17419999999999999</v>
      </c>
      <c r="K30" s="4">
        <v>0.17419999999999999</v>
      </c>
      <c r="L30" s="4">
        <v>0.14729999999999999</v>
      </c>
      <c r="M30" s="4">
        <v>0.1666</v>
      </c>
      <c r="N30" s="4">
        <v>0.16650000000000001</v>
      </c>
      <c r="O30" s="6">
        <v>1565</v>
      </c>
      <c r="P30" s="6">
        <v>8700</v>
      </c>
      <c r="Q30" s="4">
        <v>0.44779999999999998</v>
      </c>
      <c r="R30" s="4">
        <v>1E-4</v>
      </c>
      <c r="S30" s="4">
        <v>0.629</v>
      </c>
      <c r="T30" s="4">
        <v>1.23</v>
      </c>
      <c r="U30" s="4">
        <v>0.55700000000000005</v>
      </c>
      <c r="V30" s="4">
        <v>-0.217</v>
      </c>
      <c r="W30" s="4">
        <v>0.47799999999999998</v>
      </c>
    </row>
    <row r="31" spans="1:23" x14ac:dyDescent="0.35">
      <c r="A31" s="1" t="s">
        <v>58</v>
      </c>
      <c r="B31" s="2">
        <v>44886</v>
      </c>
      <c r="C31" s="3" t="s">
        <v>28</v>
      </c>
      <c r="D31" s="3" t="s">
        <v>29</v>
      </c>
      <c r="E31" s="4">
        <v>2.5</v>
      </c>
      <c r="F31" s="3" t="s">
        <v>30</v>
      </c>
      <c r="G31" s="5">
        <v>13.27913279</v>
      </c>
      <c r="H31" s="5">
        <v>4534858</v>
      </c>
      <c r="I31" s="4">
        <v>7.3800000000000004E-2</v>
      </c>
      <c r="J31" s="4">
        <v>7.7899999999999997E-2</v>
      </c>
      <c r="K31" s="4">
        <v>9.7500000000000003E-2</v>
      </c>
      <c r="L31" s="4">
        <v>7.7899999999999997E-2</v>
      </c>
      <c r="M31" s="4">
        <v>8.3599999999999994E-2</v>
      </c>
      <c r="N31" s="4">
        <v>8.3599999999999994E-2</v>
      </c>
      <c r="O31" s="6">
        <v>4984</v>
      </c>
      <c r="P31" s="6">
        <v>5110</v>
      </c>
      <c r="Q31" s="4">
        <v>0.31480000000000002</v>
      </c>
      <c r="R31" s="4">
        <v>1E-4</v>
      </c>
      <c r="S31" s="4">
        <v>-0.37</v>
      </c>
      <c r="T31" s="4">
        <v>1.244</v>
      </c>
      <c r="U31" s="4">
        <v>0.55600000000000005</v>
      </c>
      <c r="V31" s="4">
        <v>-0.14299999999999999</v>
      </c>
      <c r="W31" s="4">
        <v>-0.34100000000000003</v>
      </c>
    </row>
    <row r="32" spans="1:23" hidden="1" x14ac:dyDescent="0.35">
      <c r="A32" s="1" t="s">
        <v>59</v>
      </c>
      <c r="B32" s="2">
        <v>44883</v>
      </c>
      <c r="C32" s="3" t="s">
        <v>24</v>
      </c>
      <c r="D32" s="3" t="s">
        <v>25</v>
      </c>
      <c r="E32" s="4">
        <v>2.5</v>
      </c>
      <c r="F32" s="3" t="s">
        <v>26</v>
      </c>
      <c r="G32" s="5">
        <v>-5.2947052899999996</v>
      </c>
      <c r="H32" s="5">
        <v>2305109</v>
      </c>
      <c r="I32" s="4">
        <v>0.20019999999999999</v>
      </c>
      <c r="J32" s="4">
        <v>0.19989999999999999</v>
      </c>
      <c r="K32" s="4">
        <v>0.20599999999999999</v>
      </c>
      <c r="L32" s="4">
        <v>0.1862</v>
      </c>
      <c r="M32" s="4">
        <v>0.18959999999999999</v>
      </c>
      <c r="N32" s="4">
        <v>0.1888</v>
      </c>
      <c r="O32" s="6">
        <v>1175</v>
      </c>
      <c r="P32" s="6">
        <v>8291</v>
      </c>
      <c r="Q32" s="4">
        <v>0.4602</v>
      </c>
      <c r="R32" s="4">
        <v>1E-4</v>
      </c>
      <c r="S32" s="4">
        <v>0.66800000000000004</v>
      </c>
      <c r="T32" s="4">
        <v>1.1599999999999999</v>
      </c>
      <c r="U32" s="4">
        <v>0.54800000000000004</v>
      </c>
      <c r="V32" s="4">
        <v>-0.21199999999999999</v>
      </c>
      <c r="W32" s="4">
        <v>0.52400000000000002</v>
      </c>
    </row>
    <row r="33" spans="1:23" x14ac:dyDescent="0.35">
      <c r="A33" s="1" t="s">
        <v>60</v>
      </c>
      <c r="B33" s="2">
        <v>44883</v>
      </c>
      <c r="C33" s="3" t="s">
        <v>28</v>
      </c>
      <c r="D33" s="3" t="s">
        <v>29</v>
      </c>
      <c r="E33" s="4">
        <v>2.5</v>
      </c>
      <c r="F33" s="3" t="s">
        <v>30</v>
      </c>
      <c r="G33" s="5">
        <v>1.79310345</v>
      </c>
      <c r="H33" s="5">
        <v>2638650</v>
      </c>
      <c r="I33" s="4">
        <v>7.2499999999999995E-2</v>
      </c>
      <c r="J33" s="4">
        <v>7.2099999999999997E-2</v>
      </c>
      <c r="K33" s="4">
        <v>7.7399999999999997E-2</v>
      </c>
      <c r="L33" s="4">
        <v>6.6900000000000001E-2</v>
      </c>
      <c r="M33" s="4">
        <v>7.3800000000000004E-2</v>
      </c>
      <c r="N33" s="4">
        <v>7.3800000000000004E-2</v>
      </c>
      <c r="O33" s="6">
        <v>3632</v>
      </c>
      <c r="P33" s="6">
        <v>5339</v>
      </c>
      <c r="Q33" s="4">
        <v>0.3125</v>
      </c>
      <c r="R33" s="4">
        <v>1E-4</v>
      </c>
      <c r="S33" s="4">
        <v>-0.33200000000000002</v>
      </c>
      <c r="T33" s="4">
        <v>1.1599999999999999</v>
      </c>
      <c r="U33" s="4">
        <v>0.54800000000000004</v>
      </c>
      <c r="V33" s="4">
        <v>-0.14000000000000001</v>
      </c>
      <c r="W33" s="4">
        <v>-0.317</v>
      </c>
    </row>
    <row r="34" spans="1:23" hidden="1" x14ac:dyDescent="0.35">
      <c r="A34" s="1" t="s">
        <v>61</v>
      </c>
      <c r="B34" s="2">
        <v>44882</v>
      </c>
      <c r="C34" s="3" t="s">
        <v>24</v>
      </c>
      <c r="D34" s="3" t="s">
        <v>25</v>
      </c>
      <c r="E34" s="4">
        <v>2.5</v>
      </c>
      <c r="F34" s="3" t="s">
        <v>26</v>
      </c>
      <c r="G34" s="5">
        <v>-3.6144578300000001</v>
      </c>
      <c r="H34" s="5">
        <v>3724613</v>
      </c>
      <c r="I34" s="4">
        <v>0.20749999999999999</v>
      </c>
      <c r="J34" s="4">
        <v>0.2014</v>
      </c>
      <c r="K34" s="4">
        <v>0.20369999999999999</v>
      </c>
      <c r="L34" s="4">
        <v>0.1799</v>
      </c>
      <c r="M34" s="4">
        <v>0.2</v>
      </c>
      <c r="N34" s="4">
        <v>0.20019999999999999</v>
      </c>
      <c r="O34" s="6">
        <v>1958</v>
      </c>
      <c r="P34" s="6">
        <v>8266</v>
      </c>
      <c r="Q34" s="4">
        <v>0.46899999999999997</v>
      </c>
      <c r="R34" s="4">
        <v>1E-4</v>
      </c>
      <c r="S34" s="4">
        <v>0.67500000000000004</v>
      </c>
      <c r="T34" s="4">
        <v>1.101</v>
      </c>
      <c r="U34" s="4">
        <v>0.54700000000000004</v>
      </c>
      <c r="V34" s="4">
        <v>-0.217</v>
      </c>
      <c r="W34" s="4">
        <v>0.53300000000000003</v>
      </c>
    </row>
    <row r="35" spans="1:23" x14ac:dyDescent="0.35">
      <c r="A35" s="1" t="s">
        <v>62</v>
      </c>
      <c r="B35" s="2">
        <v>44882</v>
      </c>
      <c r="C35" s="3" t="s">
        <v>28</v>
      </c>
      <c r="D35" s="3" t="s">
        <v>29</v>
      </c>
      <c r="E35" s="4">
        <v>2.5</v>
      </c>
      <c r="F35" s="3" t="s">
        <v>30</v>
      </c>
      <c r="G35" s="5">
        <v>5.6851311999999998</v>
      </c>
      <c r="H35" s="5">
        <v>3177316</v>
      </c>
      <c r="I35" s="4">
        <v>6.8599999999999994E-2</v>
      </c>
      <c r="J35" s="4">
        <v>7.1999999999999995E-2</v>
      </c>
      <c r="K35" s="4">
        <v>8.2600000000000007E-2</v>
      </c>
      <c r="L35" s="4">
        <v>6.9599999999999995E-2</v>
      </c>
      <c r="M35" s="4">
        <v>7.2499999999999995E-2</v>
      </c>
      <c r="N35" s="4">
        <v>7.2499999999999995E-2</v>
      </c>
      <c r="O35" s="6">
        <v>4148</v>
      </c>
      <c r="P35" s="6">
        <v>5260</v>
      </c>
      <c r="Q35" s="4">
        <v>0.30709999999999998</v>
      </c>
      <c r="R35" s="4">
        <v>1E-4</v>
      </c>
      <c r="S35" s="4">
        <v>-0.32200000000000001</v>
      </c>
      <c r="T35" s="4">
        <v>1.1220000000000001</v>
      </c>
      <c r="U35" s="4">
        <v>0.54600000000000004</v>
      </c>
      <c r="V35" s="4">
        <v>-0.14099999999999999</v>
      </c>
      <c r="W35" s="4">
        <v>-0.311</v>
      </c>
    </row>
    <row r="36" spans="1:23" hidden="1" x14ac:dyDescent="0.35">
      <c r="A36" s="1" t="s">
        <v>63</v>
      </c>
      <c r="B36" s="2">
        <v>44881</v>
      </c>
      <c r="C36" s="3" t="s">
        <v>24</v>
      </c>
      <c r="D36" s="3" t="s">
        <v>25</v>
      </c>
      <c r="E36" s="4">
        <v>2.5</v>
      </c>
      <c r="F36" s="3" t="s">
        <v>26</v>
      </c>
      <c r="G36" s="5">
        <v>-3.8497217099999999</v>
      </c>
      <c r="H36" s="5">
        <v>2832250</v>
      </c>
      <c r="I36" s="4">
        <v>0.21560000000000001</v>
      </c>
      <c r="J36" s="4">
        <v>0.20979999999999999</v>
      </c>
      <c r="K36" s="4">
        <v>0.22500000000000001</v>
      </c>
      <c r="L36" s="4">
        <v>0.20499999999999999</v>
      </c>
      <c r="M36" s="4">
        <v>0.20730000000000001</v>
      </c>
      <c r="N36" s="4">
        <v>0.20749999999999999</v>
      </c>
      <c r="O36" s="6">
        <v>1328</v>
      </c>
      <c r="P36" s="6">
        <v>8267</v>
      </c>
      <c r="Q36" s="4">
        <v>0.47810000000000002</v>
      </c>
      <c r="R36" s="4">
        <v>1E-4</v>
      </c>
      <c r="S36" s="4">
        <v>0.69499999999999995</v>
      </c>
      <c r="T36" s="4">
        <v>1.0940000000000001</v>
      </c>
      <c r="U36" s="4">
        <v>0.53800000000000003</v>
      </c>
      <c r="V36" s="4">
        <v>-0.20899999999999999</v>
      </c>
      <c r="W36" s="4">
        <v>0.55700000000000005</v>
      </c>
    </row>
    <row r="37" spans="1:23" x14ac:dyDescent="0.35">
      <c r="A37" s="1" t="s">
        <v>64</v>
      </c>
      <c r="B37" s="2">
        <v>44881</v>
      </c>
      <c r="C37" s="3" t="s">
        <v>28</v>
      </c>
      <c r="D37" s="3" t="s">
        <v>29</v>
      </c>
      <c r="E37" s="4">
        <v>2.5</v>
      </c>
      <c r="F37" s="3" t="s">
        <v>30</v>
      </c>
      <c r="G37" s="5">
        <v>-1.58045977</v>
      </c>
      <c r="H37" s="5">
        <v>2421386</v>
      </c>
      <c r="I37" s="4">
        <v>6.9599999999999995E-2</v>
      </c>
      <c r="J37" s="4">
        <v>7.2800000000000004E-2</v>
      </c>
      <c r="K37" s="4">
        <v>7.3499999999999996E-2</v>
      </c>
      <c r="L37" s="4">
        <v>6.5000000000000002E-2</v>
      </c>
      <c r="M37" s="4">
        <v>6.8500000000000005E-2</v>
      </c>
      <c r="N37" s="4">
        <v>6.8599999999999994E-2</v>
      </c>
      <c r="O37" s="6">
        <v>3563</v>
      </c>
      <c r="P37" s="6">
        <v>5718</v>
      </c>
      <c r="Q37" s="4">
        <v>0.30709999999999998</v>
      </c>
      <c r="R37" s="4">
        <v>1E-4</v>
      </c>
      <c r="S37" s="4">
        <v>-0.30599999999999999</v>
      </c>
      <c r="T37" s="4">
        <v>1.0820000000000001</v>
      </c>
      <c r="U37" s="4">
        <v>0.53900000000000003</v>
      </c>
      <c r="V37" s="4">
        <v>-0.13900000000000001</v>
      </c>
      <c r="W37" s="4">
        <v>-0.3</v>
      </c>
    </row>
    <row r="38" spans="1:23" hidden="1" x14ac:dyDescent="0.35">
      <c r="A38" s="1" t="s">
        <v>65</v>
      </c>
      <c r="B38" s="2">
        <v>44880</v>
      </c>
      <c r="C38" s="3" t="s">
        <v>24</v>
      </c>
      <c r="D38" s="3" t="s">
        <v>25</v>
      </c>
      <c r="E38" s="4">
        <v>2.5</v>
      </c>
      <c r="F38" s="3" t="s">
        <v>26</v>
      </c>
      <c r="G38" s="5">
        <v>16.594360089999999</v>
      </c>
      <c r="H38" s="5">
        <v>5116196</v>
      </c>
      <c r="I38" s="4">
        <v>0.18440000000000001</v>
      </c>
      <c r="J38" s="4">
        <v>0.18579999999999999</v>
      </c>
      <c r="K38" s="4">
        <v>0.22439999999999999</v>
      </c>
      <c r="L38" s="4">
        <v>0.18479999999999999</v>
      </c>
      <c r="M38" s="4">
        <v>0.215</v>
      </c>
      <c r="N38" s="4">
        <v>0.21560000000000001</v>
      </c>
      <c r="O38" s="6">
        <v>2438</v>
      </c>
      <c r="P38" s="6">
        <v>8317</v>
      </c>
      <c r="Q38" s="4">
        <v>0.442</v>
      </c>
      <c r="R38" s="4">
        <v>1E-4</v>
      </c>
      <c r="S38" s="4">
        <v>0.70499999999999996</v>
      </c>
      <c r="T38" s="4">
        <v>1.0649999999999999</v>
      </c>
      <c r="U38" s="4">
        <v>0.53400000000000003</v>
      </c>
      <c r="V38" s="4">
        <v>-0.20799999999999999</v>
      </c>
      <c r="W38" s="4">
        <v>0.56899999999999995</v>
      </c>
    </row>
    <row r="39" spans="1:23" x14ac:dyDescent="0.35">
      <c r="A39" s="1" t="s">
        <v>66</v>
      </c>
      <c r="B39" s="2">
        <v>44880</v>
      </c>
      <c r="C39" s="3" t="s">
        <v>28</v>
      </c>
      <c r="D39" s="3" t="s">
        <v>29</v>
      </c>
      <c r="E39" s="4">
        <v>2.5</v>
      </c>
      <c r="F39" s="3" t="s">
        <v>30</v>
      </c>
      <c r="G39" s="5">
        <v>-17.73049645</v>
      </c>
      <c r="H39" s="5">
        <v>4793541</v>
      </c>
      <c r="I39" s="4">
        <v>8.4599999999999995E-2</v>
      </c>
      <c r="J39" s="4">
        <v>8.4900000000000003E-2</v>
      </c>
      <c r="K39" s="4">
        <v>8.8800000000000004E-2</v>
      </c>
      <c r="L39" s="4">
        <v>6.6500000000000004E-2</v>
      </c>
      <c r="M39" s="4">
        <v>6.9599999999999995E-2</v>
      </c>
      <c r="N39" s="4">
        <v>6.9599999999999995E-2</v>
      </c>
      <c r="O39" s="6">
        <v>6747</v>
      </c>
      <c r="P39" s="6">
        <v>5567</v>
      </c>
      <c r="Q39" s="4">
        <v>0.32700000000000001</v>
      </c>
      <c r="R39" s="4">
        <v>1E-4</v>
      </c>
      <c r="S39" s="4">
        <v>-0.3</v>
      </c>
      <c r="T39" s="4">
        <v>1.0309999999999999</v>
      </c>
      <c r="U39" s="4">
        <v>0.53900000000000003</v>
      </c>
      <c r="V39" s="4">
        <v>-0.14399999999999999</v>
      </c>
      <c r="W39" s="4">
        <v>-0.29799999999999999</v>
      </c>
    </row>
    <row r="40" spans="1:23" hidden="1" x14ac:dyDescent="0.35">
      <c r="A40" s="1" t="s">
        <v>67</v>
      </c>
      <c r="B40" s="2">
        <v>44879</v>
      </c>
      <c r="C40" s="3" t="s">
        <v>24</v>
      </c>
      <c r="D40" s="3" t="s">
        <v>25</v>
      </c>
      <c r="E40" s="4">
        <v>2.5</v>
      </c>
      <c r="F40" s="3" t="s">
        <v>26</v>
      </c>
      <c r="G40" s="5">
        <v>8.5983509999999992</v>
      </c>
      <c r="H40" s="5">
        <v>5272915</v>
      </c>
      <c r="I40" s="4">
        <v>0.16980000000000001</v>
      </c>
      <c r="J40" s="4">
        <v>0.18459999999999999</v>
      </c>
      <c r="K40" s="4">
        <v>0.2102</v>
      </c>
      <c r="L40" s="4">
        <v>0.1804</v>
      </c>
      <c r="M40" s="4">
        <v>0.18440000000000001</v>
      </c>
      <c r="N40" s="4">
        <v>0.18440000000000001</v>
      </c>
      <c r="O40" s="6">
        <v>2683</v>
      </c>
      <c r="P40" s="6">
        <v>8592</v>
      </c>
      <c r="Q40" s="4">
        <v>0.42530000000000001</v>
      </c>
      <c r="R40" s="4">
        <v>1E-4</v>
      </c>
      <c r="S40" s="4">
        <v>0.64900000000000002</v>
      </c>
      <c r="T40" s="4">
        <v>1.1479999999999999</v>
      </c>
      <c r="U40" s="4">
        <v>0.56499999999999995</v>
      </c>
      <c r="V40" s="4">
        <v>-0.214</v>
      </c>
      <c r="W40" s="4">
        <v>0.52200000000000002</v>
      </c>
    </row>
    <row r="41" spans="1:23" x14ac:dyDescent="0.35">
      <c r="A41" s="1" t="s">
        <v>68</v>
      </c>
      <c r="B41" s="2">
        <v>44879</v>
      </c>
      <c r="C41" s="3" t="s">
        <v>28</v>
      </c>
      <c r="D41" s="3" t="s">
        <v>29</v>
      </c>
      <c r="E41" s="4">
        <v>2.5</v>
      </c>
      <c r="F41" s="3" t="s">
        <v>30</v>
      </c>
      <c r="G41" s="5">
        <v>-5.0505050499999999</v>
      </c>
      <c r="H41" s="5">
        <v>4552353</v>
      </c>
      <c r="I41" s="4">
        <v>8.9099999999999999E-2</v>
      </c>
      <c r="J41" s="4">
        <v>8.1799999999999998E-2</v>
      </c>
      <c r="K41" s="4">
        <v>8.6199999999999999E-2</v>
      </c>
      <c r="L41" s="4">
        <v>6.9800000000000001E-2</v>
      </c>
      <c r="M41" s="4">
        <v>8.4599999999999995E-2</v>
      </c>
      <c r="N41" s="4">
        <v>8.4599999999999995E-2</v>
      </c>
      <c r="O41" s="6">
        <v>5853</v>
      </c>
      <c r="P41" s="6">
        <v>4784</v>
      </c>
      <c r="Q41" s="4">
        <v>0.33360000000000001</v>
      </c>
      <c r="R41" s="4">
        <v>1E-4</v>
      </c>
      <c r="S41" s="4">
        <v>-0.35199999999999998</v>
      </c>
      <c r="T41" s="4">
        <v>1.131</v>
      </c>
      <c r="U41" s="4">
        <v>0.56599999999999995</v>
      </c>
      <c r="V41" s="4">
        <v>-0.14499999999999999</v>
      </c>
      <c r="W41" s="4">
        <v>-0.34799999999999998</v>
      </c>
    </row>
    <row r="42" spans="1:23" hidden="1" x14ac:dyDescent="0.35">
      <c r="A42" s="1" t="s">
        <v>69</v>
      </c>
      <c r="B42" s="2">
        <v>44876</v>
      </c>
      <c r="C42" s="3" t="s">
        <v>24</v>
      </c>
      <c r="D42" s="3" t="s">
        <v>25</v>
      </c>
      <c r="E42" s="4">
        <v>2.5</v>
      </c>
      <c r="F42" s="3" t="s">
        <v>26</v>
      </c>
      <c r="G42" s="5">
        <v>31.22102009</v>
      </c>
      <c r="H42" s="5">
        <v>10304501</v>
      </c>
      <c r="I42" s="4">
        <v>0.12939999999999999</v>
      </c>
      <c r="J42" s="4">
        <v>0.15770000000000001</v>
      </c>
      <c r="K42" s="4">
        <v>0.1963</v>
      </c>
      <c r="L42" s="4">
        <v>0.15409999999999999</v>
      </c>
      <c r="M42" s="4">
        <v>0.16980000000000001</v>
      </c>
      <c r="N42" s="4">
        <v>0.16980000000000001</v>
      </c>
      <c r="O42" s="6">
        <v>5978</v>
      </c>
      <c r="P42" s="6">
        <v>8953</v>
      </c>
      <c r="Q42" s="4">
        <v>0.37580000000000002</v>
      </c>
      <c r="R42" s="4">
        <v>1E-4</v>
      </c>
      <c r="S42" s="4">
        <v>0.627</v>
      </c>
      <c r="T42" s="4">
        <v>1.198</v>
      </c>
      <c r="U42" s="4">
        <v>0.57999999999999996</v>
      </c>
      <c r="V42" s="4">
        <v>-0.20899999999999999</v>
      </c>
      <c r="W42" s="4">
        <v>0.51400000000000001</v>
      </c>
    </row>
    <row r="43" spans="1:23" x14ac:dyDescent="0.35">
      <c r="A43" s="1" t="s">
        <v>70</v>
      </c>
      <c r="B43" s="2">
        <v>44876</v>
      </c>
      <c r="C43" s="3" t="s">
        <v>28</v>
      </c>
      <c r="D43" s="3" t="s">
        <v>29</v>
      </c>
      <c r="E43" s="4">
        <v>2.5</v>
      </c>
      <c r="F43" s="3" t="s">
        <v>30</v>
      </c>
      <c r="G43" s="5">
        <v>-26.363636360000001</v>
      </c>
      <c r="H43" s="5">
        <v>6028451</v>
      </c>
      <c r="I43" s="4">
        <v>0.121</v>
      </c>
      <c r="J43" s="4">
        <v>9.7799999999999998E-2</v>
      </c>
      <c r="K43" s="4">
        <v>0.1056</v>
      </c>
      <c r="L43" s="4">
        <v>8.14E-2</v>
      </c>
      <c r="M43" s="4">
        <v>8.9099999999999999E-2</v>
      </c>
      <c r="N43" s="4">
        <v>8.9099999999999999E-2</v>
      </c>
      <c r="O43" s="6">
        <v>6493</v>
      </c>
      <c r="P43" s="6">
        <v>4783</v>
      </c>
      <c r="Q43" s="4">
        <v>0.36919999999999997</v>
      </c>
      <c r="R43" s="4">
        <v>1E-4</v>
      </c>
      <c r="S43" s="4">
        <v>-0.374</v>
      </c>
      <c r="T43" s="4">
        <v>1.1919999999999999</v>
      </c>
      <c r="U43" s="4">
        <v>0.57999999999999996</v>
      </c>
      <c r="V43" s="4">
        <v>-0.13700000000000001</v>
      </c>
      <c r="W43" s="4">
        <v>-0.375</v>
      </c>
    </row>
    <row r="44" spans="1:23" hidden="1" x14ac:dyDescent="0.35">
      <c r="A44" s="1" t="s">
        <v>71</v>
      </c>
      <c r="B44" s="2">
        <v>44875</v>
      </c>
      <c r="C44" s="3" t="s">
        <v>24</v>
      </c>
      <c r="D44" s="3" t="s">
        <v>25</v>
      </c>
      <c r="E44" s="4">
        <v>2.5</v>
      </c>
      <c r="F44" s="3" t="s">
        <v>26</v>
      </c>
      <c r="G44" s="5">
        <v>1.2519561800000001</v>
      </c>
      <c r="H44" s="5">
        <v>5995062</v>
      </c>
      <c r="I44" s="4">
        <v>0.1278</v>
      </c>
      <c r="J44" s="4">
        <v>0.1202</v>
      </c>
      <c r="K44" s="4">
        <v>0.13800000000000001</v>
      </c>
      <c r="L44" s="4">
        <v>0.11700000000000001</v>
      </c>
      <c r="M44" s="4">
        <v>0.12939999999999999</v>
      </c>
      <c r="N44" s="4">
        <v>0.12939999999999999</v>
      </c>
      <c r="O44" s="6">
        <v>4676</v>
      </c>
      <c r="P44" s="6">
        <v>9554</v>
      </c>
      <c r="Q44" s="4">
        <v>0.37340000000000001</v>
      </c>
      <c r="R44" s="4">
        <v>1E-4</v>
      </c>
      <c r="S44" s="4">
        <v>0.53600000000000003</v>
      </c>
      <c r="T44" s="4">
        <v>1.2729999999999999</v>
      </c>
      <c r="U44" s="4">
        <v>0.59299999999999997</v>
      </c>
      <c r="V44" s="4">
        <v>-0.20699999999999999</v>
      </c>
      <c r="W44" s="4">
        <v>0.434</v>
      </c>
    </row>
    <row r="45" spans="1:23" x14ac:dyDescent="0.35">
      <c r="A45" s="1" t="s">
        <v>72</v>
      </c>
      <c r="B45" s="2">
        <v>44875</v>
      </c>
      <c r="C45" s="3" t="s">
        <v>28</v>
      </c>
      <c r="D45" s="3" t="s">
        <v>29</v>
      </c>
      <c r="E45" s="4">
        <v>2.5</v>
      </c>
      <c r="F45" s="3" t="s">
        <v>30</v>
      </c>
      <c r="G45" s="5">
        <v>-1.4657980500000001</v>
      </c>
      <c r="H45" s="5">
        <v>3162951</v>
      </c>
      <c r="I45" s="4">
        <v>0.12280000000000001</v>
      </c>
      <c r="J45" s="4">
        <v>0.13300000000000001</v>
      </c>
      <c r="K45" s="4">
        <v>0.13569999999999999</v>
      </c>
      <c r="L45" s="4">
        <v>0.11600000000000001</v>
      </c>
      <c r="M45" s="4">
        <v>0.121</v>
      </c>
      <c r="N45" s="4">
        <v>0.121</v>
      </c>
      <c r="O45" s="6">
        <v>2543</v>
      </c>
      <c r="P45" s="6">
        <v>5066</v>
      </c>
      <c r="Q45" s="4">
        <v>0.37059999999999998</v>
      </c>
      <c r="R45" s="4">
        <v>1E-4</v>
      </c>
      <c r="S45" s="4">
        <v>-0.46400000000000002</v>
      </c>
      <c r="T45" s="4">
        <v>1.2709999999999999</v>
      </c>
      <c r="U45" s="4">
        <v>0.59299999999999997</v>
      </c>
      <c r="V45" s="4">
        <v>-0.13400000000000001</v>
      </c>
      <c r="W45" s="4">
        <v>-0.46</v>
      </c>
    </row>
    <row r="46" spans="1:23" hidden="1" x14ac:dyDescent="0.35">
      <c r="A46" s="1" t="s">
        <v>73</v>
      </c>
      <c r="B46" s="2">
        <v>44874</v>
      </c>
      <c r="C46" s="3" t="s">
        <v>24</v>
      </c>
      <c r="D46" s="3" t="s">
        <v>25</v>
      </c>
      <c r="E46" s="4">
        <v>2.5</v>
      </c>
      <c r="F46" s="3" t="s">
        <v>26</v>
      </c>
      <c r="G46" s="5">
        <v>-8.7142857100000004</v>
      </c>
      <c r="H46" s="5">
        <v>4271677</v>
      </c>
      <c r="I46" s="4">
        <v>0.14000000000000001</v>
      </c>
      <c r="J46" s="4">
        <v>0.14610000000000001</v>
      </c>
      <c r="K46" s="4">
        <v>0.14610000000000001</v>
      </c>
      <c r="L46" s="4">
        <v>0.1234</v>
      </c>
      <c r="M46" s="4">
        <v>0.1278</v>
      </c>
      <c r="N46" s="4">
        <v>0.1278</v>
      </c>
      <c r="O46" s="6">
        <v>3281</v>
      </c>
      <c r="P46" s="6">
        <v>9313</v>
      </c>
      <c r="Q46" s="4">
        <v>0.38940000000000002</v>
      </c>
      <c r="R46" s="4">
        <v>1E-4</v>
      </c>
      <c r="S46" s="4">
        <v>0.53100000000000003</v>
      </c>
      <c r="T46" s="4">
        <v>1.2729999999999999</v>
      </c>
      <c r="U46" s="4">
        <v>0.59499999999999997</v>
      </c>
      <c r="V46" s="4">
        <v>-0.20499999999999999</v>
      </c>
      <c r="W46" s="4">
        <v>0.433</v>
      </c>
    </row>
    <row r="47" spans="1:23" x14ac:dyDescent="0.35">
      <c r="A47" s="1" t="s">
        <v>74</v>
      </c>
      <c r="B47" s="2">
        <v>44874</v>
      </c>
      <c r="C47" s="3" t="s">
        <v>28</v>
      </c>
      <c r="D47" s="3" t="s">
        <v>29</v>
      </c>
      <c r="E47" s="4">
        <v>2.5</v>
      </c>
      <c r="F47" s="3" t="s">
        <v>30</v>
      </c>
      <c r="G47" s="5">
        <v>8.7688219699999994</v>
      </c>
      <c r="H47" s="5">
        <v>3180595</v>
      </c>
      <c r="I47" s="4">
        <v>0.1129</v>
      </c>
      <c r="J47" s="4">
        <v>0.1091</v>
      </c>
      <c r="K47" s="4">
        <v>0.12690000000000001</v>
      </c>
      <c r="L47" s="4">
        <v>0.1091</v>
      </c>
      <c r="M47" s="4">
        <v>0.12280000000000001</v>
      </c>
      <c r="N47" s="4">
        <v>0.12280000000000001</v>
      </c>
      <c r="O47" s="6">
        <v>2640</v>
      </c>
      <c r="P47" s="6">
        <v>5110</v>
      </c>
      <c r="Q47" s="4">
        <v>0.36259999999999998</v>
      </c>
      <c r="R47" s="4">
        <v>1E-4</v>
      </c>
      <c r="S47" s="4">
        <v>-0.46899999999999997</v>
      </c>
      <c r="T47" s="4">
        <v>1.274</v>
      </c>
      <c r="U47" s="4">
        <v>0.59499999999999997</v>
      </c>
      <c r="V47" s="4">
        <v>-0.13300000000000001</v>
      </c>
      <c r="W47" s="4">
        <v>-0.46800000000000003</v>
      </c>
    </row>
    <row r="48" spans="1:23" hidden="1" x14ac:dyDescent="0.35">
      <c r="A48" s="1" t="s">
        <v>75</v>
      </c>
      <c r="B48" s="2">
        <v>44873</v>
      </c>
      <c r="C48" s="3" t="s">
        <v>24</v>
      </c>
      <c r="D48" s="3" t="s">
        <v>25</v>
      </c>
      <c r="E48" s="4">
        <v>2.5</v>
      </c>
      <c r="F48" s="3" t="s">
        <v>26</v>
      </c>
      <c r="G48" s="5">
        <v>-5.8507061199999999</v>
      </c>
      <c r="H48" s="5">
        <v>5377581</v>
      </c>
      <c r="I48" s="4">
        <v>0.1487</v>
      </c>
      <c r="J48" s="4">
        <v>0.14699999999999999</v>
      </c>
      <c r="K48" s="4">
        <v>0.15659999999999999</v>
      </c>
      <c r="L48" s="4">
        <v>0.13</v>
      </c>
      <c r="M48" s="4">
        <v>0.14000000000000001</v>
      </c>
      <c r="N48" s="4">
        <v>0.14000000000000001</v>
      </c>
      <c r="O48" s="6">
        <v>3887</v>
      </c>
      <c r="P48" s="6">
        <v>8793</v>
      </c>
      <c r="Q48" s="4">
        <v>0.4002</v>
      </c>
      <c r="R48" s="4">
        <v>1E-4</v>
      </c>
      <c r="S48" s="4">
        <v>0.55500000000000005</v>
      </c>
      <c r="T48" s="4">
        <v>1.2370000000000001</v>
      </c>
      <c r="U48" s="4">
        <v>0.59799999999999998</v>
      </c>
      <c r="V48" s="4">
        <v>-0.20799999999999999</v>
      </c>
      <c r="W48" s="4">
        <v>0.45800000000000002</v>
      </c>
    </row>
    <row r="49" spans="1:23" x14ac:dyDescent="0.35">
      <c r="A49" s="1" t="s">
        <v>76</v>
      </c>
      <c r="B49" s="2">
        <v>44873</v>
      </c>
      <c r="C49" s="3" t="s">
        <v>28</v>
      </c>
      <c r="D49" s="3" t="s">
        <v>29</v>
      </c>
      <c r="E49" s="4">
        <v>2.5</v>
      </c>
      <c r="F49" s="3" t="s">
        <v>30</v>
      </c>
      <c r="G49" s="5">
        <v>4.45049955</v>
      </c>
      <c r="H49" s="5">
        <v>3526350</v>
      </c>
      <c r="I49" s="4">
        <v>0.1101</v>
      </c>
      <c r="J49" s="4">
        <v>0.11260000000000001</v>
      </c>
      <c r="K49" s="4">
        <v>0.123</v>
      </c>
      <c r="L49" s="4">
        <v>0.10829999999999999</v>
      </c>
      <c r="M49" s="4">
        <v>0.115</v>
      </c>
      <c r="N49" s="4">
        <v>0.1129</v>
      </c>
      <c r="O49" s="6">
        <v>3029</v>
      </c>
      <c r="P49" s="6">
        <v>4287</v>
      </c>
      <c r="Q49" s="4">
        <v>0.35859999999999997</v>
      </c>
      <c r="R49" s="4">
        <v>1E-4</v>
      </c>
      <c r="S49" s="4">
        <v>-0.44500000000000001</v>
      </c>
      <c r="T49" s="4">
        <v>1.268</v>
      </c>
      <c r="U49" s="4">
        <v>0.59799999999999998</v>
      </c>
      <c r="V49" s="4">
        <v>-0.13200000000000001</v>
      </c>
      <c r="W49" s="4">
        <v>-0.44900000000000001</v>
      </c>
    </row>
    <row r="50" spans="1:23" hidden="1" x14ac:dyDescent="0.35">
      <c r="A50" s="1" t="s">
        <v>77</v>
      </c>
      <c r="B50" s="2">
        <v>44872</v>
      </c>
      <c r="C50" s="3" t="s">
        <v>24</v>
      </c>
      <c r="D50" s="3" t="s">
        <v>25</v>
      </c>
      <c r="E50" s="4">
        <v>2.5</v>
      </c>
      <c r="F50" s="3" t="s">
        <v>26</v>
      </c>
      <c r="G50" s="5">
        <v>1.49355058</v>
      </c>
      <c r="H50" s="5">
        <v>7726328</v>
      </c>
      <c r="I50" s="4">
        <v>0.14729999999999999</v>
      </c>
      <c r="J50" s="4">
        <v>0.13830000000000001</v>
      </c>
      <c r="K50" s="4">
        <v>0.1628</v>
      </c>
      <c r="L50" s="4">
        <v>0.1353</v>
      </c>
      <c r="M50" s="4">
        <v>0.14949999999999999</v>
      </c>
      <c r="N50" s="4">
        <v>0.1487</v>
      </c>
      <c r="O50" s="6">
        <v>5195</v>
      </c>
      <c r="P50" s="6">
        <v>8671</v>
      </c>
      <c r="Q50" s="4">
        <v>0.39789999999999998</v>
      </c>
      <c r="R50" s="4">
        <v>1E-4</v>
      </c>
      <c r="S50" s="4">
        <v>0.57799999999999996</v>
      </c>
      <c r="T50" s="4">
        <v>1.232</v>
      </c>
      <c r="U50" s="4">
        <v>0.59899999999999998</v>
      </c>
      <c r="V50" s="4">
        <v>-0.20599999999999999</v>
      </c>
      <c r="W50" s="4">
        <v>0.48299999999999998</v>
      </c>
    </row>
    <row r="51" spans="1:23" x14ac:dyDescent="0.35">
      <c r="A51" s="1" t="s">
        <v>78</v>
      </c>
      <c r="B51" s="2">
        <v>44872</v>
      </c>
      <c r="C51" s="3" t="s">
        <v>28</v>
      </c>
      <c r="D51" s="3" t="s">
        <v>29</v>
      </c>
      <c r="E51" s="4">
        <v>2.5</v>
      </c>
      <c r="F51" s="3" t="s">
        <v>30</v>
      </c>
      <c r="G51" s="5">
        <v>-3.82608696</v>
      </c>
      <c r="H51" s="5">
        <v>3822760</v>
      </c>
      <c r="I51" s="4">
        <v>0.115</v>
      </c>
      <c r="J51" s="4">
        <v>0.12239999999999999</v>
      </c>
      <c r="K51" s="4">
        <v>0.123</v>
      </c>
      <c r="L51" s="4">
        <v>0.10680000000000001</v>
      </c>
      <c r="M51" s="4">
        <v>0.1106</v>
      </c>
      <c r="N51" s="4">
        <v>0.1101</v>
      </c>
      <c r="O51" s="6">
        <v>3393</v>
      </c>
      <c r="P51" s="6">
        <v>4257</v>
      </c>
      <c r="Q51" s="4">
        <v>0.3644</v>
      </c>
      <c r="R51" s="4">
        <v>1E-4</v>
      </c>
      <c r="S51" s="4">
        <v>-0.42299999999999999</v>
      </c>
      <c r="T51" s="4">
        <v>1.1970000000000001</v>
      </c>
      <c r="U51" s="4">
        <v>0.59899999999999998</v>
      </c>
      <c r="V51" s="4">
        <v>-0.13900000000000001</v>
      </c>
      <c r="W51" s="4">
        <v>-0.434</v>
      </c>
    </row>
    <row r="52" spans="1:23" hidden="1" x14ac:dyDescent="0.35">
      <c r="A52" s="1" t="s">
        <v>79</v>
      </c>
      <c r="B52" s="2">
        <v>44869</v>
      </c>
      <c r="C52" s="3" t="s">
        <v>24</v>
      </c>
      <c r="D52" s="3" t="s">
        <v>25</v>
      </c>
      <c r="E52" s="4">
        <v>2.5</v>
      </c>
      <c r="F52" s="3" t="s">
        <v>26</v>
      </c>
      <c r="G52" s="5">
        <v>40.419447089999998</v>
      </c>
      <c r="H52" s="5">
        <v>8992234</v>
      </c>
      <c r="I52" s="4">
        <v>0.10489999999999999</v>
      </c>
      <c r="J52" s="4">
        <v>0.1101</v>
      </c>
      <c r="K52" s="4">
        <v>0.1575</v>
      </c>
      <c r="L52" s="4">
        <v>0.1101</v>
      </c>
      <c r="M52" s="4">
        <v>0.14729999999999999</v>
      </c>
      <c r="N52" s="4">
        <v>0.14729999999999999</v>
      </c>
      <c r="O52" s="6">
        <v>6480</v>
      </c>
      <c r="P52" s="6">
        <v>9152</v>
      </c>
      <c r="Q52" s="4">
        <v>0.33989999999999998</v>
      </c>
      <c r="R52" s="4">
        <v>1E-4</v>
      </c>
      <c r="S52" s="4">
        <v>0.56699999999999995</v>
      </c>
      <c r="T52" s="4">
        <v>1.2090000000000001</v>
      </c>
      <c r="U52" s="4">
        <v>0.60599999999999998</v>
      </c>
      <c r="V52" s="4">
        <v>-0.20599999999999999</v>
      </c>
      <c r="W52" s="4">
        <v>0.48199999999999998</v>
      </c>
    </row>
    <row r="53" spans="1:23" x14ac:dyDescent="0.35">
      <c r="A53" s="1" t="s">
        <v>80</v>
      </c>
      <c r="B53" s="2">
        <v>44869</v>
      </c>
      <c r="C53" s="3" t="s">
        <v>28</v>
      </c>
      <c r="D53" s="3" t="s">
        <v>29</v>
      </c>
      <c r="E53" s="4">
        <v>2.5</v>
      </c>
      <c r="F53" s="3" t="s">
        <v>30</v>
      </c>
      <c r="G53" s="5">
        <v>-26.282051280000001</v>
      </c>
      <c r="H53" s="5">
        <v>5781209</v>
      </c>
      <c r="I53" s="4">
        <v>0.156</v>
      </c>
      <c r="J53" s="4">
        <v>0.14399999999999999</v>
      </c>
      <c r="K53" s="4">
        <v>0.14399999999999999</v>
      </c>
      <c r="L53" s="4">
        <v>0.1124</v>
      </c>
      <c r="M53" s="4">
        <v>0.115</v>
      </c>
      <c r="N53" s="4">
        <v>0.115</v>
      </c>
      <c r="O53" s="6">
        <v>4768</v>
      </c>
      <c r="P53" s="6">
        <v>4243</v>
      </c>
      <c r="Q53" s="4">
        <v>0.39850000000000002</v>
      </c>
      <c r="R53" s="4">
        <v>1E-4</v>
      </c>
      <c r="S53" s="4">
        <v>-0.433</v>
      </c>
      <c r="T53" s="4">
        <v>1.196</v>
      </c>
      <c r="U53" s="4">
        <v>0.60599999999999998</v>
      </c>
      <c r="V53" s="4">
        <v>-0.13600000000000001</v>
      </c>
      <c r="W53" s="4">
        <v>-0.45400000000000001</v>
      </c>
    </row>
    <row r="54" spans="1:23" hidden="1" x14ac:dyDescent="0.35">
      <c r="A54" s="1" t="s">
        <v>81</v>
      </c>
      <c r="B54" s="2">
        <v>44868</v>
      </c>
      <c r="C54" s="3" t="s">
        <v>24</v>
      </c>
      <c r="D54" s="3" t="s">
        <v>25</v>
      </c>
      <c r="E54" s="4">
        <v>2.5</v>
      </c>
      <c r="F54" s="3" t="s">
        <v>26</v>
      </c>
      <c r="G54" s="5">
        <v>-12.43739566</v>
      </c>
      <c r="H54" s="5">
        <v>4482995</v>
      </c>
      <c r="I54" s="4">
        <v>0.1198</v>
      </c>
      <c r="J54" s="4">
        <v>0.11509999999999999</v>
      </c>
      <c r="K54" s="4">
        <v>0.11509999999999999</v>
      </c>
      <c r="L54" s="4">
        <v>0.1</v>
      </c>
      <c r="M54" s="4">
        <v>0.10489999999999999</v>
      </c>
      <c r="N54" s="4">
        <v>0.10489999999999999</v>
      </c>
      <c r="O54" s="6">
        <v>4214</v>
      </c>
      <c r="P54" s="6">
        <v>8811</v>
      </c>
      <c r="Q54" s="4">
        <v>0.36099999999999999</v>
      </c>
      <c r="R54" s="4">
        <v>1E-4</v>
      </c>
      <c r="S54" s="4">
        <v>0.46600000000000003</v>
      </c>
      <c r="T54" s="4">
        <v>1.2689999999999999</v>
      </c>
      <c r="U54" s="4">
        <v>0.59499999999999997</v>
      </c>
      <c r="V54" s="4">
        <v>-0.19400000000000001</v>
      </c>
      <c r="W54" s="4">
        <v>0.39100000000000001</v>
      </c>
    </row>
    <row r="55" spans="1:23" x14ac:dyDescent="0.35">
      <c r="A55" s="1" t="s">
        <v>82</v>
      </c>
      <c r="B55" s="2">
        <v>44868</v>
      </c>
      <c r="C55" s="3" t="s">
        <v>28</v>
      </c>
      <c r="D55" s="3" t="s">
        <v>29</v>
      </c>
      <c r="E55" s="4">
        <v>2.5</v>
      </c>
      <c r="F55" s="3" t="s">
        <v>30</v>
      </c>
      <c r="G55" s="5">
        <v>12.149532710000001</v>
      </c>
      <c r="H55" s="5">
        <v>1890362</v>
      </c>
      <c r="I55" s="4">
        <v>0.1391</v>
      </c>
      <c r="J55" s="4">
        <v>0.1469</v>
      </c>
      <c r="K55" s="4">
        <v>0.1638</v>
      </c>
      <c r="L55" s="4">
        <v>0.14399999999999999</v>
      </c>
      <c r="M55" s="4">
        <v>0.156</v>
      </c>
      <c r="N55" s="4">
        <v>0.156</v>
      </c>
      <c r="O55" s="6">
        <v>1232</v>
      </c>
      <c r="P55" s="6">
        <v>4310</v>
      </c>
      <c r="Q55" s="4">
        <v>0.38469999999999999</v>
      </c>
      <c r="R55" s="4">
        <v>1E-4</v>
      </c>
      <c r="S55" s="4">
        <v>-0.53100000000000003</v>
      </c>
      <c r="T55" s="4">
        <v>1.228</v>
      </c>
      <c r="U55" s="4">
        <v>0.59499999999999997</v>
      </c>
      <c r="V55" s="4">
        <v>-0.127</v>
      </c>
      <c r="W55" s="4">
        <v>-0.55000000000000004</v>
      </c>
    </row>
    <row r="56" spans="1:23" hidden="1" x14ac:dyDescent="0.35">
      <c r="A56" s="1" t="s">
        <v>83</v>
      </c>
      <c r="B56" s="2">
        <v>44867</v>
      </c>
      <c r="C56" s="3" t="s">
        <v>24</v>
      </c>
      <c r="D56" s="3" t="s">
        <v>25</v>
      </c>
      <c r="E56" s="4">
        <v>2.5</v>
      </c>
      <c r="F56" s="3" t="s">
        <v>26</v>
      </c>
      <c r="G56" s="5">
        <v>5.2724077300000003</v>
      </c>
      <c r="H56" s="5">
        <v>7368493</v>
      </c>
      <c r="I56" s="4">
        <v>0.1138</v>
      </c>
      <c r="J56" s="4">
        <v>0.11</v>
      </c>
      <c r="K56" s="4">
        <v>0.1308</v>
      </c>
      <c r="L56" s="4">
        <v>0.10489999999999999</v>
      </c>
      <c r="M56" s="4">
        <v>0.1198</v>
      </c>
      <c r="N56" s="4">
        <v>0.1198</v>
      </c>
      <c r="O56" s="6">
        <v>6280</v>
      </c>
      <c r="P56" s="6">
        <v>9194</v>
      </c>
      <c r="Q56" s="4">
        <v>0.35099999999999998</v>
      </c>
      <c r="R56" s="4">
        <v>1E-4</v>
      </c>
      <c r="S56" s="4">
        <v>0.505</v>
      </c>
      <c r="T56" s="4">
        <v>1.26</v>
      </c>
      <c r="U56" s="4">
        <v>0.60699999999999998</v>
      </c>
      <c r="V56" s="4">
        <v>-0.19800000000000001</v>
      </c>
      <c r="W56" s="4">
        <v>0.43099999999999999</v>
      </c>
    </row>
    <row r="57" spans="1:23" x14ac:dyDescent="0.35">
      <c r="A57" s="1" t="s">
        <v>84</v>
      </c>
      <c r="B57" s="2">
        <v>44867</v>
      </c>
      <c r="C57" s="3" t="s">
        <v>28</v>
      </c>
      <c r="D57" s="3" t="s">
        <v>29</v>
      </c>
      <c r="E57" s="4">
        <v>2.5</v>
      </c>
      <c r="F57" s="3" t="s">
        <v>30</v>
      </c>
      <c r="G57" s="5">
        <v>-8.8466579299999992</v>
      </c>
      <c r="H57" s="5">
        <v>2605812.0000000005</v>
      </c>
      <c r="I57" s="4">
        <v>0.15260000000000001</v>
      </c>
      <c r="J57" s="4">
        <v>0.1588</v>
      </c>
      <c r="K57" s="4">
        <v>0.16120000000000001</v>
      </c>
      <c r="L57" s="4">
        <v>0.1305</v>
      </c>
      <c r="M57" s="4">
        <v>0.1391</v>
      </c>
      <c r="N57" s="4">
        <v>0.1391</v>
      </c>
      <c r="O57" s="6">
        <v>1799</v>
      </c>
      <c r="P57" s="6">
        <v>4588</v>
      </c>
      <c r="Q57" s="4">
        <v>0.3962</v>
      </c>
      <c r="R57" s="4">
        <v>1E-4</v>
      </c>
      <c r="S57" s="4">
        <v>-0.49299999999999999</v>
      </c>
      <c r="T57" s="4">
        <v>1.2250000000000001</v>
      </c>
      <c r="U57" s="4">
        <v>0.60699999999999998</v>
      </c>
      <c r="V57" s="4">
        <v>-0.13</v>
      </c>
      <c r="W57" s="4">
        <v>-0.51800000000000002</v>
      </c>
    </row>
    <row r="58" spans="1:23" hidden="1" x14ac:dyDescent="0.35">
      <c r="A58" s="1" t="s">
        <v>85</v>
      </c>
      <c r="B58" s="2">
        <v>44866</v>
      </c>
      <c r="C58" s="3" t="s">
        <v>24</v>
      </c>
      <c r="D58" s="3" t="s">
        <v>25</v>
      </c>
      <c r="E58" s="4">
        <v>2.5</v>
      </c>
      <c r="F58" s="3" t="s">
        <v>26</v>
      </c>
      <c r="G58" s="5">
        <v>52.139037430000002</v>
      </c>
      <c r="H58" s="5">
        <v>8373457</v>
      </c>
      <c r="I58" s="4">
        <v>7.4800000000000005E-2</v>
      </c>
      <c r="J58" s="4">
        <v>8.0100000000000005E-2</v>
      </c>
      <c r="K58" s="4">
        <v>0.11609999999999999</v>
      </c>
      <c r="L58" s="4">
        <v>7.8100000000000003E-2</v>
      </c>
      <c r="M58" s="4">
        <v>0.1138</v>
      </c>
      <c r="N58" s="4">
        <v>0.1138</v>
      </c>
      <c r="O58" s="6">
        <v>8730</v>
      </c>
      <c r="P58" s="6">
        <v>9179</v>
      </c>
      <c r="Q58" s="4">
        <v>0.29139999999999999</v>
      </c>
      <c r="R58" s="4">
        <v>1E-4</v>
      </c>
      <c r="S58" s="4">
        <v>0.48199999999999998</v>
      </c>
      <c r="T58" s="4">
        <v>1.2330000000000001</v>
      </c>
      <c r="U58" s="4">
        <v>0.60299999999999998</v>
      </c>
      <c r="V58" s="4">
        <v>-0.19800000000000001</v>
      </c>
      <c r="W58" s="4">
        <v>0.41099999999999998</v>
      </c>
    </row>
    <row r="59" spans="1:23" x14ac:dyDescent="0.35">
      <c r="A59" s="1" t="s">
        <v>86</v>
      </c>
      <c r="B59" s="2">
        <v>44866</v>
      </c>
      <c r="C59" s="3" t="s">
        <v>28</v>
      </c>
      <c r="D59" s="3" t="s">
        <v>29</v>
      </c>
      <c r="E59" s="4">
        <v>2.5</v>
      </c>
      <c r="F59" s="3" t="s">
        <v>30</v>
      </c>
      <c r="G59" s="5">
        <v>-31.41573034</v>
      </c>
      <c r="H59" s="5">
        <v>3109572</v>
      </c>
      <c r="I59" s="4">
        <v>0.2225</v>
      </c>
      <c r="J59" s="4">
        <v>0.2</v>
      </c>
      <c r="K59" s="4">
        <v>0.2046</v>
      </c>
      <c r="L59" s="4">
        <v>0.1515</v>
      </c>
      <c r="M59" s="4">
        <v>0.15260000000000001</v>
      </c>
      <c r="N59" s="4">
        <v>0.15260000000000001</v>
      </c>
      <c r="O59" s="6">
        <v>1739</v>
      </c>
      <c r="P59" s="6">
        <v>4630</v>
      </c>
      <c r="Q59" s="4">
        <v>0.45579999999999998</v>
      </c>
      <c r="R59" s="4">
        <v>1E-4</v>
      </c>
      <c r="S59" s="4">
        <v>-0.51600000000000001</v>
      </c>
      <c r="T59" s="4">
        <v>1.202</v>
      </c>
      <c r="U59" s="4">
        <v>0.60399999999999998</v>
      </c>
      <c r="V59" s="4">
        <v>-0.13</v>
      </c>
      <c r="W59" s="4">
        <v>-0.54400000000000004</v>
      </c>
    </row>
    <row r="60" spans="1:23" hidden="1" x14ac:dyDescent="0.35">
      <c r="A60" s="1" t="s">
        <v>87</v>
      </c>
      <c r="B60" s="2">
        <v>44865</v>
      </c>
      <c r="C60" s="3" t="s">
        <v>24</v>
      </c>
      <c r="D60" s="3" t="s">
        <v>25</v>
      </c>
      <c r="E60" s="4">
        <v>2.5</v>
      </c>
      <c r="F60" s="3" t="s">
        <v>26</v>
      </c>
      <c r="G60" s="5">
        <v>-12.820512819999999</v>
      </c>
      <c r="H60" s="5">
        <v>3892619.0000000005</v>
      </c>
      <c r="I60" s="4">
        <v>8.5800000000000001E-2</v>
      </c>
      <c r="J60" s="4">
        <v>8.3000000000000004E-2</v>
      </c>
      <c r="K60" s="4">
        <v>8.5300000000000001E-2</v>
      </c>
      <c r="L60" s="4">
        <v>7.17E-2</v>
      </c>
      <c r="M60" s="4">
        <v>7.4800000000000005E-2</v>
      </c>
      <c r="N60" s="4">
        <v>7.4800000000000005E-2</v>
      </c>
      <c r="O60" s="6">
        <v>5017</v>
      </c>
      <c r="P60" s="6">
        <v>6776</v>
      </c>
      <c r="Q60" s="4">
        <v>0.30880000000000002</v>
      </c>
      <c r="R60" s="4">
        <v>1E-4</v>
      </c>
      <c r="S60" s="4">
        <v>0.36299999999999999</v>
      </c>
      <c r="T60" s="4">
        <v>1.1679999999999999</v>
      </c>
      <c r="U60" s="4">
        <v>0.54600000000000004</v>
      </c>
      <c r="V60" s="4">
        <v>-0.17699999999999999</v>
      </c>
      <c r="W60" s="4">
        <v>0.30099999999999999</v>
      </c>
    </row>
    <row r="61" spans="1:23" x14ac:dyDescent="0.35">
      <c r="A61" s="1" t="s">
        <v>88</v>
      </c>
      <c r="B61" s="2">
        <v>44865</v>
      </c>
      <c r="C61" s="3" t="s">
        <v>28</v>
      </c>
      <c r="D61" s="3" t="s">
        <v>29</v>
      </c>
      <c r="E61" s="4">
        <v>2.5</v>
      </c>
      <c r="F61" s="3" t="s">
        <v>30</v>
      </c>
      <c r="G61" s="5">
        <v>14.86835312</v>
      </c>
      <c r="H61" s="5">
        <v>4317134</v>
      </c>
      <c r="I61" s="4">
        <v>0.19370000000000001</v>
      </c>
      <c r="J61" s="4">
        <v>0.21060000000000001</v>
      </c>
      <c r="K61" s="4">
        <v>0.2266</v>
      </c>
      <c r="L61" s="4">
        <v>0.19600000000000001</v>
      </c>
      <c r="M61" s="4">
        <v>0.2225</v>
      </c>
      <c r="N61" s="4">
        <v>0.2225</v>
      </c>
      <c r="O61" s="6">
        <v>2032</v>
      </c>
      <c r="P61" s="6">
        <v>5051</v>
      </c>
      <c r="Q61" s="4">
        <v>0.43020000000000003</v>
      </c>
      <c r="R61" s="4">
        <v>1E-4</v>
      </c>
      <c r="S61" s="4">
        <v>-0.624</v>
      </c>
      <c r="T61" s="4">
        <v>1.097</v>
      </c>
      <c r="U61" s="4">
        <v>0.55200000000000005</v>
      </c>
      <c r="V61" s="4">
        <v>-0.12</v>
      </c>
      <c r="W61" s="4">
        <v>-0.65300000000000002</v>
      </c>
    </row>
    <row r="62" spans="1:23" hidden="1" x14ac:dyDescent="0.35">
      <c r="A62" s="1" t="s">
        <v>89</v>
      </c>
      <c r="B62" s="2">
        <v>44862</v>
      </c>
      <c r="C62" s="3" t="s">
        <v>24</v>
      </c>
      <c r="D62" s="3" t="s">
        <v>25</v>
      </c>
      <c r="E62" s="4">
        <v>2.5</v>
      </c>
      <c r="F62" s="3" t="s">
        <v>26</v>
      </c>
      <c r="G62" s="5">
        <v>-20.186046510000001</v>
      </c>
      <c r="H62" s="5">
        <v>5754056.0000000009</v>
      </c>
      <c r="I62" s="4">
        <v>0.1075</v>
      </c>
      <c r="J62" s="4">
        <v>0.1051</v>
      </c>
      <c r="K62" s="4">
        <v>0.109</v>
      </c>
      <c r="L62" s="4">
        <v>8.5099999999999995E-2</v>
      </c>
      <c r="M62" s="4">
        <v>8.5800000000000001E-2</v>
      </c>
      <c r="N62" s="4">
        <v>8.5800000000000001E-2</v>
      </c>
      <c r="O62" s="6">
        <v>6124</v>
      </c>
      <c r="P62" s="6">
        <v>6895</v>
      </c>
      <c r="Q62" s="4">
        <v>0.34129999999999999</v>
      </c>
      <c r="R62" s="4">
        <v>1E-4</v>
      </c>
      <c r="S62" s="4">
        <v>0.4</v>
      </c>
      <c r="T62" s="4">
        <v>1.2</v>
      </c>
      <c r="U62" s="4">
        <v>0.57599999999999996</v>
      </c>
      <c r="V62" s="4">
        <v>-0.182</v>
      </c>
      <c r="W62" s="4">
        <v>0.34200000000000003</v>
      </c>
    </row>
    <row r="63" spans="1:23" x14ac:dyDescent="0.35">
      <c r="A63" s="1" t="s">
        <v>90</v>
      </c>
      <c r="B63" s="2">
        <v>44862</v>
      </c>
      <c r="C63" s="3" t="s">
        <v>28</v>
      </c>
      <c r="D63" s="3" t="s">
        <v>29</v>
      </c>
      <c r="E63" s="4">
        <v>2.5</v>
      </c>
      <c r="F63" s="3" t="s">
        <v>30</v>
      </c>
      <c r="G63" s="5">
        <v>21.0625</v>
      </c>
      <c r="H63" s="5">
        <v>7663259.0000000009</v>
      </c>
      <c r="I63" s="4">
        <v>0.16</v>
      </c>
      <c r="J63" s="4">
        <v>0.16470000000000001</v>
      </c>
      <c r="K63" s="4">
        <v>0.20039999999999999</v>
      </c>
      <c r="L63" s="4">
        <v>0.15890000000000001</v>
      </c>
      <c r="M63" s="4">
        <v>0.19370000000000001</v>
      </c>
      <c r="N63" s="4">
        <v>0.19370000000000001</v>
      </c>
      <c r="O63" s="6">
        <v>4197</v>
      </c>
      <c r="P63" s="6">
        <v>5371</v>
      </c>
      <c r="Q63" s="4">
        <v>0.40189999999999998</v>
      </c>
      <c r="R63" s="4">
        <v>1E-4</v>
      </c>
      <c r="S63" s="4">
        <v>-0.59799999999999998</v>
      </c>
      <c r="T63" s="4">
        <v>1.1819999999999999</v>
      </c>
      <c r="U63" s="4">
        <v>0.57699999999999996</v>
      </c>
      <c r="V63" s="4">
        <v>-0.112</v>
      </c>
      <c r="W63" s="4">
        <v>-0.63800000000000001</v>
      </c>
    </row>
    <row r="64" spans="1:23" hidden="1" x14ac:dyDescent="0.35">
      <c r="A64" s="1" t="s">
        <v>91</v>
      </c>
      <c r="B64" s="2">
        <v>44861</v>
      </c>
      <c r="C64" s="3" t="s">
        <v>24</v>
      </c>
      <c r="D64" s="3" t="s">
        <v>25</v>
      </c>
      <c r="E64" s="4">
        <v>2.5</v>
      </c>
      <c r="F64" s="3" t="s">
        <v>26</v>
      </c>
      <c r="G64" s="5">
        <v>-8.3546462100000003</v>
      </c>
      <c r="H64" s="5">
        <v>4986775</v>
      </c>
      <c r="I64" s="4">
        <v>0.1173</v>
      </c>
      <c r="J64" s="4">
        <v>0.1201</v>
      </c>
      <c r="K64" s="4">
        <v>0.13689999999999999</v>
      </c>
      <c r="L64" s="4">
        <v>0.10730000000000001</v>
      </c>
      <c r="M64" s="4">
        <v>0.1075</v>
      </c>
      <c r="N64" s="4">
        <v>0.1075</v>
      </c>
      <c r="O64" s="6">
        <v>4086</v>
      </c>
      <c r="P64" s="6">
        <v>6589</v>
      </c>
      <c r="Q64" s="4">
        <v>0.35510000000000003</v>
      </c>
      <c r="R64" s="4">
        <v>1E-4</v>
      </c>
      <c r="S64" s="4">
        <v>0.46400000000000002</v>
      </c>
      <c r="T64" s="4">
        <v>1.2250000000000001</v>
      </c>
      <c r="U64" s="4">
        <v>0.60799999999999998</v>
      </c>
      <c r="V64" s="4">
        <v>-0.191</v>
      </c>
      <c r="W64" s="4">
        <v>0.40600000000000003</v>
      </c>
    </row>
    <row r="65" spans="1:23" x14ac:dyDescent="0.35">
      <c r="A65" s="1" t="s">
        <v>92</v>
      </c>
      <c r="B65" s="2">
        <v>44861</v>
      </c>
      <c r="C65" s="3" t="s">
        <v>28</v>
      </c>
      <c r="D65" s="3" t="s">
        <v>29</v>
      </c>
      <c r="E65" s="4">
        <v>2.5</v>
      </c>
      <c r="F65" s="3" t="s">
        <v>30</v>
      </c>
      <c r="G65" s="5">
        <v>2.5641025599999998</v>
      </c>
      <c r="H65" s="5">
        <v>6129644</v>
      </c>
      <c r="I65" s="4">
        <v>0.156</v>
      </c>
      <c r="J65" s="4">
        <v>0.13930000000000001</v>
      </c>
      <c r="K65" s="4">
        <v>0.161</v>
      </c>
      <c r="L65" s="4">
        <v>0.13170000000000001</v>
      </c>
      <c r="M65" s="4">
        <v>0.16</v>
      </c>
      <c r="N65" s="4">
        <v>0.16</v>
      </c>
      <c r="O65" s="6">
        <v>4181</v>
      </c>
      <c r="P65" s="6">
        <v>5542</v>
      </c>
      <c r="Q65" s="4">
        <v>0.39989999999999998</v>
      </c>
      <c r="R65" s="4">
        <v>1E-4</v>
      </c>
      <c r="S65" s="4">
        <v>-0.53600000000000003</v>
      </c>
      <c r="T65" s="4">
        <v>1.2150000000000001</v>
      </c>
      <c r="U65" s="4">
        <v>0.60799999999999998</v>
      </c>
      <c r="V65" s="4">
        <v>-0.12</v>
      </c>
      <c r="W65" s="4">
        <v>-0.58199999999999996</v>
      </c>
    </row>
    <row r="66" spans="1:23" hidden="1" x14ac:dyDescent="0.35">
      <c r="A66" s="1" t="s">
        <v>93</v>
      </c>
      <c r="B66" s="2">
        <v>44860</v>
      </c>
      <c r="C66" s="3" t="s">
        <v>24</v>
      </c>
      <c r="D66" s="3" t="s">
        <v>25</v>
      </c>
      <c r="E66" s="4">
        <v>2.5</v>
      </c>
      <c r="F66" s="3" t="s">
        <v>26</v>
      </c>
      <c r="G66" s="5">
        <v>0.94664371999999997</v>
      </c>
      <c r="H66" s="5">
        <v>3352166.0000000005</v>
      </c>
      <c r="I66" s="4">
        <v>0.1162</v>
      </c>
      <c r="J66" s="4">
        <v>0.12180000000000001</v>
      </c>
      <c r="K66" s="4">
        <v>0.13800000000000001</v>
      </c>
      <c r="L66" s="4">
        <v>0.1143</v>
      </c>
      <c r="M66" s="4">
        <v>0.1173</v>
      </c>
      <c r="N66" s="4">
        <v>0.1173</v>
      </c>
      <c r="O66" s="6">
        <v>2656</v>
      </c>
      <c r="P66" s="6">
        <v>4799</v>
      </c>
      <c r="Q66" s="4">
        <v>0.35239999999999999</v>
      </c>
      <c r="R66" s="4">
        <v>1E-4</v>
      </c>
      <c r="S66" s="4">
        <v>0.48799999999999999</v>
      </c>
      <c r="T66" s="4">
        <v>1.218</v>
      </c>
      <c r="U66" s="4">
        <v>0.61699999999999999</v>
      </c>
      <c r="V66" s="4">
        <v>-0.19400000000000001</v>
      </c>
      <c r="W66" s="4">
        <v>0.433</v>
      </c>
    </row>
    <row r="67" spans="1:23" x14ac:dyDescent="0.35">
      <c r="A67" s="1" t="s">
        <v>94</v>
      </c>
      <c r="B67" s="2">
        <v>44860</v>
      </c>
      <c r="C67" s="3" t="s">
        <v>28</v>
      </c>
      <c r="D67" s="3" t="s">
        <v>29</v>
      </c>
      <c r="E67" s="4">
        <v>2.5</v>
      </c>
      <c r="F67" s="3" t="s">
        <v>30</v>
      </c>
      <c r="G67" s="5">
        <v>-3.0453697900000001</v>
      </c>
      <c r="H67" s="5">
        <v>2987051</v>
      </c>
      <c r="I67" s="4">
        <v>0.16089999999999999</v>
      </c>
      <c r="J67" s="4">
        <v>0.16930000000000001</v>
      </c>
      <c r="K67" s="4">
        <v>0.16930000000000001</v>
      </c>
      <c r="L67" s="4">
        <v>0.12839999999999999</v>
      </c>
      <c r="M67" s="4">
        <v>0.156</v>
      </c>
      <c r="N67" s="4">
        <v>0.156</v>
      </c>
      <c r="O67" s="6">
        <v>2056</v>
      </c>
      <c r="P67" s="6">
        <v>4817</v>
      </c>
      <c r="Q67" s="4">
        <v>0.40400000000000003</v>
      </c>
      <c r="R67" s="4">
        <v>1E-4</v>
      </c>
      <c r="S67" s="4">
        <v>-0.50800000000000001</v>
      </c>
      <c r="T67" s="4">
        <v>1.1519999999999999</v>
      </c>
      <c r="U67" s="4">
        <v>0.61699999999999999</v>
      </c>
      <c r="V67" s="4">
        <v>-0.13100000000000001</v>
      </c>
      <c r="W67" s="4">
        <v>-0.56200000000000006</v>
      </c>
    </row>
    <row r="68" spans="1:23" hidden="1" x14ac:dyDescent="0.35">
      <c r="A68" s="1" t="s">
        <v>95</v>
      </c>
      <c r="B68" s="2">
        <v>44859</v>
      </c>
      <c r="C68" s="3" t="s">
        <v>24</v>
      </c>
      <c r="D68" s="3" t="s">
        <v>25</v>
      </c>
      <c r="E68" s="4">
        <v>2.5</v>
      </c>
      <c r="F68" s="3" t="s">
        <v>26</v>
      </c>
      <c r="G68" s="5">
        <v>1.0434782600000001</v>
      </c>
      <c r="H68" s="5">
        <v>1053250</v>
      </c>
      <c r="I68" s="4">
        <v>0.115</v>
      </c>
      <c r="J68" s="4">
        <v>0.1188</v>
      </c>
      <c r="K68" s="4">
        <v>0.13039999999999999</v>
      </c>
      <c r="L68" s="4">
        <v>0.1142</v>
      </c>
      <c r="M68" s="4">
        <v>0.1162</v>
      </c>
      <c r="N68" s="4">
        <v>0.1162</v>
      </c>
      <c r="O68" s="6">
        <v>864</v>
      </c>
      <c r="P68" s="6">
        <v>3780</v>
      </c>
      <c r="Q68" s="4">
        <v>0.3528</v>
      </c>
      <c r="R68" s="4">
        <v>1E-4</v>
      </c>
      <c r="S68" s="4">
        <v>0.48</v>
      </c>
      <c r="T68" s="4">
        <v>1.1950000000000001</v>
      </c>
      <c r="U68" s="4">
        <v>0.61699999999999999</v>
      </c>
      <c r="V68" s="4">
        <v>-0.19500000000000001</v>
      </c>
      <c r="W68" s="4">
        <v>0.42699999999999999</v>
      </c>
    </row>
    <row r="69" spans="1:23" x14ac:dyDescent="0.35">
      <c r="A69" s="1" t="s">
        <v>96</v>
      </c>
      <c r="B69" s="2">
        <v>44859</v>
      </c>
      <c r="C69" s="3" t="s">
        <v>28</v>
      </c>
      <c r="D69" s="3" t="s">
        <v>29</v>
      </c>
      <c r="E69" s="4">
        <v>2.5</v>
      </c>
      <c r="F69" s="3" t="s">
        <v>30</v>
      </c>
      <c r="G69" s="5">
        <v>-3.24714372</v>
      </c>
      <c r="H69" s="5">
        <v>1073538</v>
      </c>
      <c r="I69" s="4">
        <v>0.1663</v>
      </c>
      <c r="J69" s="4">
        <v>0.16839999999999999</v>
      </c>
      <c r="K69" s="4">
        <v>0.17730000000000001</v>
      </c>
      <c r="L69" s="4">
        <v>0.14199999999999999</v>
      </c>
      <c r="M69" s="4">
        <v>0.16089999999999999</v>
      </c>
      <c r="N69" s="4">
        <v>0.16089999999999999</v>
      </c>
      <c r="O69" s="6">
        <v>669</v>
      </c>
      <c r="P69" s="6">
        <v>5026</v>
      </c>
      <c r="Q69" s="4">
        <v>0.41020000000000001</v>
      </c>
      <c r="R69" s="4">
        <v>1E-4</v>
      </c>
      <c r="S69" s="4">
        <v>-0.51700000000000002</v>
      </c>
      <c r="T69" s="4">
        <v>1.149</v>
      </c>
      <c r="U69" s="4">
        <v>0.61699999999999999</v>
      </c>
      <c r="V69" s="4">
        <v>-0.129</v>
      </c>
      <c r="W69" s="4">
        <v>-0.57399999999999995</v>
      </c>
    </row>
    <row r="70" spans="1:23" hidden="1" x14ac:dyDescent="0.35">
      <c r="A70" s="1" t="s">
        <v>97</v>
      </c>
      <c r="B70" s="2">
        <v>44858</v>
      </c>
      <c r="C70" s="3" t="s">
        <v>24</v>
      </c>
      <c r="D70" s="3" t="s">
        <v>25</v>
      </c>
      <c r="E70" s="4">
        <v>2.5</v>
      </c>
      <c r="F70" s="3" t="s">
        <v>26</v>
      </c>
      <c r="G70" s="5">
        <v>-30.88942308</v>
      </c>
      <c r="H70" s="5">
        <v>1237997</v>
      </c>
      <c r="I70" s="4">
        <v>0.16639999999999999</v>
      </c>
      <c r="J70" s="4">
        <v>0.16159999999999999</v>
      </c>
      <c r="K70" s="4">
        <v>0.1648</v>
      </c>
      <c r="L70" s="4">
        <v>0.1132</v>
      </c>
      <c r="M70" s="4">
        <v>0.115</v>
      </c>
      <c r="N70" s="4">
        <v>0.115</v>
      </c>
      <c r="O70" s="6">
        <v>932</v>
      </c>
      <c r="P70" s="6">
        <v>3680</v>
      </c>
      <c r="Q70" s="4">
        <v>0.41909999999999997</v>
      </c>
      <c r="R70" s="4">
        <v>1E-4</v>
      </c>
      <c r="S70" s="4">
        <v>0.48799999999999999</v>
      </c>
      <c r="T70" s="4">
        <v>1.2410000000000001</v>
      </c>
      <c r="U70" s="4">
        <v>0.621</v>
      </c>
      <c r="V70" s="4">
        <v>-0.188</v>
      </c>
      <c r="W70" s="4">
        <v>0.439</v>
      </c>
    </row>
    <row r="71" spans="1:23" x14ac:dyDescent="0.35">
      <c r="A71" s="1" t="s">
        <v>98</v>
      </c>
      <c r="B71" s="2">
        <v>44858</v>
      </c>
      <c r="C71" s="3" t="s">
        <v>28</v>
      </c>
      <c r="D71" s="3" t="s">
        <v>29</v>
      </c>
      <c r="E71" s="4">
        <v>2.5</v>
      </c>
      <c r="F71" s="3" t="s">
        <v>30</v>
      </c>
      <c r="G71" s="5">
        <v>66.69902913</v>
      </c>
      <c r="H71" s="5">
        <v>4171524.9999999995</v>
      </c>
      <c r="I71" s="4">
        <v>0.10299999999999999</v>
      </c>
      <c r="J71" s="4">
        <v>0.1118</v>
      </c>
      <c r="K71" s="4">
        <v>0.17230000000000001</v>
      </c>
      <c r="L71" s="4">
        <v>0.1011</v>
      </c>
      <c r="M71" s="4">
        <v>0.17169999999999999</v>
      </c>
      <c r="N71" s="4">
        <v>0.1663</v>
      </c>
      <c r="O71" s="6">
        <v>2811</v>
      </c>
      <c r="P71" s="6">
        <v>5162</v>
      </c>
      <c r="Q71" s="4">
        <v>0.3503</v>
      </c>
      <c r="R71" s="4">
        <v>1E-4</v>
      </c>
      <c r="S71" s="4">
        <v>-0.503</v>
      </c>
      <c r="T71" s="4">
        <v>1.0720000000000001</v>
      </c>
      <c r="U71" s="4">
        <v>0.622</v>
      </c>
      <c r="V71" s="4">
        <v>-0.14099999999999999</v>
      </c>
      <c r="W71" s="4">
        <v>-0.56799999999999995</v>
      </c>
    </row>
    <row r="72" spans="1:23" hidden="1" x14ac:dyDescent="0.35">
      <c r="A72" s="1" t="s">
        <v>99</v>
      </c>
      <c r="B72" s="2">
        <v>44855</v>
      </c>
      <c r="C72" s="3" t="s">
        <v>24</v>
      </c>
      <c r="D72" s="3" t="s">
        <v>25</v>
      </c>
      <c r="E72" s="4">
        <v>2.5</v>
      </c>
      <c r="F72" s="3" t="s">
        <v>26</v>
      </c>
      <c r="G72" s="5">
        <v>-5.5618615199999999</v>
      </c>
      <c r="H72" s="5">
        <v>534403</v>
      </c>
      <c r="I72" s="4">
        <v>0.1762</v>
      </c>
      <c r="J72" s="4">
        <v>0.17660000000000001</v>
      </c>
      <c r="K72" s="4">
        <v>0.18240000000000001</v>
      </c>
      <c r="L72" s="4">
        <v>0.16039999999999999</v>
      </c>
      <c r="M72" s="4">
        <v>0.16639999999999999</v>
      </c>
      <c r="N72" s="4">
        <v>0.16639999999999999</v>
      </c>
      <c r="O72" s="6">
        <v>313</v>
      </c>
      <c r="P72" s="6">
        <v>3275</v>
      </c>
      <c r="Q72" s="4">
        <v>0.43059999999999998</v>
      </c>
      <c r="R72" s="4">
        <v>1E-4</v>
      </c>
      <c r="S72" s="4">
        <v>0.59399999999999997</v>
      </c>
      <c r="T72" s="4">
        <v>1.135</v>
      </c>
      <c r="U72" s="4">
        <v>0.63300000000000001</v>
      </c>
      <c r="V72" s="4">
        <v>-0.19800000000000001</v>
      </c>
      <c r="W72" s="4">
        <v>0.55600000000000005</v>
      </c>
    </row>
    <row r="73" spans="1:23" x14ac:dyDescent="0.35">
      <c r="A73" s="1" t="s">
        <v>100</v>
      </c>
      <c r="B73" s="2">
        <v>44855</v>
      </c>
      <c r="C73" s="3" t="s">
        <v>28</v>
      </c>
      <c r="D73" s="3" t="s">
        <v>29</v>
      </c>
      <c r="E73" s="4">
        <v>2.5</v>
      </c>
      <c r="F73" s="3" t="s">
        <v>30</v>
      </c>
      <c r="G73" s="5">
        <v>3.9354187700000001</v>
      </c>
      <c r="H73" s="5">
        <v>1479755</v>
      </c>
      <c r="I73" s="4">
        <v>9.9099999999999994E-2</v>
      </c>
      <c r="J73" s="4">
        <v>9.01E-2</v>
      </c>
      <c r="K73" s="4">
        <v>0.11169999999999999</v>
      </c>
      <c r="L73" s="4">
        <v>9.01E-2</v>
      </c>
      <c r="M73" s="4">
        <v>0.10299999999999999</v>
      </c>
      <c r="N73" s="4">
        <v>0.10299999999999999</v>
      </c>
      <c r="O73" s="6">
        <v>1440</v>
      </c>
      <c r="P73" s="6">
        <v>5808</v>
      </c>
      <c r="Q73" s="4">
        <v>0.34470000000000001</v>
      </c>
      <c r="R73" s="4">
        <v>1E-4</v>
      </c>
      <c r="S73" s="4">
        <v>-0.40400000000000003</v>
      </c>
      <c r="T73" s="4">
        <v>1.1850000000000001</v>
      </c>
      <c r="U73" s="4">
        <v>0.63200000000000001</v>
      </c>
      <c r="V73" s="4">
        <v>-0.11899999999999999</v>
      </c>
      <c r="W73" s="4">
        <v>-0.46800000000000003</v>
      </c>
    </row>
    <row r="74" spans="1:23" hidden="1" x14ac:dyDescent="0.35">
      <c r="A74" s="1" t="s">
        <v>101</v>
      </c>
      <c r="B74" s="2">
        <v>44854</v>
      </c>
      <c r="C74" s="3" t="s">
        <v>24</v>
      </c>
      <c r="D74" s="3" t="s">
        <v>25</v>
      </c>
      <c r="E74" s="4">
        <v>2.5</v>
      </c>
      <c r="F74" s="3" t="s">
        <v>26</v>
      </c>
      <c r="G74" s="5">
        <v>-4.9483414899999998</v>
      </c>
      <c r="H74" s="5">
        <v>469482</v>
      </c>
      <c r="I74" s="4">
        <v>0.18390000000000001</v>
      </c>
      <c r="J74" s="4">
        <v>0.17760000000000001</v>
      </c>
      <c r="K74" s="4">
        <v>0.19650000000000001</v>
      </c>
      <c r="L74" s="4">
        <v>0.1709</v>
      </c>
      <c r="M74" s="4">
        <v>0.17480000000000001</v>
      </c>
      <c r="N74" s="4">
        <v>0.1762</v>
      </c>
      <c r="O74" s="6">
        <v>262</v>
      </c>
      <c r="P74" s="6">
        <v>3227</v>
      </c>
      <c r="Q74" s="4">
        <v>0.43959999999999999</v>
      </c>
      <c r="R74" s="4">
        <v>1E-4</v>
      </c>
      <c r="S74" s="4">
        <v>0.61299999999999999</v>
      </c>
      <c r="T74" s="4">
        <v>1.117</v>
      </c>
      <c r="U74" s="4">
        <v>0.63</v>
      </c>
      <c r="V74" s="4">
        <v>-0.19700000000000001</v>
      </c>
      <c r="W74" s="4">
        <v>0.58099999999999996</v>
      </c>
    </row>
    <row r="75" spans="1:23" x14ac:dyDescent="0.35">
      <c r="A75" s="1" t="s">
        <v>102</v>
      </c>
      <c r="B75" s="2">
        <v>44854</v>
      </c>
      <c r="C75" s="3" t="s">
        <v>28</v>
      </c>
      <c r="D75" s="3" t="s">
        <v>29</v>
      </c>
      <c r="E75" s="4">
        <v>2.5</v>
      </c>
      <c r="F75" s="3" t="s">
        <v>30</v>
      </c>
      <c r="G75" s="5">
        <v>9.0209020899999999</v>
      </c>
      <c r="H75" s="5">
        <v>1677708</v>
      </c>
      <c r="I75" s="4">
        <v>9.0899999999999995E-2</v>
      </c>
      <c r="J75" s="4">
        <v>9.5699999999999993E-2</v>
      </c>
      <c r="K75" s="4">
        <v>0.1009</v>
      </c>
      <c r="L75" s="4">
        <v>8.2699999999999996E-2</v>
      </c>
      <c r="M75" s="4">
        <v>9.9099999999999994E-2</v>
      </c>
      <c r="N75" s="4">
        <v>9.9099999999999994E-2</v>
      </c>
      <c r="O75" s="6">
        <v>1767</v>
      </c>
      <c r="P75" s="6">
        <v>5077</v>
      </c>
      <c r="Q75" s="4">
        <v>0.3352</v>
      </c>
      <c r="R75" s="4">
        <v>1E-4</v>
      </c>
      <c r="S75" s="4">
        <v>-0.38600000000000001</v>
      </c>
      <c r="T75" s="4">
        <v>1.135</v>
      </c>
      <c r="U75" s="4">
        <v>0.63</v>
      </c>
      <c r="V75" s="4">
        <v>-0.122</v>
      </c>
      <c r="W75" s="4">
        <v>-0.45300000000000001</v>
      </c>
    </row>
    <row r="76" spans="1:23" hidden="1" x14ac:dyDescent="0.35">
      <c r="A76" s="1" t="s">
        <v>103</v>
      </c>
      <c r="B76" s="2">
        <v>44853</v>
      </c>
      <c r="C76" s="3" t="s">
        <v>24</v>
      </c>
      <c r="D76" s="3" t="s">
        <v>25</v>
      </c>
      <c r="E76" s="4">
        <v>2.5</v>
      </c>
      <c r="F76" s="3" t="s">
        <v>26</v>
      </c>
      <c r="G76" s="5">
        <v>-15.48713235</v>
      </c>
      <c r="H76" s="5">
        <v>346562</v>
      </c>
      <c r="I76" s="4">
        <v>0.21759999999999999</v>
      </c>
      <c r="J76" s="4">
        <v>0.22220000000000001</v>
      </c>
      <c r="K76" s="4">
        <v>0.22220000000000001</v>
      </c>
      <c r="L76" s="4">
        <v>0.18160000000000001</v>
      </c>
      <c r="M76" s="4">
        <v>0.18390000000000001</v>
      </c>
      <c r="N76" s="4">
        <v>0.18390000000000001</v>
      </c>
      <c r="O76" s="6">
        <v>178</v>
      </c>
      <c r="P76" s="6">
        <v>3178</v>
      </c>
      <c r="Q76" s="4">
        <v>0.47839999999999999</v>
      </c>
      <c r="R76" s="4">
        <v>1E-4</v>
      </c>
      <c r="S76" s="4">
        <v>0.628</v>
      </c>
      <c r="T76" s="4">
        <v>1.103</v>
      </c>
      <c r="U76" s="4">
        <v>0.628</v>
      </c>
      <c r="V76" s="4">
        <v>-0.19500000000000001</v>
      </c>
      <c r="W76" s="4">
        <v>0.60099999999999998</v>
      </c>
    </row>
    <row r="77" spans="1:23" x14ac:dyDescent="0.35">
      <c r="A77" s="1" t="s">
        <v>104</v>
      </c>
      <c r="B77" s="2">
        <v>44853</v>
      </c>
      <c r="C77" s="3" t="s">
        <v>28</v>
      </c>
      <c r="D77" s="3" t="s">
        <v>29</v>
      </c>
      <c r="E77" s="4">
        <v>2.5</v>
      </c>
      <c r="F77" s="3" t="s">
        <v>30</v>
      </c>
      <c r="G77" s="5">
        <v>27.48948107</v>
      </c>
      <c r="H77" s="5">
        <v>986095</v>
      </c>
      <c r="I77" s="4">
        <v>7.1300000000000002E-2</v>
      </c>
      <c r="J77" s="4">
        <v>7.1900000000000006E-2</v>
      </c>
      <c r="K77" s="4">
        <v>9.0899999999999995E-2</v>
      </c>
      <c r="L77" s="4">
        <v>6.88E-2</v>
      </c>
      <c r="M77" s="4">
        <v>9.0899999999999995E-2</v>
      </c>
      <c r="N77" s="4">
        <v>9.0899999999999995E-2</v>
      </c>
      <c r="O77" s="6">
        <v>1183</v>
      </c>
      <c r="P77" s="6">
        <v>5222</v>
      </c>
      <c r="Q77" s="4">
        <v>0.3105</v>
      </c>
      <c r="R77" s="4">
        <v>1E-4</v>
      </c>
      <c r="S77" s="4">
        <v>-0.36899999999999999</v>
      </c>
      <c r="T77" s="4">
        <v>1.143</v>
      </c>
      <c r="U77" s="4">
        <v>0.627</v>
      </c>
      <c r="V77" s="4">
        <v>-0.11700000000000001</v>
      </c>
      <c r="W77" s="4">
        <v>-0.436</v>
      </c>
    </row>
    <row r="78" spans="1:23" hidden="1" x14ac:dyDescent="0.35">
      <c r="A78" s="1" t="s">
        <v>105</v>
      </c>
      <c r="B78" s="2">
        <v>44852</v>
      </c>
      <c r="C78" s="3" t="s">
        <v>24</v>
      </c>
      <c r="D78" s="3" t="s">
        <v>25</v>
      </c>
      <c r="E78" s="4">
        <v>2.5</v>
      </c>
      <c r="F78" s="3" t="s">
        <v>26</v>
      </c>
      <c r="G78" s="5">
        <v>-5.4324206899999998</v>
      </c>
      <c r="H78" s="5">
        <v>321364</v>
      </c>
      <c r="I78" s="4">
        <v>0.2301</v>
      </c>
      <c r="J78" s="4">
        <v>0.24010000000000001</v>
      </c>
      <c r="K78" s="4">
        <v>0.2407</v>
      </c>
      <c r="L78" s="4">
        <v>0.21759999999999999</v>
      </c>
      <c r="M78" s="4">
        <v>0.21759999999999999</v>
      </c>
      <c r="N78" s="4">
        <v>0.21759999999999999</v>
      </c>
      <c r="O78" s="6">
        <v>138</v>
      </c>
      <c r="P78" s="6">
        <v>3064</v>
      </c>
      <c r="Q78" s="4">
        <v>0.4924</v>
      </c>
      <c r="R78" s="4">
        <v>1E-4</v>
      </c>
      <c r="S78" s="4">
        <v>0.68200000000000005</v>
      </c>
      <c r="T78" s="4">
        <v>1.0169999999999999</v>
      </c>
      <c r="U78" s="4">
        <v>0.60599999999999998</v>
      </c>
      <c r="V78" s="4">
        <v>-0.193</v>
      </c>
      <c r="W78" s="4">
        <v>0.66400000000000003</v>
      </c>
    </row>
    <row r="79" spans="1:23" x14ac:dyDescent="0.35">
      <c r="A79" s="1" t="s">
        <v>106</v>
      </c>
      <c r="B79" s="2">
        <v>44852</v>
      </c>
      <c r="C79" s="3" t="s">
        <v>28</v>
      </c>
      <c r="D79" s="3" t="s">
        <v>29</v>
      </c>
      <c r="E79" s="4">
        <v>2.5</v>
      </c>
      <c r="F79" s="3" t="s">
        <v>30</v>
      </c>
      <c r="G79" s="5">
        <v>2.5899280600000001</v>
      </c>
      <c r="H79" s="5">
        <v>351380</v>
      </c>
      <c r="I79" s="4">
        <v>6.9500000000000006E-2</v>
      </c>
      <c r="J79" s="4">
        <v>6.7799999999999999E-2</v>
      </c>
      <c r="K79" s="4">
        <v>7.3800000000000004E-2</v>
      </c>
      <c r="L79" s="4">
        <v>6.4100000000000004E-2</v>
      </c>
      <c r="M79" s="4">
        <v>7.1300000000000002E-2</v>
      </c>
      <c r="N79" s="4">
        <v>7.1300000000000002E-2</v>
      </c>
      <c r="O79" s="6">
        <v>500</v>
      </c>
      <c r="P79" s="6">
        <v>5267</v>
      </c>
      <c r="Q79" s="4">
        <v>0.30719999999999997</v>
      </c>
      <c r="R79" s="4">
        <v>1E-4</v>
      </c>
      <c r="S79" s="4">
        <v>-0.31</v>
      </c>
      <c r="T79" s="4">
        <v>1.0669999999999999</v>
      </c>
      <c r="U79" s="4">
        <v>0.6</v>
      </c>
      <c r="V79" s="4">
        <v>-0.112</v>
      </c>
      <c r="W79" s="4">
        <v>-0.374</v>
      </c>
    </row>
    <row r="80" spans="1:23" hidden="1" x14ac:dyDescent="0.35">
      <c r="A80" s="1" t="s">
        <v>107</v>
      </c>
      <c r="B80" s="2">
        <v>44851</v>
      </c>
      <c r="C80" s="3" t="s">
        <v>24</v>
      </c>
      <c r="D80" s="3" t="s">
        <v>25</v>
      </c>
      <c r="E80" s="4">
        <v>2.5</v>
      </c>
      <c r="F80" s="3" t="s">
        <v>26</v>
      </c>
      <c r="G80" s="5">
        <v>-3.3948030199999999</v>
      </c>
      <c r="H80" s="5">
        <v>11414</v>
      </c>
      <c r="I80" s="4">
        <v>0.23860000000000001</v>
      </c>
      <c r="J80" s="4">
        <v>0.23</v>
      </c>
      <c r="K80" s="4">
        <v>0.23219999999999999</v>
      </c>
      <c r="L80" s="4">
        <v>0.22409999999999999</v>
      </c>
      <c r="M80" s="4">
        <v>0.23050000000000001</v>
      </c>
      <c r="N80" s="4">
        <v>0.2301</v>
      </c>
      <c r="O80" s="6">
        <v>5</v>
      </c>
      <c r="P80" s="6">
        <v>3040</v>
      </c>
      <c r="Q80" s="4">
        <v>0.50109999999999999</v>
      </c>
      <c r="R80" s="4">
        <v>1E-4</v>
      </c>
      <c r="S80" s="4">
        <v>0.69599999999999995</v>
      </c>
      <c r="T80" s="4">
        <v>0.97799999999999998</v>
      </c>
      <c r="U80" s="4">
        <v>0.6</v>
      </c>
      <c r="V80" s="4">
        <v>-0.193</v>
      </c>
      <c r="W80" s="4">
        <v>0.68200000000000005</v>
      </c>
    </row>
    <row r="81" spans="1:23" x14ac:dyDescent="0.35">
      <c r="A81" s="1" t="s">
        <v>108</v>
      </c>
      <c r="B81" s="2">
        <v>44851</v>
      </c>
      <c r="C81" s="3" t="s">
        <v>28</v>
      </c>
      <c r="D81" s="3" t="s">
        <v>29</v>
      </c>
      <c r="E81" s="4">
        <v>2.5</v>
      </c>
      <c r="F81" s="3" t="s">
        <v>30</v>
      </c>
      <c r="G81" s="5">
        <v>0.14409221999999999</v>
      </c>
      <c r="H81" s="5">
        <v>186421</v>
      </c>
      <c r="I81" s="4">
        <v>6.9400000000000003E-2</v>
      </c>
      <c r="J81" s="4">
        <v>7.1800000000000003E-2</v>
      </c>
      <c r="K81" s="4">
        <v>7.6399999999999996E-2</v>
      </c>
      <c r="L81" s="4">
        <v>6.9199999999999998E-2</v>
      </c>
      <c r="M81" s="4">
        <v>6.9500000000000006E-2</v>
      </c>
      <c r="N81" s="4">
        <v>6.9500000000000006E-2</v>
      </c>
      <c r="O81" s="6">
        <v>257</v>
      </c>
      <c r="P81" s="6">
        <v>5270</v>
      </c>
      <c r="Q81" s="4">
        <v>0.30690000000000001</v>
      </c>
      <c r="R81" s="4">
        <v>1E-4</v>
      </c>
      <c r="S81" s="4">
        <v>-0.29799999999999999</v>
      </c>
      <c r="T81" s="4">
        <v>1.018</v>
      </c>
      <c r="U81" s="4">
        <v>0.59399999999999997</v>
      </c>
      <c r="V81" s="4">
        <v>-0.113</v>
      </c>
      <c r="W81" s="4">
        <v>-0.36299999999999999</v>
      </c>
    </row>
    <row r="82" spans="1:23" hidden="1" x14ac:dyDescent="0.35">
      <c r="A82" s="1" t="s">
        <v>109</v>
      </c>
      <c r="B82" s="2">
        <v>44848</v>
      </c>
      <c r="C82" s="3" t="s">
        <v>24</v>
      </c>
      <c r="D82" s="3" t="s">
        <v>25</v>
      </c>
      <c r="E82" s="4">
        <v>2.5</v>
      </c>
      <c r="F82" s="3" t="s">
        <v>26</v>
      </c>
      <c r="G82" s="5">
        <v>16.447047340000001</v>
      </c>
      <c r="H82" s="5">
        <v>892891.99999999988</v>
      </c>
      <c r="I82" s="4">
        <v>0.2049</v>
      </c>
      <c r="J82" s="4">
        <v>0.2195</v>
      </c>
      <c r="K82" s="4">
        <v>0.24590000000000001</v>
      </c>
      <c r="L82" s="4">
        <v>0.2195</v>
      </c>
      <c r="M82" s="4">
        <v>0.23860000000000001</v>
      </c>
      <c r="N82" s="4">
        <v>0.23860000000000001</v>
      </c>
      <c r="O82" s="6">
        <v>385</v>
      </c>
      <c r="P82" s="6">
        <v>3039</v>
      </c>
      <c r="Q82" s="4"/>
      <c r="R82" s="4"/>
      <c r="S82" s="4">
        <v>0.69099999999999995</v>
      </c>
      <c r="T82" s="4">
        <v>0.93300000000000005</v>
      </c>
      <c r="U82" s="4">
        <v>0.61</v>
      </c>
      <c r="V82" s="4">
        <v>-0.19900000000000001</v>
      </c>
      <c r="W82" s="4">
        <v>0.68700000000000006</v>
      </c>
    </row>
    <row r="83" spans="1:23" x14ac:dyDescent="0.35">
      <c r="A83" s="1" t="s">
        <v>110</v>
      </c>
      <c r="B83" s="2">
        <v>44848</v>
      </c>
      <c r="C83" s="3" t="s">
        <v>28</v>
      </c>
      <c r="D83" s="3" t="s">
        <v>29</v>
      </c>
      <c r="E83" s="4">
        <v>2.5</v>
      </c>
      <c r="F83" s="3" t="s">
        <v>30</v>
      </c>
      <c r="G83" s="5">
        <v>-28.008298759999999</v>
      </c>
      <c r="H83" s="5">
        <v>1093752</v>
      </c>
      <c r="I83" s="4">
        <v>9.64E-2</v>
      </c>
      <c r="J83" s="4">
        <v>8.5000000000000006E-2</v>
      </c>
      <c r="K83" s="4">
        <v>8.5500000000000007E-2</v>
      </c>
      <c r="L83" s="4">
        <v>6.7500000000000004E-2</v>
      </c>
      <c r="M83" s="4">
        <v>6.9400000000000003E-2</v>
      </c>
      <c r="N83" s="4">
        <v>6.9400000000000003E-2</v>
      </c>
      <c r="O83" s="6">
        <v>1509</v>
      </c>
      <c r="P83" s="6">
        <v>5206</v>
      </c>
      <c r="Q83" s="4"/>
      <c r="R83" s="4"/>
      <c r="S83" s="4">
        <v>-0.29599999999999999</v>
      </c>
      <c r="T83" s="4">
        <v>1.0069999999999999</v>
      </c>
      <c r="U83" s="4">
        <v>0.59899999999999998</v>
      </c>
      <c r="V83" s="4">
        <v>-0.111</v>
      </c>
      <c r="W83" s="4">
        <v>-0.36799999999999999</v>
      </c>
    </row>
    <row r="84" spans="1:23" hidden="1" x14ac:dyDescent="0.35">
      <c r="A84" s="1" t="s">
        <v>111</v>
      </c>
      <c r="B84" s="2">
        <v>44847</v>
      </c>
      <c r="C84" s="3" t="s">
        <v>24</v>
      </c>
      <c r="D84" s="3" t="s">
        <v>25</v>
      </c>
      <c r="E84" s="4">
        <v>2.5</v>
      </c>
      <c r="F84" s="3" t="s">
        <v>26</v>
      </c>
      <c r="G84" s="5">
        <v>-8.1165919300000002</v>
      </c>
      <c r="H84" s="5">
        <v>889872</v>
      </c>
      <c r="I84" s="4">
        <v>0.223</v>
      </c>
      <c r="J84" s="4">
        <v>0.20549999999999999</v>
      </c>
      <c r="K84" s="4">
        <v>0.2137</v>
      </c>
      <c r="L84" s="4">
        <v>0.19819999999999999</v>
      </c>
      <c r="M84" s="4">
        <v>0.2049</v>
      </c>
      <c r="N84" s="4">
        <v>0.2049</v>
      </c>
      <c r="O84" s="6">
        <v>433</v>
      </c>
      <c r="P84" s="6">
        <v>2977</v>
      </c>
      <c r="Q84" s="4">
        <v>0.4824</v>
      </c>
      <c r="R84" s="4">
        <v>1E-4</v>
      </c>
      <c r="S84" s="4">
        <v>0.629</v>
      </c>
      <c r="T84" s="4">
        <v>0.98</v>
      </c>
      <c r="U84" s="4">
        <v>0.64200000000000002</v>
      </c>
      <c r="V84" s="4">
        <v>-0.20799999999999999</v>
      </c>
      <c r="W84" s="4">
        <v>0.61699999999999999</v>
      </c>
    </row>
    <row r="85" spans="1:23" x14ac:dyDescent="0.35">
      <c r="A85" s="1" t="s">
        <v>112</v>
      </c>
      <c r="B85" s="2">
        <v>44847</v>
      </c>
      <c r="C85" s="3" t="s">
        <v>28</v>
      </c>
      <c r="D85" s="3" t="s">
        <v>29</v>
      </c>
      <c r="E85" s="4">
        <v>2.5</v>
      </c>
      <c r="F85" s="3" t="s">
        <v>30</v>
      </c>
      <c r="G85" s="5">
        <v>16.425120769999999</v>
      </c>
      <c r="H85" s="5">
        <v>354523</v>
      </c>
      <c r="I85" s="4">
        <v>8.2799999999999999E-2</v>
      </c>
      <c r="J85" s="4">
        <v>8.6300000000000002E-2</v>
      </c>
      <c r="K85" s="4">
        <v>9.9500000000000005E-2</v>
      </c>
      <c r="L85" s="4">
        <v>8.6300000000000002E-2</v>
      </c>
      <c r="M85" s="4">
        <v>9.64E-2</v>
      </c>
      <c r="N85" s="4">
        <v>9.64E-2</v>
      </c>
      <c r="O85" s="6">
        <v>376</v>
      </c>
      <c r="P85" s="6">
        <v>4668</v>
      </c>
      <c r="Q85" s="4">
        <v>0.32340000000000002</v>
      </c>
      <c r="R85" s="4">
        <v>1E-4</v>
      </c>
      <c r="S85" s="4">
        <v>-0.36499999999999999</v>
      </c>
      <c r="T85" s="4">
        <v>1.0629999999999999</v>
      </c>
      <c r="U85" s="4">
        <v>0.63800000000000001</v>
      </c>
      <c r="V85" s="4">
        <v>-0.121</v>
      </c>
      <c r="W85" s="4">
        <v>-0.45200000000000001</v>
      </c>
    </row>
    <row r="86" spans="1:23" hidden="1" x14ac:dyDescent="0.35">
      <c r="A86" s="1" t="s">
        <v>113</v>
      </c>
      <c r="B86" s="2">
        <v>44846</v>
      </c>
      <c r="C86" s="3" t="s">
        <v>24</v>
      </c>
      <c r="D86" s="3" t="s">
        <v>25</v>
      </c>
      <c r="E86" s="4">
        <v>2.5</v>
      </c>
      <c r="F86" s="3" t="s">
        <v>26</v>
      </c>
      <c r="G86" s="5">
        <v>4.9905837999999996</v>
      </c>
      <c r="H86" s="5">
        <v>1104577</v>
      </c>
      <c r="I86" s="4">
        <v>0.21240000000000001</v>
      </c>
      <c r="J86" s="4">
        <v>0.2036</v>
      </c>
      <c r="K86" s="4">
        <v>0.223</v>
      </c>
      <c r="L86" s="4">
        <v>0.1779</v>
      </c>
      <c r="M86" s="4">
        <v>0.223</v>
      </c>
      <c r="N86" s="4">
        <v>0.223</v>
      </c>
      <c r="O86" s="6">
        <v>582</v>
      </c>
      <c r="P86" s="6">
        <v>2939</v>
      </c>
      <c r="Q86" s="4">
        <v>0.47020000000000001</v>
      </c>
      <c r="R86" s="4">
        <v>1E-4</v>
      </c>
      <c r="S86" s="4">
        <v>0.65900000000000003</v>
      </c>
      <c r="T86" s="4">
        <v>0.94799999999999995</v>
      </c>
      <c r="U86" s="4">
        <v>0.63200000000000001</v>
      </c>
      <c r="V86" s="4">
        <v>-0.20399999999999999</v>
      </c>
      <c r="W86" s="4">
        <v>0.65600000000000003</v>
      </c>
    </row>
    <row r="87" spans="1:23" x14ac:dyDescent="0.35">
      <c r="A87" s="1" t="s">
        <v>114</v>
      </c>
      <c r="B87" s="2">
        <v>44846</v>
      </c>
      <c r="C87" s="3" t="s">
        <v>28</v>
      </c>
      <c r="D87" s="3" t="s">
        <v>29</v>
      </c>
      <c r="E87" s="4">
        <v>2.5</v>
      </c>
      <c r="F87" s="3" t="s">
        <v>30</v>
      </c>
      <c r="G87" s="5">
        <v>-6.9662921300000002</v>
      </c>
      <c r="H87" s="5">
        <v>2015238</v>
      </c>
      <c r="I87" s="4">
        <v>8.8999999999999996E-2</v>
      </c>
      <c r="J87" s="4">
        <v>9.2499999999999999E-2</v>
      </c>
      <c r="K87" s="4">
        <v>0.1168</v>
      </c>
      <c r="L87" s="4">
        <v>8.1900000000000001E-2</v>
      </c>
      <c r="M87" s="4">
        <v>8.2799999999999999E-2</v>
      </c>
      <c r="N87" s="4">
        <v>8.2799999999999999E-2</v>
      </c>
      <c r="O87" s="6">
        <v>2006</v>
      </c>
      <c r="P87" s="6">
        <v>4480</v>
      </c>
      <c r="Q87" s="4">
        <v>0.33119999999999999</v>
      </c>
      <c r="R87" s="4">
        <v>1E-4</v>
      </c>
      <c r="S87" s="4">
        <v>-0.33100000000000002</v>
      </c>
      <c r="T87" s="4">
        <v>1.0369999999999999</v>
      </c>
      <c r="U87" s="4">
        <v>0.625</v>
      </c>
      <c r="V87" s="4">
        <v>-0.11600000000000001</v>
      </c>
      <c r="W87" s="4">
        <v>-0.41499999999999998</v>
      </c>
    </row>
    <row r="88" spans="1:23" hidden="1" x14ac:dyDescent="0.35">
      <c r="A88" s="1" t="s">
        <v>115</v>
      </c>
      <c r="B88" s="2">
        <v>44845</v>
      </c>
      <c r="C88" s="3" t="s">
        <v>24</v>
      </c>
      <c r="D88" s="3" t="s">
        <v>25</v>
      </c>
      <c r="E88" s="4">
        <v>2.5</v>
      </c>
      <c r="F88" s="3" t="s">
        <v>26</v>
      </c>
      <c r="G88" s="5">
        <v>-1.6674386299999999</v>
      </c>
      <c r="H88" s="5">
        <v>454921.99999999994</v>
      </c>
      <c r="I88" s="4">
        <v>0.21590000000000001</v>
      </c>
      <c r="J88" s="4">
        <v>0.2122</v>
      </c>
      <c r="K88" s="4">
        <v>0.22140000000000001</v>
      </c>
      <c r="L88" s="4">
        <v>0.20810000000000001</v>
      </c>
      <c r="M88" s="4">
        <v>0.21229999999999999</v>
      </c>
      <c r="N88" s="4">
        <v>0.21240000000000001</v>
      </c>
      <c r="O88" s="6">
        <v>213</v>
      </c>
      <c r="P88" s="6">
        <v>2541</v>
      </c>
      <c r="Q88" s="4">
        <v>0.47449999999999998</v>
      </c>
      <c r="R88" s="4">
        <v>1E-4</v>
      </c>
      <c r="S88" s="4">
        <v>0.64400000000000002</v>
      </c>
      <c r="T88" s="4">
        <v>0.97199999999999998</v>
      </c>
      <c r="U88" s="4">
        <v>0.64</v>
      </c>
      <c r="V88" s="4">
        <v>-0.20399999999999999</v>
      </c>
      <c r="W88" s="4">
        <v>0.64300000000000002</v>
      </c>
    </row>
    <row r="89" spans="1:23" x14ac:dyDescent="0.35">
      <c r="A89" s="1" t="s">
        <v>116</v>
      </c>
      <c r="B89" s="2">
        <v>44845</v>
      </c>
      <c r="C89" s="3" t="s">
        <v>28</v>
      </c>
      <c r="D89" s="3" t="s">
        <v>29</v>
      </c>
      <c r="E89" s="4">
        <v>2.5</v>
      </c>
      <c r="F89" s="3" t="s">
        <v>30</v>
      </c>
      <c r="G89" s="5">
        <v>2.6528258400000002</v>
      </c>
      <c r="H89" s="5">
        <v>1444026</v>
      </c>
      <c r="I89" s="4">
        <v>8.6699999999999999E-2</v>
      </c>
      <c r="J89" s="4">
        <v>8.3500000000000005E-2</v>
      </c>
      <c r="K89" s="4">
        <v>9.1399999999999995E-2</v>
      </c>
      <c r="L89" s="4">
        <v>8.3500000000000005E-2</v>
      </c>
      <c r="M89" s="4">
        <v>8.8999999999999996E-2</v>
      </c>
      <c r="N89" s="4">
        <v>8.8999999999999996E-2</v>
      </c>
      <c r="O89" s="6">
        <v>1650</v>
      </c>
      <c r="P89" s="6">
        <v>4311</v>
      </c>
      <c r="Q89" s="4">
        <v>0.3281</v>
      </c>
      <c r="R89" s="4">
        <v>1E-4</v>
      </c>
      <c r="S89" s="4">
        <v>-0.34799999999999998</v>
      </c>
      <c r="T89" s="4">
        <v>1.0569999999999999</v>
      </c>
      <c r="U89" s="4">
        <v>0.63500000000000001</v>
      </c>
      <c r="V89" s="4">
        <v>-0.11700000000000001</v>
      </c>
      <c r="W89" s="4">
        <v>-0.438</v>
      </c>
    </row>
    <row r="90" spans="1:23" hidden="1" x14ac:dyDescent="0.35">
      <c r="A90" s="1" t="s">
        <v>117</v>
      </c>
      <c r="B90" s="2">
        <v>44844</v>
      </c>
      <c r="C90" s="3" t="s">
        <v>24</v>
      </c>
      <c r="D90" s="3" t="s">
        <v>25</v>
      </c>
      <c r="E90" s="4">
        <v>2.5</v>
      </c>
      <c r="F90" s="3" t="s">
        <v>26</v>
      </c>
      <c r="G90" s="5">
        <v>-16.259541980000002</v>
      </c>
      <c r="H90" s="5">
        <v>420423</v>
      </c>
      <c r="I90" s="4">
        <v>0.26200000000000001</v>
      </c>
      <c r="J90" s="4">
        <v>0.25669999999999998</v>
      </c>
      <c r="K90" s="4">
        <v>0.25669999999999998</v>
      </c>
      <c r="L90" s="4">
        <v>0.2162</v>
      </c>
      <c r="M90" s="4">
        <v>0.21940000000000001</v>
      </c>
      <c r="N90" s="4">
        <v>0.21590000000000001</v>
      </c>
      <c r="O90" s="6">
        <v>181</v>
      </c>
      <c r="P90" s="6">
        <v>2508</v>
      </c>
      <c r="Q90" s="4">
        <v>0.52700000000000002</v>
      </c>
      <c r="R90" s="4">
        <v>1E-4</v>
      </c>
      <c r="S90" s="4">
        <v>0.65300000000000002</v>
      </c>
      <c r="T90" s="4">
        <v>0.97199999999999998</v>
      </c>
      <c r="U90" s="4">
        <v>0.63800000000000001</v>
      </c>
      <c r="V90" s="4">
        <v>-0.2</v>
      </c>
      <c r="W90" s="4">
        <v>0.65800000000000003</v>
      </c>
    </row>
    <row r="91" spans="1:23" x14ac:dyDescent="0.35">
      <c r="A91" s="1" t="s">
        <v>118</v>
      </c>
      <c r="B91" s="2">
        <v>44844</v>
      </c>
      <c r="C91" s="3" t="s">
        <v>28</v>
      </c>
      <c r="D91" s="3" t="s">
        <v>29</v>
      </c>
      <c r="E91" s="4">
        <v>2.5</v>
      </c>
      <c r="F91" s="3" t="s">
        <v>30</v>
      </c>
      <c r="G91" s="5">
        <v>26.939970720000002</v>
      </c>
      <c r="H91" s="5">
        <v>1048516</v>
      </c>
      <c r="I91" s="4">
        <v>6.83E-2</v>
      </c>
      <c r="J91" s="4">
        <v>6.6299999999999998E-2</v>
      </c>
      <c r="K91" s="4">
        <v>8.8300000000000003E-2</v>
      </c>
      <c r="L91" s="4">
        <v>6.5000000000000002E-2</v>
      </c>
      <c r="M91" s="4">
        <v>8.6699999999999999E-2</v>
      </c>
      <c r="N91" s="4">
        <v>8.6699999999999999E-2</v>
      </c>
      <c r="O91" s="6">
        <v>1344</v>
      </c>
      <c r="P91" s="6">
        <v>4437</v>
      </c>
      <c r="Q91" s="4">
        <v>0.30330000000000001</v>
      </c>
      <c r="R91" s="4">
        <v>1E-4</v>
      </c>
      <c r="S91" s="4">
        <v>-0.34</v>
      </c>
      <c r="T91" s="4">
        <v>1.04</v>
      </c>
      <c r="U91" s="4">
        <v>0.63300000000000001</v>
      </c>
      <c r="V91" s="4">
        <v>-0.11600000000000001</v>
      </c>
      <c r="W91" s="4">
        <v>-0.43099999999999999</v>
      </c>
    </row>
    <row r="92" spans="1:23" hidden="1" x14ac:dyDescent="0.35">
      <c r="A92" s="1" t="s">
        <v>119</v>
      </c>
      <c r="B92" s="2">
        <v>44834</v>
      </c>
      <c r="C92" s="3" t="s">
        <v>24</v>
      </c>
      <c r="D92" s="3" t="s">
        <v>25</v>
      </c>
      <c r="E92" s="4">
        <v>2.5</v>
      </c>
      <c r="F92" s="3" t="s">
        <v>26</v>
      </c>
      <c r="G92" s="5">
        <v>-0.41809197999999997</v>
      </c>
      <c r="H92" s="5">
        <v>652306</v>
      </c>
      <c r="I92" s="4">
        <v>0.2631</v>
      </c>
      <c r="J92" s="4">
        <v>0.27779999999999999</v>
      </c>
      <c r="K92" s="4">
        <v>0.27939999999999998</v>
      </c>
      <c r="L92" s="4">
        <v>0.2606</v>
      </c>
      <c r="M92" s="4">
        <v>0.26200000000000001</v>
      </c>
      <c r="N92" s="4">
        <v>0.26200000000000001</v>
      </c>
      <c r="O92" s="6">
        <v>239</v>
      </c>
      <c r="P92" s="6">
        <v>2457</v>
      </c>
      <c r="Q92" s="4">
        <v>0.5282</v>
      </c>
      <c r="R92" s="4">
        <v>1E-4</v>
      </c>
      <c r="S92" s="4">
        <v>0.71299999999999997</v>
      </c>
      <c r="T92" s="4">
        <v>0.86799999999999999</v>
      </c>
      <c r="U92" s="4">
        <v>0.622</v>
      </c>
      <c r="V92" s="4">
        <v>-0.189</v>
      </c>
      <c r="W92" s="4">
        <v>0.77100000000000002</v>
      </c>
    </row>
    <row r="93" spans="1:23" x14ac:dyDescent="0.35">
      <c r="A93" s="1" t="s">
        <v>120</v>
      </c>
      <c r="B93" s="2">
        <v>44834</v>
      </c>
      <c r="C93" s="3" t="s">
        <v>28</v>
      </c>
      <c r="D93" s="3" t="s">
        <v>29</v>
      </c>
      <c r="E93" s="4">
        <v>2.5</v>
      </c>
      <c r="F93" s="3" t="s">
        <v>30</v>
      </c>
      <c r="G93" s="5">
        <v>-2.56776034</v>
      </c>
      <c r="H93" s="5">
        <v>240150</v>
      </c>
      <c r="I93" s="4">
        <v>7.0099999999999996E-2</v>
      </c>
      <c r="J93" s="4">
        <v>6.8000000000000005E-2</v>
      </c>
      <c r="K93" s="4">
        <v>7.2999999999999995E-2</v>
      </c>
      <c r="L93" s="4">
        <v>6.3500000000000001E-2</v>
      </c>
      <c r="M93" s="4">
        <v>6.83E-2</v>
      </c>
      <c r="N93" s="4">
        <v>6.83E-2</v>
      </c>
      <c r="O93" s="6">
        <v>351</v>
      </c>
      <c r="P93" s="6">
        <v>3769</v>
      </c>
      <c r="Q93" s="4">
        <v>0.30499999999999999</v>
      </c>
      <c r="R93" s="4">
        <v>1E-4</v>
      </c>
      <c r="S93" s="4">
        <v>-0.27700000000000002</v>
      </c>
      <c r="T93" s="4">
        <v>0.91400000000000003</v>
      </c>
      <c r="U93" s="4">
        <v>0.61099999999999999</v>
      </c>
      <c r="V93" s="4">
        <v>-0.106</v>
      </c>
      <c r="W93" s="4">
        <v>-0.38</v>
      </c>
    </row>
    <row r="94" spans="1:23" hidden="1" x14ac:dyDescent="0.35">
      <c r="A94" s="1" t="s">
        <v>121</v>
      </c>
      <c r="B94" s="2">
        <v>44833</v>
      </c>
      <c r="C94" s="3" t="s">
        <v>24</v>
      </c>
      <c r="D94" s="3" t="s">
        <v>25</v>
      </c>
      <c r="E94" s="4">
        <v>2.5</v>
      </c>
      <c r="F94" s="3" t="s">
        <v>26</v>
      </c>
      <c r="G94" s="5">
        <v>0.34324943000000002</v>
      </c>
      <c r="H94" s="5">
        <v>704568</v>
      </c>
      <c r="I94" s="4">
        <v>0.26219999999999999</v>
      </c>
      <c r="J94" s="4">
        <v>0.28339999999999999</v>
      </c>
      <c r="K94" s="4">
        <v>0.28699999999999998</v>
      </c>
      <c r="L94" s="4">
        <v>0.25580000000000003</v>
      </c>
      <c r="M94" s="4">
        <v>0.2631</v>
      </c>
      <c r="N94" s="4">
        <v>0.2631</v>
      </c>
      <c r="O94" s="6">
        <v>260</v>
      </c>
      <c r="P94" s="6">
        <v>2428</v>
      </c>
      <c r="Q94" s="4">
        <v>0.52729999999999999</v>
      </c>
      <c r="R94" s="4">
        <v>1E-4</v>
      </c>
      <c r="S94" s="4">
        <v>0.71299999999999997</v>
      </c>
      <c r="T94" s="4">
        <v>0.86499999999999999</v>
      </c>
      <c r="U94" s="4">
        <v>0.623</v>
      </c>
      <c r="V94" s="4">
        <v>-0.188</v>
      </c>
      <c r="W94" s="4">
        <v>0.77700000000000002</v>
      </c>
    </row>
    <row r="95" spans="1:23" x14ac:dyDescent="0.35">
      <c r="A95" s="1" t="s">
        <v>122</v>
      </c>
      <c r="B95" s="2">
        <v>44833</v>
      </c>
      <c r="C95" s="3" t="s">
        <v>28</v>
      </c>
      <c r="D95" s="3" t="s">
        <v>29</v>
      </c>
      <c r="E95" s="4">
        <v>2.5</v>
      </c>
      <c r="F95" s="3" t="s">
        <v>30</v>
      </c>
      <c r="G95" s="5">
        <v>1.0086455299999999</v>
      </c>
      <c r="H95" s="5">
        <v>674589</v>
      </c>
      <c r="I95" s="4">
        <v>6.9400000000000003E-2</v>
      </c>
      <c r="J95" s="4">
        <v>6.5000000000000002E-2</v>
      </c>
      <c r="K95" s="4">
        <v>7.6399999999999996E-2</v>
      </c>
      <c r="L95" s="4">
        <v>6.0999999999999999E-2</v>
      </c>
      <c r="M95" s="4">
        <v>7.0099999999999996E-2</v>
      </c>
      <c r="N95" s="4">
        <v>7.0099999999999996E-2</v>
      </c>
      <c r="O95" s="6">
        <v>984</v>
      </c>
      <c r="P95" s="6">
        <v>3738</v>
      </c>
      <c r="Q95" s="4">
        <v>0.30430000000000001</v>
      </c>
      <c r="R95" s="4">
        <v>1E-4</v>
      </c>
      <c r="S95" s="4">
        <v>-0.27900000000000003</v>
      </c>
      <c r="T95" s="4">
        <v>0.9</v>
      </c>
      <c r="U95" s="4">
        <v>0.61499999999999999</v>
      </c>
      <c r="V95" s="4">
        <v>-0.108</v>
      </c>
      <c r="W95" s="4">
        <v>-0.38600000000000001</v>
      </c>
    </row>
    <row r="96" spans="1:23" hidden="1" x14ac:dyDescent="0.35">
      <c r="A96" s="1" t="s">
        <v>123</v>
      </c>
      <c r="B96" s="2">
        <v>44832</v>
      </c>
      <c r="C96" s="3" t="s">
        <v>24</v>
      </c>
      <c r="D96" s="3" t="s">
        <v>25</v>
      </c>
      <c r="E96" s="4">
        <v>2.5</v>
      </c>
      <c r="F96" s="3" t="s">
        <v>26</v>
      </c>
      <c r="G96" s="5">
        <v>-7.8383128299999996</v>
      </c>
      <c r="H96" s="5">
        <v>1563685</v>
      </c>
      <c r="I96" s="4">
        <v>0.28449999999999998</v>
      </c>
      <c r="J96" s="4">
        <v>0.2792</v>
      </c>
      <c r="K96" s="4">
        <v>0.28210000000000002</v>
      </c>
      <c r="L96" s="4">
        <v>0.26219999999999999</v>
      </c>
      <c r="M96" s="4">
        <v>0.26219999999999999</v>
      </c>
      <c r="N96" s="4">
        <v>0.26219999999999999</v>
      </c>
      <c r="O96" s="6">
        <v>567</v>
      </c>
      <c r="P96" s="6">
        <v>2427</v>
      </c>
      <c r="Q96" s="4">
        <v>0.55259999999999998</v>
      </c>
      <c r="R96" s="4">
        <v>1.6400000000000001E-2</v>
      </c>
      <c r="S96" s="4">
        <v>0.71499999999999997</v>
      </c>
      <c r="T96" s="4">
        <v>0.87</v>
      </c>
      <c r="U96" s="4">
        <v>0.624</v>
      </c>
      <c r="V96" s="4">
        <v>-0.186</v>
      </c>
      <c r="W96" s="4">
        <v>0.78300000000000003</v>
      </c>
    </row>
    <row r="97" spans="1:23" x14ac:dyDescent="0.35">
      <c r="A97" s="1" t="s">
        <v>124</v>
      </c>
      <c r="B97" s="2">
        <v>44832</v>
      </c>
      <c r="C97" s="3" t="s">
        <v>28</v>
      </c>
      <c r="D97" s="3" t="s">
        <v>29</v>
      </c>
      <c r="E97" s="4">
        <v>2.5</v>
      </c>
      <c r="F97" s="3" t="s">
        <v>30</v>
      </c>
      <c r="G97" s="5">
        <v>14.006514660000001</v>
      </c>
      <c r="H97" s="5">
        <v>438054</v>
      </c>
      <c r="I97" s="4">
        <v>6.1400000000000003E-2</v>
      </c>
      <c r="J97" s="4">
        <v>6.3500000000000001E-2</v>
      </c>
      <c r="K97" s="4">
        <v>7.0699999999999999E-2</v>
      </c>
      <c r="L97" s="4">
        <v>6.2300000000000001E-2</v>
      </c>
      <c r="M97" s="4">
        <v>7.0000000000000007E-2</v>
      </c>
      <c r="N97" s="4">
        <v>6.9400000000000003E-2</v>
      </c>
      <c r="O97" s="6">
        <v>666</v>
      </c>
      <c r="P97" s="6">
        <v>3338</v>
      </c>
      <c r="Q97" s="4">
        <v>0.29330000000000001</v>
      </c>
      <c r="R97" s="4">
        <v>1E-4</v>
      </c>
      <c r="S97" s="4">
        <v>-0.27800000000000002</v>
      </c>
      <c r="T97" s="4">
        <v>0.90300000000000002</v>
      </c>
      <c r="U97" s="4">
        <v>0.61599999999999999</v>
      </c>
      <c r="V97" s="4">
        <v>-0.106</v>
      </c>
      <c r="W97" s="4">
        <v>-0.38600000000000001</v>
      </c>
    </row>
    <row r="98" spans="1:23" hidden="1" x14ac:dyDescent="0.35">
      <c r="A98" s="1" t="s">
        <v>125</v>
      </c>
      <c r="B98" s="2">
        <v>44831</v>
      </c>
      <c r="C98" s="3" t="s">
        <v>24</v>
      </c>
      <c r="D98" s="3" t="s">
        <v>25</v>
      </c>
      <c r="E98" s="4">
        <v>2.5</v>
      </c>
      <c r="F98" s="3" t="s">
        <v>26</v>
      </c>
      <c r="G98" s="5">
        <v>5.8083610800000001</v>
      </c>
      <c r="H98" s="5">
        <v>2738931</v>
      </c>
      <c r="I98" s="4">
        <v>0.27029999999999998</v>
      </c>
      <c r="J98" s="4">
        <v>0.26740000000000003</v>
      </c>
      <c r="K98" s="4">
        <v>0.28599999999999998</v>
      </c>
      <c r="L98" s="4">
        <v>0.26669999999999999</v>
      </c>
      <c r="M98" s="4">
        <v>0.28599999999999998</v>
      </c>
      <c r="N98" s="4">
        <v>0.28449999999999998</v>
      </c>
      <c r="O98" s="6">
        <v>995</v>
      </c>
      <c r="P98" s="6">
        <v>2065</v>
      </c>
      <c r="Q98" s="4">
        <v>0.53569999999999995</v>
      </c>
      <c r="R98" s="4">
        <v>4.8999999999999998E-3</v>
      </c>
      <c r="S98" s="4">
        <v>0.74</v>
      </c>
      <c r="T98" s="4">
        <v>0.82</v>
      </c>
      <c r="U98" s="4">
        <v>0.60399999999999998</v>
      </c>
      <c r="V98" s="4">
        <v>-0.183</v>
      </c>
      <c r="W98" s="4">
        <v>0.82</v>
      </c>
    </row>
    <row r="99" spans="1:23" x14ac:dyDescent="0.35">
      <c r="A99" s="1" t="s">
        <v>126</v>
      </c>
      <c r="B99" s="2">
        <v>44831</v>
      </c>
      <c r="C99" s="3" t="s">
        <v>28</v>
      </c>
      <c r="D99" s="3" t="s">
        <v>29</v>
      </c>
      <c r="E99" s="4">
        <v>2.5</v>
      </c>
      <c r="F99" s="3" t="s">
        <v>30</v>
      </c>
      <c r="G99" s="5">
        <v>-11.7816092</v>
      </c>
      <c r="H99" s="5">
        <v>432883</v>
      </c>
      <c r="I99" s="4">
        <v>6.9599999999999995E-2</v>
      </c>
      <c r="J99" s="4">
        <v>6.8199999999999997E-2</v>
      </c>
      <c r="K99" s="4">
        <v>7.2300000000000003E-2</v>
      </c>
      <c r="L99" s="4">
        <v>6.0600000000000001E-2</v>
      </c>
      <c r="M99" s="4">
        <v>6.1400000000000003E-2</v>
      </c>
      <c r="N99" s="4">
        <v>6.1400000000000003E-2</v>
      </c>
      <c r="O99" s="6">
        <v>661</v>
      </c>
      <c r="P99" s="6">
        <v>3325</v>
      </c>
      <c r="Q99" s="4">
        <v>0.30420000000000003</v>
      </c>
      <c r="R99" s="4">
        <v>1E-4</v>
      </c>
      <c r="S99" s="4">
        <v>-0.252</v>
      </c>
      <c r="T99" s="4">
        <v>0.84799999999999998</v>
      </c>
      <c r="U99" s="4">
        <v>0.59399999999999997</v>
      </c>
      <c r="V99" s="4">
        <v>-0.10299999999999999</v>
      </c>
      <c r="W99" s="4">
        <v>-0.35499999999999998</v>
      </c>
    </row>
    <row r="100" spans="1:23" hidden="1" x14ac:dyDescent="0.35">
      <c r="A100" s="1" t="s">
        <v>127</v>
      </c>
      <c r="B100" s="2">
        <v>44830</v>
      </c>
      <c r="C100" s="3" t="s">
        <v>24</v>
      </c>
      <c r="D100" s="3" t="s">
        <v>25</v>
      </c>
      <c r="E100" s="4">
        <v>2.5</v>
      </c>
      <c r="F100" s="3" t="s">
        <v>26</v>
      </c>
      <c r="G100" s="5">
        <v>-3.4987504500000002</v>
      </c>
      <c r="H100" s="5">
        <v>2456118</v>
      </c>
      <c r="I100" s="4">
        <v>0.28010000000000002</v>
      </c>
      <c r="J100" s="4">
        <v>0.27800000000000002</v>
      </c>
      <c r="K100" s="4">
        <v>0.29320000000000002</v>
      </c>
      <c r="L100" s="4">
        <v>0.26629999999999998</v>
      </c>
      <c r="M100" s="4">
        <v>0.27029999999999998</v>
      </c>
      <c r="N100" s="4">
        <v>0.27029999999999998</v>
      </c>
      <c r="O100" s="6">
        <v>873</v>
      </c>
      <c r="P100" s="6">
        <v>1115</v>
      </c>
      <c r="Q100" s="4">
        <v>0.54730000000000001</v>
      </c>
      <c r="R100" s="4">
        <v>1.29E-2</v>
      </c>
      <c r="S100" s="4">
        <v>0.71199999999999997</v>
      </c>
      <c r="T100" s="4">
        <v>0.83799999999999997</v>
      </c>
      <c r="U100" s="4">
        <v>0.63100000000000001</v>
      </c>
      <c r="V100" s="4">
        <v>-0.191</v>
      </c>
      <c r="W100" s="4">
        <v>0.78600000000000003</v>
      </c>
    </row>
    <row r="101" spans="1:23" x14ac:dyDescent="0.35">
      <c r="A101" s="1" t="s">
        <v>128</v>
      </c>
      <c r="B101" s="2">
        <v>44830</v>
      </c>
      <c r="C101" s="3" t="s">
        <v>28</v>
      </c>
      <c r="D101" s="3" t="s">
        <v>29</v>
      </c>
      <c r="E101" s="4">
        <v>2.5</v>
      </c>
      <c r="F101" s="3" t="s">
        <v>30</v>
      </c>
      <c r="G101" s="5">
        <v>7.1975497700000002</v>
      </c>
      <c r="H101" s="5">
        <v>867540</v>
      </c>
      <c r="I101" s="4">
        <v>6.5299999999999997E-2</v>
      </c>
      <c r="J101" s="4">
        <v>6.5299999999999997E-2</v>
      </c>
      <c r="K101" s="4">
        <v>7.1800000000000003E-2</v>
      </c>
      <c r="L101" s="4">
        <v>6.0199999999999997E-2</v>
      </c>
      <c r="M101" s="4">
        <v>7.0000000000000007E-2</v>
      </c>
      <c r="N101" s="4">
        <v>6.9599999999999995E-2</v>
      </c>
      <c r="O101" s="6">
        <v>1324</v>
      </c>
      <c r="P101" s="6">
        <v>3164</v>
      </c>
      <c r="Q101" s="4">
        <v>0.29809999999999998</v>
      </c>
      <c r="R101" s="4">
        <v>1E-4</v>
      </c>
      <c r="S101" s="4">
        <v>-0.27600000000000002</v>
      </c>
      <c r="T101" s="4">
        <v>0.89200000000000002</v>
      </c>
      <c r="U101" s="4">
        <v>0.61799999999999999</v>
      </c>
      <c r="V101" s="4">
        <v>-0.106</v>
      </c>
      <c r="W101" s="4">
        <v>-0.38900000000000001</v>
      </c>
    </row>
    <row r="102" spans="1:23" hidden="1" x14ac:dyDescent="0.35">
      <c r="A102" s="1" t="s">
        <v>129</v>
      </c>
      <c r="B102" s="2">
        <v>44827</v>
      </c>
      <c r="C102" s="3" t="s">
        <v>24</v>
      </c>
      <c r="D102" s="3" t="s">
        <v>25</v>
      </c>
      <c r="E102" s="4">
        <v>2.5</v>
      </c>
      <c r="F102" s="3" t="s">
        <v>26</v>
      </c>
      <c r="G102" s="5">
        <v>0.52742615999999998</v>
      </c>
      <c r="H102" s="5">
        <v>223600</v>
      </c>
      <c r="I102" s="4">
        <v>0.28439999999999999</v>
      </c>
      <c r="J102" s="4">
        <v>0.29630000000000001</v>
      </c>
      <c r="K102" s="4">
        <v>0.29630000000000001</v>
      </c>
      <c r="L102" s="4">
        <v>0.27260000000000001</v>
      </c>
      <c r="M102" s="4">
        <v>0.28589999999999999</v>
      </c>
      <c r="N102" s="4">
        <v>0.28010000000000002</v>
      </c>
      <c r="O102" s="6">
        <v>79</v>
      </c>
      <c r="P102" s="6">
        <v>717</v>
      </c>
      <c r="Q102" s="4">
        <v>0.5514</v>
      </c>
      <c r="R102" s="4">
        <v>1.7399999999999999E-2</v>
      </c>
      <c r="S102" s="4">
        <v>0.73099999999999998</v>
      </c>
      <c r="T102" s="4">
        <v>0.82599999999999996</v>
      </c>
      <c r="U102" s="4">
        <v>0.61899999999999999</v>
      </c>
      <c r="V102" s="4">
        <v>-0.183</v>
      </c>
      <c r="W102" s="4">
        <v>0.82599999999999996</v>
      </c>
    </row>
    <row r="103" spans="1:23" x14ac:dyDescent="0.35">
      <c r="A103" s="1" t="s">
        <v>130</v>
      </c>
      <c r="B103" s="2">
        <v>44827</v>
      </c>
      <c r="C103" s="3" t="s">
        <v>28</v>
      </c>
      <c r="D103" s="3" t="s">
        <v>29</v>
      </c>
      <c r="E103" s="4">
        <v>2.5</v>
      </c>
      <c r="F103" s="3" t="s">
        <v>30</v>
      </c>
      <c r="G103" s="5">
        <v>3.1595576599999999</v>
      </c>
      <c r="H103" s="5">
        <v>874002</v>
      </c>
      <c r="I103" s="4">
        <v>6.3299999999999995E-2</v>
      </c>
      <c r="J103" s="4">
        <v>6.2899999999999998E-2</v>
      </c>
      <c r="K103" s="4">
        <v>6.8699999999999997E-2</v>
      </c>
      <c r="L103" s="4">
        <v>5.8999999999999997E-2</v>
      </c>
      <c r="M103" s="4">
        <v>6.5299999999999997E-2</v>
      </c>
      <c r="N103" s="4">
        <v>6.5299999999999997E-2</v>
      </c>
      <c r="O103" s="6">
        <v>1383</v>
      </c>
      <c r="P103" s="6">
        <v>2910</v>
      </c>
      <c r="Q103" s="4">
        <v>0.29630000000000001</v>
      </c>
      <c r="R103" s="4">
        <v>1E-4</v>
      </c>
      <c r="S103" s="4">
        <v>-0.26100000000000001</v>
      </c>
      <c r="T103" s="4">
        <v>0.85599999999999998</v>
      </c>
      <c r="U103" s="4">
        <v>0.61</v>
      </c>
      <c r="V103" s="4">
        <v>-0.10299999999999999</v>
      </c>
      <c r="W103" s="4">
        <v>-0.376</v>
      </c>
    </row>
    <row r="104" spans="1:23" hidden="1" x14ac:dyDescent="0.35">
      <c r="A104" s="1" t="s">
        <v>131</v>
      </c>
      <c r="B104" s="2">
        <v>44826</v>
      </c>
      <c r="C104" s="3" t="s">
        <v>24</v>
      </c>
      <c r="D104" s="3" t="s">
        <v>25</v>
      </c>
      <c r="E104" s="4">
        <v>2.5</v>
      </c>
      <c r="F104" s="3" t="s">
        <v>26</v>
      </c>
      <c r="G104" s="5">
        <v>-4.9147442300000002</v>
      </c>
      <c r="H104" s="5">
        <v>914131</v>
      </c>
      <c r="I104" s="4">
        <v>0.29909999999999998</v>
      </c>
      <c r="J104" s="4">
        <v>0.28799999999999998</v>
      </c>
      <c r="K104" s="4">
        <v>0.29459999999999997</v>
      </c>
      <c r="L104" s="4">
        <v>0.27960000000000002</v>
      </c>
      <c r="M104" s="4">
        <v>0.28439999999999999</v>
      </c>
      <c r="N104" s="4">
        <v>0.28439999999999999</v>
      </c>
      <c r="O104" s="6">
        <v>318</v>
      </c>
      <c r="P104" s="6">
        <v>727</v>
      </c>
      <c r="Q104" s="4">
        <v>0.56820000000000004</v>
      </c>
      <c r="R104" s="4">
        <v>0.03</v>
      </c>
      <c r="S104" s="4">
        <v>0.72299999999999998</v>
      </c>
      <c r="T104" s="4">
        <v>0.80400000000000005</v>
      </c>
      <c r="U104" s="4">
        <v>0.629</v>
      </c>
      <c r="V104" s="4">
        <v>-0.189</v>
      </c>
      <c r="W104" s="4">
        <v>0.81799999999999995</v>
      </c>
    </row>
    <row r="105" spans="1:23" x14ac:dyDescent="0.35">
      <c r="A105" s="1" t="s">
        <v>132</v>
      </c>
      <c r="B105" s="2">
        <v>44826</v>
      </c>
      <c r="C105" s="3" t="s">
        <v>28</v>
      </c>
      <c r="D105" s="3" t="s">
        <v>29</v>
      </c>
      <c r="E105" s="4">
        <v>2.5</v>
      </c>
      <c r="F105" s="3" t="s">
        <v>30</v>
      </c>
      <c r="G105" s="5">
        <v>9.1065292099999997</v>
      </c>
      <c r="H105" s="5">
        <v>936284</v>
      </c>
      <c r="I105" s="4">
        <v>5.8200000000000002E-2</v>
      </c>
      <c r="J105" s="4">
        <v>5.8799999999999998E-2</v>
      </c>
      <c r="K105" s="4">
        <v>6.6799999999999998E-2</v>
      </c>
      <c r="L105" s="4">
        <v>5.7799999999999997E-2</v>
      </c>
      <c r="M105" s="4">
        <v>6.3500000000000001E-2</v>
      </c>
      <c r="N105" s="4">
        <v>6.3299999999999995E-2</v>
      </c>
      <c r="O105" s="6">
        <v>1463</v>
      </c>
      <c r="P105" s="6">
        <v>2664</v>
      </c>
      <c r="Q105" s="4">
        <v>0.28910000000000002</v>
      </c>
      <c r="R105" s="4">
        <v>1E-4</v>
      </c>
      <c r="S105" s="4">
        <v>-0.25900000000000001</v>
      </c>
      <c r="T105" s="4">
        <v>0.87</v>
      </c>
      <c r="U105" s="4">
        <v>0.60899999999999999</v>
      </c>
      <c r="V105" s="4">
        <v>-0.1</v>
      </c>
      <c r="W105" s="4">
        <v>-0.374</v>
      </c>
    </row>
    <row r="106" spans="1:23" hidden="1" x14ac:dyDescent="0.35">
      <c r="A106" s="1" t="s">
        <v>133</v>
      </c>
      <c r="B106" s="2">
        <v>44825</v>
      </c>
      <c r="C106" s="3" t="s">
        <v>24</v>
      </c>
      <c r="D106" s="3" t="s">
        <v>25</v>
      </c>
      <c r="E106" s="4">
        <v>2.5</v>
      </c>
      <c r="F106" s="3" t="s">
        <v>26</v>
      </c>
      <c r="G106" s="5">
        <v>-5.6466877000000002</v>
      </c>
      <c r="H106" s="5">
        <v>950211.99999999988</v>
      </c>
      <c r="I106" s="4">
        <v>0.317</v>
      </c>
      <c r="J106" s="4">
        <v>0.3049</v>
      </c>
      <c r="K106" s="4">
        <v>0.31209999999999999</v>
      </c>
      <c r="L106" s="4">
        <v>0.29249999999999998</v>
      </c>
      <c r="M106" s="4">
        <v>0.29909999999999998</v>
      </c>
      <c r="N106" s="4">
        <v>0.29909999999999998</v>
      </c>
      <c r="O106" s="6">
        <v>314</v>
      </c>
      <c r="P106" s="6">
        <v>495</v>
      </c>
      <c r="Q106" s="4">
        <v>0.58840000000000003</v>
      </c>
      <c r="R106" s="4">
        <v>4.5600000000000002E-2</v>
      </c>
      <c r="S106" s="4">
        <v>0.74099999999999999</v>
      </c>
      <c r="T106" s="4">
        <v>0.77700000000000002</v>
      </c>
      <c r="U106" s="4">
        <v>0.61499999999999999</v>
      </c>
      <c r="V106" s="4">
        <v>-0.185</v>
      </c>
      <c r="W106" s="4">
        <v>0.84599999999999997</v>
      </c>
    </row>
    <row r="107" spans="1:23" x14ac:dyDescent="0.35">
      <c r="A107" s="1" t="s">
        <v>134</v>
      </c>
      <c r="B107" s="2">
        <v>44825</v>
      </c>
      <c r="C107" s="3" t="s">
        <v>28</v>
      </c>
      <c r="D107" s="3" t="s">
        <v>29</v>
      </c>
      <c r="E107" s="4">
        <v>2.5</v>
      </c>
      <c r="F107" s="3" t="s">
        <v>30</v>
      </c>
      <c r="G107" s="5">
        <v>12.934362930000001</v>
      </c>
      <c r="H107" s="5">
        <v>668587</v>
      </c>
      <c r="I107" s="4">
        <v>5.1799999999999999E-2</v>
      </c>
      <c r="J107" s="4">
        <v>5.1799999999999999E-2</v>
      </c>
      <c r="K107" s="4">
        <v>6.0199999999999997E-2</v>
      </c>
      <c r="L107" s="4">
        <v>5.0999999999999997E-2</v>
      </c>
      <c r="M107" s="4">
        <v>5.8500000000000003E-2</v>
      </c>
      <c r="N107" s="4">
        <v>5.8200000000000002E-2</v>
      </c>
      <c r="O107" s="6">
        <v>1212</v>
      </c>
      <c r="P107" s="6">
        <v>2054</v>
      </c>
      <c r="Q107" s="4">
        <v>0.28039999999999998</v>
      </c>
      <c r="R107" s="4">
        <v>1E-4</v>
      </c>
      <c r="S107" s="4">
        <v>-0.24199999999999999</v>
      </c>
      <c r="T107" s="4">
        <v>0.83</v>
      </c>
      <c r="U107" s="4">
        <v>0.59299999999999997</v>
      </c>
      <c r="V107" s="4">
        <v>-9.7000000000000003E-2</v>
      </c>
      <c r="W107" s="4">
        <v>-0.35299999999999998</v>
      </c>
    </row>
    <row r="108" spans="1:23" hidden="1" x14ac:dyDescent="0.35">
      <c r="A108" s="1" t="s">
        <v>135</v>
      </c>
      <c r="B108" s="2">
        <v>44824</v>
      </c>
      <c r="C108" s="3" t="s">
        <v>24</v>
      </c>
      <c r="D108" s="3" t="s">
        <v>25</v>
      </c>
      <c r="E108" s="4">
        <v>2.5</v>
      </c>
      <c r="F108" s="3" t="s">
        <v>26</v>
      </c>
      <c r="G108" s="5">
        <v>-2.00927357</v>
      </c>
      <c r="H108" s="5">
        <v>379765</v>
      </c>
      <c r="I108" s="4">
        <v>0.32350000000000001</v>
      </c>
      <c r="J108" s="4">
        <v>0.32479999999999998</v>
      </c>
      <c r="K108" s="4">
        <v>0.32540000000000002</v>
      </c>
      <c r="L108" s="4">
        <v>0.31109999999999999</v>
      </c>
      <c r="M108" s="4">
        <v>0.317</v>
      </c>
      <c r="N108" s="4">
        <v>0.317</v>
      </c>
      <c r="O108" s="6">
        <v>120</v>
      </c>
      <c r="P108" s="6">
        <v>346</v>
      </c>
      <c r="Q108" s="4">
        <v>0.59540000000000004</v>
      </c>
      <c r="R108" s="4">
        <v>5.16E-2</v>
      </c>
      <c r="S108" s="4">
        <v>0.75800000000000001</v>
      </c>
      <c r="T108" s="4">
        <v>0.73899999999999999</v>
      </c>
      <c r="U108" s="4">
        <v>0.6</v>
      </c>
      <c r="V108" s="4">
        <v>-0.182</v>
      </c>
      <c r="W108" s="4">
        <v>0.873</v>
      </c>
    </row>
    <row r="109" spans="1:23" x14ac:dyDescent="0.35">
      <c r="A109" s="1" t="s">
        <v>136</v>
      </c>
      <c r="B109" s="2">
        <v>44824</v>
      </c>
      <c r="C109" s="3" t="s">
        <v>28</v>
      </c>
      <c r="D109" s="3" t="s">
        <v>29</v>
      </c>
      <c r="E109" s="4">
        <v>2.5</v>
      </c>
      <c r="F109" s="3" t="s">
        <v>30</v>
      </c>
      <c r="G109" s="5">
        <v>-2.8142589099999999</v>
      </c>
      <c r="H109" s="5">
        <v>240140</v>
      </c>
      <c r="I109" s="4">
        <v>5.33E-2</v>
      </c>
      <c r="J109" s="4">
        <v>5.0900000000000001E-2</v>
      </c>
      <c r="K109" s="4">
        <v>5.3999999999999999E-2</v>
      </c>
      <c r="L109" s="4">
        <v>4.87E-2</v>
      </c>
      <c r="M109" s="4">
        <v>5.1799999999999999E-2</v>
      </c>
      <c r="N109" s="4">
        <v>5.1799999999999999E-2</v>
      </c>
      <c r="O109" s="6">
        <v>464</v>
      </c>
      <c r="P109" s="6">
        <v>1516</v>
      </c>
      <c r="Q109" s="4">
        <v>0.28139999999999998</v>
      </c>
      <c r="R109" s="4">
        <v>1E-4</v>
      </c>
      <c r="S109" s="4">
        <v>-0.221</v>
      </c>
      <c r="T109" s="4">
        <v>0.79</v>
      </c>
      <c r="U109" s="4">
        <v>0.57099999999999995</v>
      </c>
      <c r="V109" s="4">
        <v>-9.1999999999999998E-2</v>
      </c>
      <c r="W109" s="4">
        <v>-0.32700000000000001</v>
      </c>
    </row>
    <row r="110" spans="1:23" hidden="1" x14ac:dyDescent="0.35">
      <c r="A110" s="1" t="s">
        <v>137</v>
      </c>
      <c r="B110" s="2">
        <v>44823</v>
      </c>
      <c r="C110" s="3" t="s">
        <v>24</v>
      </c>
      <c r="D110" s="3" t="s">
        <v>25</v>
      </c>
      <c r="E110" s="4">
        <v>2.5</v>
      </c>
      <c r="F110" s="3" t="s">
        <v>26</v>
      </c>
      <c r="G110" s="5">
        <v>-1.25229078</v>
      </c>
      <c r="H110" s="5">
        <v>1001952</v>
      </c>
      <c r="I110" s="4">
        <v>0.32740000000000002</v>
      </c>
      <c r="J110" s="4">
        <v>0.33040000000000003</v>
      </c>
      <c r="K110" s="4">
        <v>0.33710000000000001</v>
      </c>
      <c r="L110" s="4">
        <v>0.31969999999999998</v>
      </c>
      <c r="M110" s="4">
        <v>0.32329999999999998</v>
      </c>
      <c r="N110" s="4">
        <v>0.32350000000000001</v>
      </c>
      <c r="O110" s="6">
        <v>309</v>
      </c>
      <c r="P110" s="6">
        <v>242</v>
      </c>
      <c r="Q110" s="4">
        <v>0.5998</v>
      </c>
      <c r="R110" s="4">
        <v>5.5E-2</v>
      </c>
      <c r="S110" s="4">
        <v>0.75900000000000001</v>
      </c>
      <c r="T110" s="4">
        <v>0.72299999999999998</v>
      </c>
      <c r="U110" s="4">
        <v>0.60199999999999998</v>
      </c>
      <c r="V110" s="4">
        <v>-0.184</v>
      </c>
      <c r="W110" s="4">
        <v>0.877</v>
      </c>
    </row>
    <row r="111" spans="1:23" x14ac:dyDescent="0.35">
      <c r="A111" s="1" t="s">
        <v>138</v>
      </c>
      <c r="B111" s="2">
        <v>44823</v>
      </c>
      <c r="C111" s="3" t="s">
        <v>28</v>
      </c>
      <c r="D111" s="3" t="s">
        <v>29</v>
      </c>
      <c r="E111" s="4">
        <v>2.5</v>
      </c>
      <c r="F111" s="3" t="s">
        <v>30</v>
      </c>
      <c r="G111" s="5">
        <v>4.1015625</v>
      </c>
      <c r="H111" s="5">
        <v>778783</v>
      </c>
      <c r="I111" s="4">
        <v>5.1200000000000002E-2</v>
      </c>
      <c r="J111" s="4">
        <v>4.9700000000000001E-2</v>
      </c>
      <c r="K111" s="4">
        <v>5.5100000000000003E-2</v>
      </c>
      <c r="L111" s="4">
        <v>4.8500000000000001E-2</v>
      </c>
      <c r="M111" s="4">
        <v>5.33E-2</v>
      </c>
      <c r="N111" s="4">
        <v>5.33E-2</v>
      </c>
      <c r="O111" s="6">
        <v>1504</v>
      </c>
      <c r="P111" s="6">
        <v>1233</v>
      </c>
      <c r="Q111" s="4">
        <v>0.27879999999999999</v>
      </c>
      <c r="R111" s="4">
        <v>1E-4</v>
      </c>
      <c r="S111" s="4">
        <v>-0.221</v>
      </c>
      <c r="T111" s="4">
        <v>0.77100000000000002</v>
      </c>
      <c r="U111" s="4">
        <v>0.57399999999999995</v>
      </c>
      <c r="V111" s="4">
        <v>-9.4E-2</v>
      </c>
      <c r="W111" s="4">
        <v>-0.33</v>
      </c>
    </row>
    <row r="112" spans="1:23" hidden="1" x14ac:dyDescent="0.35"/>
    <row r="113" spans="1:23" hidden="1" x14ac:dyDescent="0.35">
      <c r="A113" t="s">
        <v>139</v>
      </c>
      <c r="B113" s="7" t="s">
        <v>140</v>
      </c>
      <c r="C113" t="s">
        <v>139</v>
      </c>
      <c r="D113" t="s">
        <v>139</v>
      </c>
      <c r="E113" t="s">
        <v>139</v>
      </c>
      <c r="F113" t="s">
        <v>139</v>
      </c>
      <c r="G113" t="s">
        <v>139</v>
      </c>
      <c r="H113" t="s">
        <v>139</v>
      </c>
      <c r="I113" t="s">
        <v>139</v>
      </c>
      <c r="J113" t="s">
        <v>139</v>
      </c>
      <c r="K113" t="s">
        <v>139</v>
      </c>
      <c r="L113" t="s">
        <v>139</v>
      </c>
      <c r="M113" t="s">
        <v>139</v>
      </c>
      <c r="N113" t="s">
        <v>139</v>
      </c>
      <c r="O113" t="s">
        <v>139</v>
      </c>
      <c r="P113" t="s">
        <v>139</v>
      </c>
      <c r="Q113" t="s">
        <v>139</v>
      </c>
      <c r="R113" t="s">
        <v>139</v>
      </c>
      <c r="S113" t="s">
        <v>139</v>
      </c>
      <c r="T113" t="s">
        <v>139</v>
      </c>
      <c r="U113" t="s">
        <v>139</v>
      </c>
      <c r="V113" t="s">
        <v>139</v>
      </c>
      <c r="W113" t="s">
        <v>139</v>
      </c>
    </row>
  </sheetData>
  <autoFilter ref="F1:F113" xr:uid="{00000000-0001-0000-0000-000000000000}">
    <filterColumn colId="0">
      <filters>
        <filter val="50ETF沽3月2465A"/>
      </filters>
    </filterColumn>
  </autoFilter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A07B-8379-4E92-9274-DA6B09090799}">
  <dimension ref="A1:U56"/>
  <sheetViews>
    <sheetView tabSelected="1" topLeftCell="L7" workbookViewId="0">
      <selection activeCell="Y10" sqref="Y10"/>
    </sheetView>
  </sheetViews>
  <sheetFormatPr defaultRowHeight="15.5" x14ac:dyDescent="0.35"/>
  <cols>
    <col min="1" max="1" width="20.6640625" customWidth="1"/>
    <col min="3" max="3" width="19.9140625" customWidth="1"/>
    <col min="6" max="6" width="13.75" customWidth="1"/>
    <col min="7" max="7" width="12.1640625" customWidth="1"/>
    <col min="9" max="9" width="15.1640625" customWidth="1"/>
    <col min="12" max="13" width="16.5" customWidth="1"/>
    <col min="14" max="14" width="13.58203125" customWidth="1"/>
    <col min="15" max="15" width="13.4140625" customWidth="1"/>
    <col min="17" max="17" width="16.25" customWidth="1"/>
  </cols>
  <sheetData>
    <row r="1" spans="1:21" ht="16" x14ac:dyDescent="0.35">
      <c r="A1" s="1" t="s">
        <v>1</v>
      </c>
      <c r="B1" s="1" t="s">
        <v>4</v>
      </c>
      <c r="C1" s="1" t="s">
        <v>5</v>
      </c>
      <c r="D1" s="9" t="s">
        <v>12</v>
      </c>
      <c r="E1" s="9" t="s">
        <v>13</v>
      </c>
      <c r="F1" s="9" t="s">
        <v>141</v>
      </c>
      <c r="G1" s="9" t="s">
        <v>142</v>
      </c>
      <c r="H1" s="9" t="s">
        <v>144</v>
      </c>
      <c r="I1" s="9" t="s">
        <v>146</v>
      </c>
      <c r="J1" s="9" t="s">
        <v>143</v>
      </c>
      <c r="K1" s="9" t="s">
        <v>145</v>
      </c>
      <c r="L1" s="8" t="s">
        <v>147</v>
      </c>
      <c r="M1" s="8" t="s">
        <v>147</v>
      </c>
      <c r="N1" s="8" t="s">
        <v>149</v>
      </c>
      <c r="O1" s="8" t="s">
        <v>148</v>
      </c>
      <c r="P1" s="1" t="s">
        <v>4</v>
      </c>
      <c r="Q1" s="1" t="s">
        <v>5</v>
      </c>
      <c r="R1" s="1" t="s">
        <v>12</v>
      </c>
      <c r="S1" s="1" t="s">
        <v>13</v>
      </c>
      <c r="T1" s="8" t="s">
        <v>150</v>
      </c>
      <c r="U1" s="8" t="s">
        <v>151</v>
      </c>
    </row>
    <row r="2" spans="1:21" x14ac:dyDescent="0.35">
      <c r="A2" s="2">
        <v>44904</v>
      </c>
      <c r="B2" s="4">
        <v>2.4649999999999999</v>
      </c>
      <c r="C2" s="3" t="s">
        <v>26</v>
      </c>
      <c r="D2" s="10">
        <v>0.29349999999999998</v>
      </c>
      <c r="E2" s="10">
        <v>0.28720000000000001</v>
      </c>
      <c r="F2" s="2">
        <v>45007</v>
      </c>
      <c r="G2">
        <f t="shared" ref="G2:G33" si="0">F2-A2</f>
        <v>103</v>
      </c>
      <c r="H2">
        <v>2.252645063858047E-2</v>
      </c>
      <c r="I2">
        <v>2.7080000000000002</v>
      </c>
      <c r="J2">
        <f t="shared" ref="J2:J33" si="1">MAX(I2-B2*EXP(-H2*G2/365),0)</f>
        <v>0.25861976249192775</v>
      </c>
      <c r="K2">
        <f t="shared" ref="K2:K33" si="2">I2</f>
        <v>2.7080000000000002</v>
      </c>
      <c r="L2">
        <f>IF(E2&gt;=J2,1,0)</f>
        <v>1</v>
      </c>
      <c r="M2">
        <f>IF(E2&lt;=K2,1,0)</f>
        <v>1</v>
      </c>
      <c r="N2">
        <f>E2+B2*EXP(-H2*G2/365)</f>
        <v>2.7365802375080723</v>
      </c>
      <c r="O2" s="11">
        <f>S2+I2</f>
        <v>2.7366000000000001</v>
      </c>
      <c r="P2" s="4">
        <v>2.4649999999999999</v>
      </c>
      <c r="Q2" s="3" t="s">
        <v>30</v>
      </c>
      <c r="R2" s="4">
        <v>2.86E-2</v>
      </c>
      <c r="S2" s="4">
        <v>2.86E-2</v>
      </c>
      <c r="T2">
        <f>MAX(P2*EXP(-H2*G2/365)-I2,0)</f>
        <v>0</v>
      </c>
      <c r="U2">
        <f>P2*EXP(-H2*G2/165)</f>
        <v>2.4305798282520765</v>
      </c>
    </row>
    <row r="3" spans="1:21" x14ac:dyDescent="0.35">
      <c r="A3" s="2">
        <v>44903</v>
      </c>
      <c r="B3" s="4">
        <v>2.4649999999999999</v>
      </c>
      <c r="C3" s="3" t="s">
        <v>26</v>
      </c>
      <c r="D3" s="10">
        <v>0.26579999999999998</v>
      </c>
      <c r="E3" s="10">
        <v>0.26579999999999998</v>
      </c>
      <c r="F3" s="2">
        <v>45007</v>
      </c>
      <c r="G3">
        <f t="shared" si="0"/>
        <v>104</v>
      </c>
      <c r="H3">
        <v>2.2436955058042378E-2</v>
      </c>
      <c r="I3">
        <v>2.677</v>
      </c>
      <c r="J3">
        <f t="shared" si="1"/>
        <v>0.22770846811181578</v>
      </c>
      <c r="K3">
        <f t="shared" si="2"/>
        <v>2.677</v>
      </c>
      <c r="L3">
        <f t="shared" ref="L3:L56" si="3">IF(E3&gt;=J3,1,0)</f>
        <v>1</v>
      </c>
      <c r="M3">
        <f t="shared" ref="M3:M56" si="4">IF(E3&lt;=K3,1,0)</f>
        <v>1</v>
      </c>
      <c r="N3">
        <f t="shared" ref="N3:N56" si="5">E3+B3*EXP(-H3*G3/365)</f>
        <v>2.7150915318881843</v>
      </c>
      <c r="O3" s="11">
        <f t="shared" ref="O3:O56" si="6">S3+I3</f>
        <v>2.7121</v>
      </c>
      <c r="P3" s="4">
        <v>2.4649999999999999</v>
      </c>
      <c r="Q3" s="3" t="s">
        <v>30</v>
      </c>
      <c r="R3" s="4">
        <v>3.5099999999999999E-2</v>
      </c>
      <c r="S3" s="4">
        <v>3.5099999999999999E-2</v>
      </c>
      <c r="T3">
        <f t="shared" ref="T3:T56" si="7">MAX(P3*EXP(-H3*G3/365)-I3,0)</f>
        <v>0</v>
      </c>
      <c r="U3">
        <f t="shared" ref="U3:U56" si="8">P3*EXP(-H3*G3/165)</f>
        <v>2.430385111102717</v>
      </c>
    </row>
    <row r="4" spans="1:21" x14ac:dyDescent="0.35">
      <c r="A4" s="2">
        <v>44902</v>
      </c>
      <c r="B4" s="4">
        <v>2.4649999999999999</v>
      </c>
      <c r="C4" s="3" t="s">
        <v>26</v>
      </c>
      <c r="D4" s="10">
        <v>0.26840000000000003</v>
      </c>
      <c r="E4" s="10">
        <v>0.26</v>
      </c>
      <c r="F4" s="2">
        <v>45007</v>
      </c>
      <c r="G4">
        <f t="shared" si="0"/>
        <v>105</v>
      </c>
      <c r="H4">
        <v>2.2248013367650449E-2</v>
      </c>
      <c r="I4">
        <v>2.6709999999999998</v>
      </c>
      <c r="J4">
        <f t="shared" si="1"/>
        <v>0.2217259021576683</v>
      </c>
      <c r="K4">
        <f t="shared" si="2"/>
        <v>2.6709999999999998</v>
      </c>
      <c r="L4">
        <f t="shared" si="3"/>
        <v>1</v>
      </c>
      <c r="M4">
        <f t="shared" si="4"/>
        <v>1</v>
      </c>
      <c r="N4">
        <f t="shared" si="5"/>
        <v>2.7092740978423313</v>
      </c>
      <c r="O4" s="11">
        <f t="shared" si="6"/>
        <v>2.7079</v>
      </c>
      <c r="P4" s="4">
        <v>2.4649999999999999</v>
      </c>
      <c r="Q4" s="3" t="s">
        <v>30</v>
      </c>
      <c r="R4" s="4">
        <v>3.6900000000000002E-2</v>
      </c>
      <c r="S4" s="4">
        <v>3.6900000000000002E-2</v>
      </c>
      <c r="T4">
        <f t="shared" si="7"/>
        <v>0</v>
      </c>
      <c r="U4">
        <f t="shared" si="8"/>
        <v>2.4303468427431785</v>
      </c>
    </row>
    <row r="5" spans="1:21" x14ac:dyDescent="0.35">
      <c r="A5" s="2">
        <v>44901</v>
      </c>
      <c r="B5" s="4">
        <v>2.4649999999999999</v>
      </c>
      <c r="C5" s="3" t="s">
        <v>26</v>
      </c>
      <c r="D5" s="10">
        <v>0.27050000000000002</v>
      </c>
      <c r="E5" s="10">
        <v>0.27479999999999999</v>
      </c>
      <c r="F5" s="2">
        <v>45007</v>
      </c>
      <c r="G5">
        <f t="shared" si="0"/>
        <v>106</v>
      </c>
      <c r="H5">
        <v>2.20093374223858E-2</v>
      </c>
      <c r="I5">
        <v>2.6880000000000002</v>
      </c>
      <c r="J5">
        <f t="shared" si="1"/>
        <v>0.23870542455139532</v>
      </c>
      <c r="K5">
        <f t="shared" si="2"/>
        <v>2.6880000000000002</v>
      </c>
      <c r="L5">
        <f t="shared" si="3"/>
        <v>1</v>
      </c>
      <c r="M5">
        <f t="shared" si="4"/>
        <v>1</v>
      </c>
      <c r="N5">
        <f t="shared" si="5"/>
        <v>2.7240945754486048</v>
      </c>
      <c r="O5" s="11">
        <f t="shared" si="6"/>
        <v>2.7233000000000001</v>
      </c>
      <c r="P5" s="4">
        <v>2.4649999999999999</v>
      </c>
      <c r="Q5" s="3" t="s">
        <v>30</v>
      </c>
      <c r="R5" s="4">
        <v>3.5299999999999998E-2</v>
      </c>
      <c r="S5" s="4">
        <v>3.5299999999999998E-2</v>
      </c>
      <c r="T5">
        <f t="shared" si="7"/>
        <v>0</v>
      </c>
      <c r="U5">
        <f t="shared" si="8"/>
        <v>2.430391791861481</v>
      </c>
    </row>
    <row r="6" spans="1:21" x14ac:dyDescent="0.35">
      <c r="A6" s="2">
        <v>44900</v>
      </c>
      <c r="B6" s="4">
        <v>2.4649999999999999</v>
      </c>
      <c r="C6" s="3" t="s">
        <v>26</v>
      </c>
      <c r="D6" s="10">
        <v>0.26640000000000003</v>
      </c>
      <c r="E6" s="10">
        <v>0.26640000000000003</v>
      </c>
      <c r="F6" s="2">
        <v>45007</v>
      </c>
      <c r="G6">
        <f t="shared" si="0"/>
        <v>107</v>
      </c>
      <c r="H6">
        <v>2.194966621076035E-2</v>
      </c>
      <c r="I6">
        <v>2.68</v>
      </c>
      <c r="J6">
        <f t="shared" si="1"/>
        <v>0.23081026901046631</v>
      </c>
      <c r="K6">
        <f t="shared" si="2"/>
        <v>2.68</v>
      </c>
      <c r="L6">
        <f t="shared" si="3"/>
        <v>1</v>
      </c>
      <c r="M6">
        <f t="shared" si="4"/>
        <v>1</v>
      </c>
      <c r="N6">
        <f t="shared" si="5"/>
        <v>2.7155897309895338</v>
      </c>
      <c r="O6" s="11">
        <f t="shared" si="6"/>
        <v>2.7178</v>
      </c>
      <c r="P6" s="4">
        <v>2.4649999999999999</v>
      </c>
      <c r="Q6" s="3" t="s">
        <v>30</v>
      </c>
      <c r="R6" s="4">
        <v>3.78E-2</v>
      </c>
      <c r="S6" s="4">
        <v>3.78E-2</v>
      </c>
      <c r="T6">
        <f t="shared" si="7"/>
        <v>0</v>
      </c>
      <c r="U6">
        <f t="shared" si="8"/>
        <v>2.4301616591228412</v>
      </c>
    </row>
    <row r="7" spans="1:21" x14ac:dyDescent="0.35">
      <c r="A7" s="2">
        <v>44897</v>
      </c>
      <c r="B7" s="4">
        <v>2.4649999999999999</v>
      </c>
      <c r="C7" s="3" t="s">
        <v>26</v>
      </c>
      <c r="D7" s="10">
        <v>0.22600000000000001</v>
      </c>
      <c r="E7" s="10">
        <v>0.22600000000000001</v>
      </c>
      <c r="F7" s="2">
        <v>45007</v>
      </c>
      <c r="G7">
        <f t="shared" si="0"/>
        <v>110</v>
      </c>
      <c r="H7">
        <v>2.1939720922278982E-2</v>
      </c>
      <c r="I7">
        <v>2.617</v>
      </c>
      <c r="J7">
        <f t="shared" si="1"/>
        <v>0.16824474368114206</v>
      </c>
      <c r="K7">
        <f t="shared" si="2"/>
        <v>2.617</v>
      </c>
      <c r="L7">
        <f t="shared" si="3"/>
        <v>1</v>
      </c>
      <c r="M7">
        <f t="shared" si="4"/>
        <v>1</v>
      </c>
      <c r="N7">
        <f t="shared" si="5"/>
        <v>2.6747552563188579</v>
      </c>
      <c r="O7" s="11">
        <f t="shared" si="6"/>
        <v>2.6673999999999998</v>
      </c>
      <c r="P7" s="4">
        <v>2.4649999999999999</v>
      </c>
      <c r="Q7" s="3" t="s">
        <v>30</v>
      </c>
      <c r="R7" s="4">
        <v>5.04E-2</v>
      </c>
      <c r="S7" s="4">
        <v>5.04E-2</v>
      </c>
      <c r="T7">
        <f t="shared" si="7"/>
        <v>0</v>
      </c>
      <c r="U7">
        <f t="shared" si="8"/>
        <v>2.4292081180076912</v>
      </c>
    </row>
    <row r="8" spans="1:21" x14ac:dyDescent="0.35">
      <c r="A8" s="2">
        <v>44896</v>
      </c>
      <c r="B8" s="4">
        <v>2.4649999999999999</v>
      </c>
      <c r="C8" s="3" t="s">
        <v>26</v>
      </c>
      <c r="D8" s="10">
        <v>0.2379</v>
      </c>
      <c r="E8" s="10">
        <v>0.23780000000000001</v>
      </c>
      <c r="F8" s="2">
        <v>45007</v>
      </c>
      <c r="G8">
        <f t="shared" si="0"/>
        <v>111</v>
      </c>
      <c r="H8">
        <v>2.1909884908469103E-2</v>
      </c>
      <c r="I8">
        <v>2.6320000000000001</v>
      </c>
      <c r="J8">
        <f t="shared" si="1"/>
        <v>0.18336971371220523</v>
      </c>
      <c r="K8">
        <f t="shared" si="2"/>
        <v>2.6320000000000001</v>
      </c>
      <c r="L8">
        <f t="shared" si="3"/>
        <v>1</v>
      </c>
      <c r="M8">
        <f t="shared" si="4"/>
        <v>1</v>
      </c>
      <c r="N8">
        <f t="shared" si="5"/>
        <v>2.6864302862877949</v>
      </c>
      <c r="O8" s="11">
        <f t="shared" si="6"/>
        <v>2.6816</v>
      </c>
      <c r="P8" s="4">
        <v>2.4649999999999999</v>
      </c>
      <c r="Q8" s="3" t="s">
        <v>30</v>
      </c>
      <c r="R8" s="4">
        <v>4.9599999999999998E-2</v>
      </c>
      <c r="S8" s="4">
        <v>4.9599999999999998E-2</v>
      </c>
      <c r="T8">
        <f t="shared" si="7"/>
        <v>0</v>
      </c>
      <c r="U8">
        <f t="shared" si="8"/>
        <v>2.4289338843806032</v>
      </c>
    </row>
    <row r="9" spans="1:21" x14ac:dyDescent="0.35">
      <c r="A9" s="2">
        <v>44895</v>
      </c>
      <c r="B9" s="4">
        <v>2.5</v>
      </c>
      <c r="C9" s="3" t="s">
        <v>26</v>
      </c>
      <c r="D9" s="10">
        <v>0.2258</v>
      </c>
      <c r="E9" s="10">
        <v>0.2258</v>
      </c>
      <c r="F9" s="2">
        <v>45007</v>
      </c>
      <c r="G9">
        <f t="shared" si="0"/>
        <v>112</v>
      </c>
      <c r="H9">
        <v>2.1870103210536805E-2</v>
      </c>
      <c r="I9">
        <v>2.645</v>
      </c>
      <c r="J9">
        <f t="shared" si="1"/>
        <v>0.16172089720677407</v>
      </c>
      <c r="K9">
        <f t="shared" si="2"/>
        <v>2.645</v>
      </c>
      <c r="L9">
        <f t="shared" si="3"/>
        <v>1</v>
      </c>
      <c r="M9">
        <f t="shared" si="4"/>
        <v>1</v>
      </c>
      <c r="N9">
        <f t="shared" si="5"/>
        <v>2.7090791027932259</v>
      </c>
      <c r="O9" s="11">
        <f t="shared" si="6"/>
        <v>2.7044000000000001</v>
      </c>
      <c r="P9" s="4">
        <v>2.5</v>
      </c>
      <c r="Q9" s="3" t="s">
        <v>30</v>
      </c>
      <c r="R9" s="4">
        <v>5.9400000000000001E-2</v>
      </c>
      <c r="S9" s="4">
        <v>5.9400000000000001E-2</v>
      </c>
      <c r="T9">
        <f t="shared" si="7"/>
        <v>0</v>
      </c>
      <c r="U9">
        <f t="shared" si="8"/>
        <v>2.4631612129818463</v>
      </c>
    </row>
    <row r="10" spans="1:21" x14ac:dyDescent="0.35">
      <c r="A10" s="2">
        <v>44894</v>
      </c>
      <c r="B10" s="4">
        <v>2.5</v>
      </c>
      <c r="C10" s="3" t="s">
        <v>26</v>
      </c>
      <c r="D10" s="10">
        <v>0.22670000000000001</v>
      </c>
      <c r="E10" s="10">
        <v>0.2266</v>
      </c>
      <c r="F10" s="2">
        <v>45007</v>
      </c>
      <c r="G10">
        <f t="shared" si="0"/>
        <v>113</v>
      </c>
      <c r="H10">
        <v>2.1800484287117092E-2</v>
      </c>
      <c r="I10">
        <v>2.6480000000000001</v>
      </c>
      <c r="J10">
        <f t="shared" si="1"/>
        <v>0.16481616597292126</v>
      </c>
      <c r="K10">
        <f t="shared" si="2"/>
        <v>2.6480000000000001</v>
      </c>
      <c r="L10">
        <f t="shared" si="3"/>
        <v>1</v>
      </c>
      <c r="M10">
        <f t="shared" si="4"/>
        <v>1</v>
      </c>
      <c r="N10">
        <f t="shared" si="5"/>
        <v>2.7097838340270788</v>
      </c>
      <c r="O10" s="11">
        <f t="shared" si="6"/>
        <v>2.7082999999999999</v>
      </c>
      <c r="P10" s="4">
        <v>2.5</v>
      </c>
      <c r="Q10" s="3" t="s">
        <v>30</v>
      </c>
      <c r="R10" s="4">
        <v>6.0299999999999999E-2</v>
      </c>
      <c r="S10" s="4">
        <v>6.0299999999999999E-2</v>
      </c>
      <c r="T10">
        <f t="shared" si="7"/>
        <v>0</v>
      </c>
      <c r="U10">
        <f t="shared" si="8"/>
        <v>2.4629521791093394</v>
      </c>
    </row>
    <row r="11" spans="1:21" x14ac:dyDescent="0.35">
      <c r="A11" s="2">
        <v>44893</v>
      </c>
      <c r="B11" s="4">
        <v>2.5</v>
      </c>
      <c r="C11" s="3" t="s">
        <v>26</v>
      </c>
      <c r="D11" s="10">
        <v>0.15820000000000001</v>
      </c>
      <c r="E11" s="10">
        <v>0.15820000000000001</v>
      </c>
      <c r="F11" s="2">
        <v>45007</v>
      </c>
      <c r="G11">
        <f t="shared" si="0"/>
        <v>114</v>
      </c>
      <c r="H11">
        <v>2.1790538627713144E-2</v>
      </c>
      <c r="I11">
        <v>2.54</v>
      </c>
      <c r="J11">
        <f t="shared" si="1"/>
        <v>5.6956762440419251E-2</v>
      </c>
      <c r="K11">
        <f t="shared" si="2"/>
        <v>2.54</v>
      </c>
      <c r="L11">
        <f t="shared" si="3"/>
        <v>1</v>
      </c>
      <c r="M11">
        <f t="shared" si="4"/>
        <v>1</v>
      </c>
      <c r="N11">
        <f t="shared" si="5"/>
        <v>2.6412432375595807</v>
      </c>
      <c r="O11" s="11">
        <f t="shared" si="6"/>
        <v>2.6324000000000001</v>
      </c>
      <c r="P11" s="4">
        <v>2.5</v>
      </c>
      <c r="Q11" s="3" t="s">
        <v>30</v>
      </c>
      <c r="R11" s="4">
        <v>9.1999999999999998E-2</v>
      </c>
      <c r="S11" s="4">
        <v>9.2399999999999996E-2</v>
      </c>
      <c r="T11">
        <f t="shared" si="7"/>
        <v>0</v>
      </c>
      <c r="U11">
        <f t="shared" si="8"/>
        <v>2.4626437072623664</v>
      </c>
    </row>
    <row r="12" spans="1:21" x14ac:dyDescent="0.35">
      <c r="A12" s="2">
        <v>44890</v>
      </c>
      <c r="B12" s="4">
        <v>2.5</v>
      </c>
      <c r="C12" s="3" t="s">
        <v>26</v>
      </c>
      <c r="D12" s="10">
        <v>0.185</v>
      </c>
      <c r="E12" s="10">
        <v>0.185</v>
      </c>
      <c r="F12" s="2">
        <v>45007</v>
      </c>
      <c r="G12">
        <f t="shared" si="0"/>
        <v>117</v>
      </c>
      <c r="H12">
        <v>2.1820375531737303E-2</v>
      </c>
      <c r="I12">
        <v>2.585</v>
      </c>
      <c r="J12">
        <f t="shared" si="1"/>
        <v>0.10242518030283865</v>
      </c>
      <c r="K12">
        <f t="shared" si="2"/>
        <v>2.585</v>
      </c>
      <c r="L12">
        <f t="shared" si="3"/>
        <v>1</v>
      </c>
      <c r="M12">
        <f t="shared" si="4"/>
        <v>1</v>
      </c>
      <c r="N12">
        <f t="shared" si="5"/>
        <v>2.6675748196971614</v>
      </c>
      <c r="O12" s="11">
        <f t="shared" si="6"/>
        <v>2.6579999999999999</v>
      </c>
      <c r="P12" s="4">
        <v>2.5</v>
      </c>
      <c r="Q12" s="3" t="s">
        <v>30</v>
      </c>
      <c r="R12" s="4">
        <v>7.2999999999999995E-2</v>
      </c>
      <c r="S12" s="4">
        <v>7.2999999999999995E-2</v>
      </c>
      <c r="T12">
        <f t="shared" si="7"/>
        <v>0</v>
      </c>
      <c r="U12">
        <f t="shared" si="8"/>
        <v>2.4616161405818482</v>
      </c>
    </row>
    <row r="13" spans="1:21" x14ac:dyDescent="0.35">
      <c r="A13" s="2">
        <v>44889</v>
      </c>
      <c r="B13" s="4">
        <v>2.5</v>
      </c>
      <c r="C13" s="3" t="s">
        <v>26</v>
      </c>
      <c r="D13" s="10">
        <v>0.1691</v>
      </c>
      <c r="E13" s="10">
        <v>0.1691</v>
      </c>
      <c r="F13" s="2">
        <v>45007</v>
      </c>
      <c r="G13">
        <f t="shared" si="0"/>
        <v>118</v>
      </c>
      <c r="H13">
        <v>2.1889994108959129E-2</v>
      </c>
      <c r="I13">
        <v>2.5579999999999998</v>
      </c>
      <c r="J13">
        <f t="shared" si="1"/>
        <v>7.5629459698914658E-2</v>
      </c>
      <c r="K13">
        <f t="shared" si="2"/>
        <v>2.5579999999999998</v>
      </c>
      <c r="L13">
        <f t="shared" si="3"/>
        <v>1</v>
      </c>
      <c r="M13">
        <f t="shared" si="4"/>
        <v>1</v>
      </c>
      <c r="N13">
        <f t="shared" si="5"/>
        <v>2.651470540301085</v>
      </c>
      <c r="O13" s="11">
        <f t="shared" si="6"/>
        <v>2.6402999999999999</v>
      </c>
      <c r="P13" s="4">
        <v>2.5</v>
      </c>
      <c r="Q13" s="3" t="s">
        <v>30</v>
      </c>
      <c r="R13" s="4">
        <v>8.2299999999999998E-2</v>
      </c>
      <c r="S13" s="4">
        <v>8.2299999999999998E-2</v>
      </c>
      <c r="T13">
        <f t="shared" si="7"/>
        <v>0</v>
      </c>
      <c r="U13">
        <f t="shared" si="8"/>
        <v>2.4611680871463841</v>
      </c>
    </row>
    <row r="14" spans="1:21" x14ac:dyDescent="0.35">
      <c r="A14" s="2">
        <v>44888</v>
      </c>
      <c r="B14" s="4">
        <v>2.5</v>
      </c>
      <c r="C14" s="3" t="s">
        <v>26</v>
      </c>
      <c r="D14" s="10">
        <v>0.17960000000000001</v>
      </c>
      <c r="E14" s="10">
        <v>0.17960000000000001</v>
      </c>
      <c r="F14" s="2">
        <v>45007</v>
      </c>
      <c r="G14">
        <f t="shared" si="0"/>
        <v>119</v>
      </c>
      <c r="H14">
        <v>2.2436955058042378E-2</v>
      </c>
      <c r="I14">
        <v>2.5750000000000002</v>
      </c>
      <c r="J14">
        <f t="shared" si="1"/>
        <v>9.3220930281852521E-2</v>
      </c>
      <c r="K14">
        <f t="shared" si="2"/>
        <v>2.5750000000000002</v>
      </c>
      <c r="L14">
        <f t="shared" si="3"/>
        <v>1</v>
      </c>
      <c r="M14">
        <f t="shared" si="4"/>
        <v>1</v>
      </c>
      <c r="N14">
        <f t="shared" si="5"/>
        <v>2.6613790697181479</v>
      </c>
      <c r="O14" s="11">
        <f t="shared" si="6"/>
        <v>2.6518000000000002</v>
      </c>
      <c r="P14" s="4">
        <v>2.5</v>
      </c>
      <c r="Q14" s="3" t="s">
        <v>30</v>
      </c>
      <c r="R14" s="4">
        <v>7.6799999999999993E-2</v>
      </c>
      <c r="S14" s="4">
        <v>7.6799999999999993E-2</v>
      </c>
      <c r="T14">
        <f t="shared" si="7"/>
        <v>0</v>
      </c>
      <c r="U14">
        <f t="shared" si="8"/>
        <v>2.4598710452082373</v>
      </c>
    </row>
    <row r="15" spans="1:21" x14ac:dyDescent="0.35">
      <c r="A15" s="2">
        <v>44887</v>
      </c>
      <c r="B15" s="4">
        <v>2.5</v>
      </c>
      <c r="C15" s="3" t="s">
        <v>26</v>
      </c>
      <c r="D15" s="10">
        <v>0.17280000000000001</v>
      </c>
      <c r="E15" s="10">
        <v>0.17280000000000001</v>
      </c>
      <c r="F15" s="2">
        <v>45007</v>
      </c>
      <c r="G15">
        <f t="shared" si="0"/>
        <v>120</v>
      </c>
      <c r="H15">
        <v>2.2417066879327034E-2</v>
      </c>
      <c r="I15">
        <v>2.57</v>
      </c>
      <c r="J15">
        <f t="shared" si="1"/>
        <v>8.8357256941737461E-2</v>
      </c>
      <c r="K15">
        <f t="shared" si="2"/>
        <v>2.57</v>
      </c>
      <c r="L15">
        <f t="shared" si="3"/>
        <v>1</v>
      </c>
      <c r="M15">
        <f t="shared" si="4"/>
        <v>1</v>
      </c>
      <c r="N15">
        <f t="shared" si="5"/>
        <v>2.6544427430582624</v>
      </c>
      <c r="O15" s="11">
        <f t="shared" si="6"/>
        <v>2.65</v>
      </c>
      <c r="P15" s="4">
        <v>2.5</v>
      </c>
      <c r="Q15" s="3" t="s">
        <v>30</v>
      </c>
      <c r="R15" s="4">
        <v>0.08</v>
      </c>
      <c r="S15" s="4">
        <v>0.08</v>
      </c>
      <c r="T15">
        <f t="shared" si="7"/>
        <v>0</v>
      </c>
      <c r="U15">
        <f t="shared" si="8"/>
        <v>2.4595721461966304</v>
      </c>
    </row>
    <row r="16" spans="1:21" x14ac:dyDescent="0.35">
      <c r="A16" s="2">
        <v>44886</v>
      </c>
      <c r="B16" s="4">
        <v>2.5</v>
      </c>
      <c r="C16" s="3" t="s">
        <v>26</v>
      </c>
      <c r="D16" s="10">
        <v>0.1666</v>
      </c>
      <c r="E16" s="10">
        <v>0.16650000000000001</v>
      </c>
      <c r="F16" s="2">
        <v>45007</v>
      </c>
      <c r="G16">
        <f t="shared" si="0"/>
        <v>121</v>
      </c>
      <c r="H16">
        <v>2.2347457475094753E-2</v>
      </c>
      <c r="I16">
        <v>2.5569999999999999</v>
      </c>
      <c r="J16">
        <f t="shared" si="1"/>
        <v>7.5452402857270506E-2</v>
      </c>
      <c r="K16">
        <f t="shared" si="2"/>
        <v>2.5569999999999999</v>
      </c>
      <c r="L16">
        <f t="shared" si="3"/>
        <v>1</v>
      </c>
      <c r="M16">
        <f t="shared" si="4"/>
        <v>1</v>
      </c>
      <c r="N16">
        <f t="shared" si="5"/>
        <v>2.6480475971427295</v>
      </c>
      <c r="O16" s="11">
        <f t="shared" si="6"/>
        <v>2.6406000000000001</v>
      </c>
      <c r="P16" s="4">
        <v>2.5</v>
      </c>
      <c r="Q16" s="3" t="s">
        <v>30</v>
      </c>
      <c r="R16" s="4">
        <v>8.3599999999999994E-2</v>
      </c>
      <c r="S16" s="4">
        <v>8.3599999999999994E-2</v>
      </c>
      <c r="T16">
        <f t="shared" si="7"/>
        <v>0</v>
      </c>
      <c r="U16">
        <f t="shared" si="8"/>
        <v>2.4593635486080228</v>
      </c>
    </row>
    <row r="17" spans="1:21" x14ac:dyDescent="0.35">
      <c r="A17" s="2">
        <v>44883</v>
      </c>
      <c r="B17" s="4">
        <v>2.5</v>
      </c>
      <c r="C17" s="3" t="s">
        <v>26</v>
      </c>
      <c r="D17" s="10">
        <v>0.18959999999999999</v>
      </c>
      <c r="E17" s="10">
        <v>0.1888</v>
      </c>
      <c r="F17" s="2">
        <v>45007</v>
      </c>
      <c r="G17">
        <f t="shared" si="0"/>
        <v>124</v>
      </c>
      <c r="H17">
        <v>2.231762450245045E-2</v>
      </c>
      <c r="I17">
        <v>2.59</v>
      </c>
      <c r="J17">
        <f t="shared" si="1"/>
        <v>0.10888301994971128</v>
      </c>
      <c r="K17">
        <f t="shared" si="2"/>
        <v>2.59</v>
      </c>
      <c r="L17">
        <f t="shared" si="3"/>
        <v>1</v>
      </c>
      <c r="M17">
        <f t="shared" si="4"/>
        <v>1</v>
      </c>
      <c r="N17">
        <f t="shared" si="5"/>
        <v>2.6699169800502887</v>
      </c>
      <c r="O17" s="11">
        <f t="shared" si="6"/>
        <v>2.6637999999999997</v>
      </c>
      <c r="P17" s="4">
        <v>2.5</v>
      </c>
      <c r="Q17" s="3" t="s">
        <v>30</v>
      </c>
      <c r="R17" s="4">
        <v>7.3800000000000004E-2</v>
      </c>
      <c r="S17" s="4">
        <v>7.3800000000000004E-2</v>
      </c>
      <c r="T17">
        <f t="shared" si="7"/>
        <v>0</v>
      </c>
      <c r="U17">
        <f t="shared" si="8"/>
        <v>2.4584195863489695</v>
      </c>
    </row>
    <row r="18" spans="1:21" x14ac:dyDescent="0.35">
      <c r="A18" s="2">
        <v>44882</v>
      </c>
      <c r="B18" s="4">
        <v>2.5</v>
      </c>
      <c r="C18" s="3" t="s">
        <v>26</v>
      </c>
      <c r="D18" s="10">
        <v>0.2</v>
      </c>
      <c r="E18" s="10">
        <v>0.20019999999999999</v>
      </c>
      <c r="F18" s="2">
        <v>45007</v>
      </c>
      <c r="G18">
        <f t="shared" si="0"/>
        <v>125</v>
      </c>
      <c r="H18">
        <v>2.206900774386027E-2</v>
      </c>
      <c r="I18">
        <v>2.6</v>
      </c>
      <c r="J18">
        <f t="shared" si="1"/>
        <v>0.11882347602824295</v>
      </c>
      <c r="K18">
        <f t="shared" si="2"/>
        <v>2.6</v>
      </c>
      <c r="L18">
        <f t="shared" si="3"/>
        <v>1</v>
      </c>
      <c r="M18">
        <f t="shared" si="4"/>
        <v>1</v>
      </c>
      <c r="N18">
        <f t="shared" si="5"/>
        <v>2.6813765239717573</v>
      </c>
      <c r="O18" s="11">
        <f t="shared" si="6"/>
        <v>2.6724999999999999</v>
      </c>
      <c r="P18" s="4">
        <v>2.5</v>
      </c>
      <c r="Q18" s="3" t="s">
        <v>30</v>
      </c>
      <c r="R18" s="4">
        <v>7.2499999999999995E-2</v>
      </c>
      <c r="S18" s="4">
        <v>7.2499999999999995E-2</v>
      </c>
      <c r="T18">
        <f t="shared" si="7"/>
        <v>0</v>
      </c>
      <c r="U18">
        <f t="shared" si="8"/>
        <v>2.4585501016521296</v>
      </c>
    </row>
    <row r="19" spans="1:21" x14ac:dyDescent="0.35">
      <c r="A19" s="2">
        <v>44881</v>
      </c>
      <c r="B19" s="4">
        <v>2.5</v>
      </c>
      <c r="C19" s="3" t="s">
        <v>26</v>
      </c>
      <c r="D19" s="10">
        <v>0.20730000000000001</v>
      </c>
      <c r="E19" s="10">
        <v>0.20749999999999999</v>
      </c>
      <c r="F19" s="2">
        <v>45007</v>
      </c>
      <c r="G19">
        <f t="shared" si="0"/>
        <v>126</v>
      </c>
      <c r="H19">
        <v>2.1104228401375123E-2</v>
      </c>
      <c r="I19">
        <v>2.6150000000000002</v>
      </c>
      <c r="J19">
        <f t="shared" si="1"/>
        <v>0.13314705462005039</v>
      </c>
      <c r="K19">
        <f t="shared" si="2"/>
        <v>2.6150000000000002</v>
      </c>
      <c r="L19">
        <f t="shared" si="3"/>
        <v>1</v>
      </c>
      <c r="M19">
        <f t="shared" si="4"/>
        <v>1</v>
      </c>
      <c r="N19">
        <f t="shared" si="5"/>
        <v>2.6893529453799498</v>
      </c>
      <c r="O19" s="11">
        <f t="shared" si="6"/>
        <v>2.6836000000000002</v>
      </c>
      <c r="P19" s="4">
        <v>2.5</v>
      </c>
      <c r="Q19" s="3" t="s">
        <v>30</v>
      </c>
      <c r="R19" s="4">
        <v>6.8500000000000005E-2</v>
      </c>
      <c r="S19" s="4">
        <v>6.8599999999999994E-2</v>
      </c>
      <c r="T19">
        <f t="shared" si="7"/>
        <v>0</v>
      </c>
      <c r="U19">
        <f t="shared" si="8"/>
        <v>2.4600330274341289</v>
      </c>
    </row>
    <row r="20" spans="1:21" x14ac:dyDescent="0.35">
      <c r="A20" s="2">
        <v>44880</v>
      </c>
      <c r="B20" s="4">
        <v>2.5</v>
      </c>
      <c r="C20" s="3" t="s">
        <v>26</v>
      </c>
      <c r="D20" s="10">
        <v>0.215</v>
      </c>
      <c r="E20" s="10">
        <v>0.21560000000000001</v>
      </c>
      <c r="F20" s="2">
        <v>45007</v>
      </c>
      <c r="G20">
        <f t="shared" si="0"/>
        <v>127</v>
      </c>
      <c r="H20">
        <v>2.0039717280526514E-2</v>
      </c>
      <c r="I20">
        <v>2.625</v>
      </c>
      <c r="J20">
        <f t="shared" si="1"/>
        <v>0.14237117628182983</v>
      </c>
      <c r="K20">
        <f t="shared" si="2"/>
        <v>2.625</v>
      </c>
      <c r="L20">
        <f t="shared" si="3"/>
        <v>1</v>
      </c>
      <c r="M20">
        <f t="shared" si="4"/>
        <v>1</v>
      </c>
      <c r="N20">
        <f t="shared" si="5"/>
        <v>2.6982288237181704</v>
      </c>
      <c r="O20" s="11">
        <f t="shared" si="6"/>
        <v>2.6945999999999999</v>
      </c>
      <c r="P20" s="4">
        <v>2.5</v>
      </c>
      <c r="Q20" s="3" t="s">
        <v>30</v>
      </c>
      <c r="R20" s="4">
        <v>6.9599999999999995E-2</v>
      </c>
      <c r="S20" s="4">
        <v>6.9599999999999995E-2</v>
      </c>
      <c r="T20">
        <f t="shared" si="7"/>
        <v>0</v>
      </c>
      <c r="U20">
        <f t="shared" si="8"/>
        <v>2.461734597035929</v>
      </c>
    </row>
    <row r="21" spans="1:21" x14ac:dyDescent="0.35">
      <c r="A21" s="2">
        <v>44879</v>
      </c>
      <c r="B21" s="4">
        <v>2.5</v>
      </c>
      <c r="C21" s="3" t="s">
        <v>26</v>
      </c>
      <c r="D21" s="10">
        <v>0.18440000000000001</v>
      </c>
      <c r="E21" s="10">
        <v>0.18440000000000001</v>
      </c>
      <c r="F21" s="2">
        <v>45007</v>
      </c>
      <c r="G21">
        <f t="shared" si="0"/>
        <v>128</v>
      </c>
      <c r="H21">
        <v>1.9074448300408373E-2</v>
      </c>
      <c r="I21">
        <v>2.5760000000000001</v>
      </c>
      <c r="J21">
        <f t="shared" si="1"/>
        <v>9.2666998054969252E-2</v>
      </c>
      <c r="K21">
        <f t="shared" si="2"/>
        <v>2.5760000000000001</v>
      </c>
      <c r="L21">
        <f t="shared" si="3"/>
        <v>1</v>
      </c>
      <c r="M21">
        <f t="shared" si="4"/>
        <v>1</v>
      </c>
      <c r="N21">
        <f t="shared" si="5"/>
        <v>2.6677330019450309</v>
      </c>
      <c r="O21" s="11">
        <f t="shared" si="6"/>
        <v>2.6606000000000001</v>
      </c>
      <c r="P21" s="4">
        <v>2.5</v>
      </c>
      <c r="Q21" s="3" t="s">
        <v>30</v>
      </c>
      <c r="R21" s="4">
        <v>8.4599999999999995E-2</v>
      </c>
      <c r="S21" s="4">
        <v>8.4599999999999995E-2</v>
      </c>
      <c r="T21">
        <f t="shared" si="7"/>
        <v>0</v>
      </c>
      <c r="U21">
        <f t="shared" si="8"/>
        <v>2.4632794800599451</v>
      </c>
    </row>
    <row r="22" spans="1:21" x14ac:dyDescent="0.35">
      <c r="A22" s="2">
        <v>44876</v>
      </c>
      <c r="B22" s="4">
        <v>2.5</v>
      </c>
      <c r="C22" s="3" t="s">
        <v>26</v>
      </c>
      <c r="D22" s="10">
        <v>0.16980000000000001</v>
      </c>
      <c r="E22" s="10">
        <v>0.16980000000000001</v>
      </c>
      <c r="F22" s="2">
        <v>45007</v>
      </c>
      <c r="G22">
        <f t="shared" si="0"/>
        <v>131</v>
      </c>
      <c r="H22">
        <v>1.8636517522892415E-2</v>
      </c>
      <c r="I22">
        <v>2.5550000000000002</v>
      </c>
      <c r="J22">
        <f t="shared" si="1"/>
        <v>7.1666007531796971E-2</v>
      </c>
      <c r="K22">
        <f t="shared" si="2"/>
        <v>2.5550000000000002</v>
      </c>
      <c r="L22">
        <f t="shared" si="3"/>
        <v>1</v>
      </c>
      <c r="M22">
        <f t="shared" si="4"/>
        <v>1</v>
      </c>
      <c r="N22">
        <f t="shared" si="5"/>
        <v>2.6531339924682031</v>
      </c>
      <c r="O22" s="11">
        <f t="shared" si="6"/>
        <v>2.6441000000000003</v>
      </c>
      <c r="P22" s="4">
        <v>2.5</v>
      </c>
      <c r="Q22" s="3" t="s">
        <v>30</v>
      </c>
      <c r="R22" s="4">
        <v>8.9099999999999999E-2</v>
      </c>
      <c r="S22" s="4">
        <v>8.9099999999999999E-2</v>
      </c>
      <c r="T22">
        <f t="shared" si="7"/>
        <v>0</v>
      </c>
      <c r="U22">
        <f t="shared" si="8"/>
        <v>2.4632816535236604</v>
      </c>
    </row>
    <row r="23" spans="1:21" x14ac:dyDescent="0.35">
      <c r="A23" s="2">
        <v>44875</v>
      </c>
      <c r="B23" s="4">
        <v>2.5</v>
      </c>
      <c r="C23" s="3" t="s">
        <v>26</v>
      </c>
      <c r="D23" s="10">
        <v>0.12939999999999999</v>
      </c>
      <c r="E23" s="10">
        <v>0.12939999999999999</v>
      </c>
      <c r="F23" s="2">
        <v>45007</v>
      </c>
      <c r="G23">
        <f t="shared" si="0"/>
        <v>132</v>
      </c>
      <c r="H23">
        <v>1.8337900864423252E-2</v>
      </c>
      <c r="I23">
        <v>2.4820000000000002</v>
      </c>
      <c r="J23">
        <f t="shared" si="1"/>
        <v>0</v>
      </c>
      <c r="K23">
        <f t="shared" si="2"/>
        <v>2.4820000000000002</v>
      </c>
      <c r="L23">
        <f t="shared" si="3"/>
        <v>1</v>
      </c>
      <c r="M23">
        <f t="shared" si="4"/>
        <v>1</v>
      </c>
      <c r="N23">
        <f t="shared" si="5"/>
        <v>2.6128753824360165</v>
      </c>
      <c r="O23" s="11">
        <f t="shared" si="6"/>
        <v>2.6030000000000002</v>
      </c>
      <c r="P23" s="4">
        <v>2.5</v>
      </c>
      <c r="Q23" s="3" t="s">
        <v>30</v>
      </c>
      <c r="R23" s="4">
        <v>0.121</v>
      </c>
      <c r="S23" s="4">
        <v>0.121</v>
      </c>
      <c r="T23">
        <f t="shared" si="7"/>
        <v>1.4753824360163037E-3</v>
      </c>
      <c r="U23">
        <f t="shared" si="8"/>
        <v>2.4635919104177368</v>
      </c>
    </row>
    <row r="24" spans="1:21" x14ac:dyDescent="0.35">
      <c r="A24" s="2">
        <v>44874</v>
      </c>
      <c r="B24" s="4">
        <v>2.5</v>
      </c>
      <c r="C24" s="3" t="s">
        <v>26</v>
      </c>
      <c r="D24" s="10">
        <v>0.1278</v>
      </c>
      <c r="E24" s="10">
        <v>0.1278</v>
      </c>
      <c r="F24" s="2">
        <v>45007</v>
      </c>
      <c r="G24">
        <f t="shared" si="0"/>
        <v>133</v>
      </c>
      <c r="H24">
        <v>1.8029306895540408E-2</v>
      </c>
      <c r="I24">
        <v>2.4780000000000002</v>
      </c>
      <c r="J24">
        <f t="shared" si="1"/>
        <v>0</v>
      </c>
      <c r="K24">
        <f t="shared" si="2"/>
        <v>2.4780000000000002</v>
      </c>
      <c r="L24">
        <f t="shared" si="3"/>
        <v>1</v>
      </c>
      <c r="M24">
        <f t="shared" si="4"/>
        <v>1</v>
      </c>
      <c r="N24">
        <f t="shared" si="5"/>
        <v>2.6114298736779316</v>
      </c>
      <c r="O24" s="11">
        <f t="shared" si="6"/>
        <v>2.6008</v>
      </c>
      <c r="P24" s="4">
        <v>2.5</v>
      </c>
      <c r="Q24" s="3" t="s">
        <v>30</v>
      </c>
      <c r="R24" s="4">
        <v>0.12280000000000001</v>
      </c>
      <c r="S24" s="4">
        <v>0.12280000000000001</v>
      </c>
      <c r="T24">
        <f t="shared" si="7"/>
        <v>5.6298736779312186E-3</v>
      </c>
      <c r="U24">
        <f t="shared" si="8"/>
        <v>2.4639309403695719</v>
      </c>
    </row>
    <row r="25" spans="1:21" x14ac:dyDescent="0.35">
      <c r="A25" s="2">
        <v>44873</v>
      </c>
      <c r="B25" s="4">
        <v>2.5</v>
      </c>
      <c r="C25" s="3" t="s">
        <v>26</v>
      </c>
      <c r="D25" s="10">
        <v>0.14000000000000001</v>
      </c>
      <c r="E25" s="10">
        <v>0.14000000000000001</v>
      </c>
      <c r="F25" s="2">
        <v>45007</v>
      </c>
      <c r="G25">
        <f t="shared" si="0"/>
        <v>134</v>
      </c>
      <c r="H25">
        <v>1.7770467788843291E-2</v>
      </c>
      <c r="I25">
        <v>2.4969999999999999</v>
      </c>
      <c r="J25">
        <f t="shared" si="1"/>
        <v>1.3256794457304988E-2</v>
      </c>
      <c r="K25">
        <f t="shared" si="2"/>
        <v>2.4969999999999999</v>
      </c>
      <c r="L25">
        <f t="shared" si="3"/>
        <v>1</v>
      </c>
      <c r="M25">
        <f t="shared" si="4"/>
        <v>1</v>
      </c>
      <c r="N25">
        <f t="shared" si="5"/>
        <v>2.623743205542695</v>
      </c>
      <c r="O25" s="11">
        <f t="shared" si="6"/>
        <v>2.6098999999999997</v>
      </c>
      <c r="P25" s="4">
        <v>2.5</v>
      </c>
      <c r="Q25" s="3" t="s">
        <v>30</v>
      </c>
      <c r="R25" s="4">
        <v>0.115</v>
      </c>
      <c r="S25" s="4">
        <v>0.1129</v>
      </c>
      <c r="T25">
        <f t="shared" si="7"/>
        <v>0</v>
      </c>
      <c r="U25">
        <f t="shared" si="8"/>
        <v>2.4641796626103059</v>
      </c>
    </row>
    <row r="26" spans="1:21" x14ac:dyDescent="0.35">
      <c r="A26" s="2">
        <v>44872</v>
      </c>
      <c r="B26" s="4">
        <v>2.5</v>
      </c>
      <c r="C26" s="3" t="s">
        <v>26</v>
      </c>
      <c r="D26" s="10">
        <v>0.14949999999999999</v>
      </c>
      <c r="E26" s="10">
        <v>0.1487</v>
      </c>
      <c r="F26" s="2">
        <v>45007</v>
      </c>
      <c r="G26">
        <f t="shared" si="0"/>
        <v>135</v>
      </c>
      <c r="H26">
        <v>1.7650997936305111E-2</v>
      </c>
      <c r="I26">
        <v>2.5150000000000001</v>
      </c>
      <c r="J26">
        <f t="shared" si="1"/>
        <v>3.1267968130722856E-2</v>
      </c>
      <c r="K26">
        <f t="shared" si="2"/>
        <v>2.5150000000000001</v>
      </c>
      <c r="L26">
        <f t="shared" si="3"/>
        <v>1</v>
      </c>
      <c r="M26">
        <f t="shared" si="4"/>
        <v>1</v>
      </c>
      <c r="N26">
        <f t="shared" si="5"/>
        <v>2.6324320318692771</v>
      </c>
      <c r="O26" s="11">
        <f t="shared" si="6"/>
        <v>2.6251000000000002</v>
      </c>
      <c r="P26" s="4">
        <v>2.5</v>
      </c>
      <c r="Q26" s="3" t="s">
        <v>30</v>
      </c>
      <c r="R26" s="4">
        <v>0.1106</v>
      </c>
      <c r="S26" s="4">
        <v>0.1101</v>
      </c>
      <c r="T26">
        <f t="shared" si="7"/>
        <v>0</v>
      </c>
      <c r="U26">
        <f t="shared" si="8"/>
        <v>2.464155139848109</v>
      </c>
    </row>
    <row r="27" spans="1:21" x14ac:dyDescent="0.35">
      <c r="A27" s="2">
        <v>44869</v>
      </c>
      <c r="B27" s="4">
        <v>2.5</v>
      </c>
      <c r="C27" s="3" t="s">
        <v>26</v>
      </c>
      <c r="D27" s="10">
        <v>0.14729999999999999</v>
      </c>
      <c r="E27" s="10">
        <v>0.14729999999999999</v>
      </c>
      <c r="F27" s="2">
        <v>45007</v>
      </c>
      <c r="G27">
        <f t="shared" si="0"/>
        <v>138</v>
      </c>
      <c r="H27">
        <v>1.7501655602590135E-2</v>
      </c>
      <c r="I27">
        <v>2.5059999999999998</v>
      </c>
      <c r="J27">
        <f t="shared" si="1"/>
        <v>2.2488049372061614E-2</v>
      </c>
      <c r="K27">
        <f t="shared" si="2"/>
        <v>2.5059999999999998</v>
      </c>
      <c r="L27">
        <f t="shared" si="3"/>
        <v>1</v>
      </c>
      <c r="M27">
        <f t="shared" si="4"/>
        <v>1</v>
      </c>
      <c r="N27">
        <f t="shared" si="5"/>
        <v>2.6308119506279382</v>
      </c>
      <c r="O27" s="11">
        <f t="shared" si="6"/>
        <v>2.621</v>
      </c>
      <c r="P27" s="4">
        <v>2.5</v>
      </c>
      <c r="Q27" s="3" t="s">
        <v>30</v>
      </c>
      <c r="R27" s="4">
        <v>0.115</v>
      </c>
      <c r="S27" s="4">
        <v>0.115</v>
      </c>
      <c r="T27">
        <f t="shared" si="7"/>
        <v>0</v>
      </c>
      <c r="U27">
        <f t="shared" si="8"/>
        <v>2.4636721567503255</v>
      </c>
    </row>
    <row r="28" spans="1:21" x14ac:dyDescent="0.35">
      <c r="A28" s="2">
        <v>44868</v>
      </c>
      <c r="B28" s="4">
        <v>2.5</v>
      </c>
      <c r="C28" s="3" t="s">
        <v>26</v>
      </c>
      <c r="D28" s="10">
        <v>0.10489999999999999</v>
      </c>
      <c r="E28" s="10">
        <v>0.10489999999999999</v>
      </c>
      <c r="F28" s="2">
        <v>45007</v>
      </c>
      <c r="G28">
        <f t="shared" si="0"/>
        <v>139</v>
      </c>
      <c r="H28">
        <v>1.7481742870139923E-2</v>
      </c>
      <c r="I28">
        <v>2.4249999999999998</v>
      </c>
      <c r="J28">
        <f t="shared" si="1"/>
        <v>0</v>
      </c>
      <c r="K28">
        <f t="shared" si="2"/>
        <v>2.4249999999999998</v>
      </c>
      <c r="L28">
        <f t="shared" si="3"/>
        <v>1</v>
      </c>
      <c r="M28">
        <f t="shared" si="4"/>
        <v>1</v>
      </c>
      <c r="N28">
        <f t="shared" si="5"/>
        <v>2.5883117018757034</v>
      </c>
      <c r="O28" s="11">
        <f t="shared" si="6"/>
        <v>2.581</v>
      </c>
      <c r="P28" s="4">
        <v>2.5</v>
      </c>
      <c r="Q28" s="3" t="s">
        <v>30</v>
      </c>
      <c r="R28" s="4">
        <v>0.156</v>
      </c>
      <c r="S28" s="4">
        <v>0.156</v>
      </c>
      <c r="T28">
        <f t="shared" si="7"/>
        <v>5.841170187570377E-2</v>
      </c>
      <c r="U28">
        <f t="shared" si="8"/>
        <v>2.4634521713128343</v>
      </c>
    </row>
    <row r="29" spans="1:21" x14ac:dyDescent="0.35">
      <c r="A29" s="2">
        <v>44867</v>
      </c>
      <c r="B29" s="4">
        <v>2.5</v>
      </c>
      <c r="C29" s="3" t="s">
        <v>26</v>
      </c>
      <c r="D29" s="10">
        <v>0.1198</v>
      </c>
      <c r="E29" s="10">
        <v>0.1198</v>
      </c>
      <c r="F29" s="2">
        <v>45007</v>
      </c>
      <c r="G29">
        <f t="shared" si="0"/>
        <v>140</v>
      </c>
      <c r="H29">
        <v>1.7481742870139923E-2</v>
      </c>
      <c r="I29">
        <v>2.456</v>
      </c>
      <c r="J29">
        <f t="shared" si="1"/>
        <v>0</v>
      </c>
      <c r="K29">
        <f t="shared" si="2"/>
        <v>2.456</v>
      </c>
      <c r="L29">
        <f t="shared" si="3"/>
        <v>1</v>
      </c>
      <c r="M29">
        <f t="shared" si="4"/>
        <v>1</v>
      </c>
      <c r="N29">
        <f t="shared" si="5"/>
        <v>2.6030927612588273</v>
      </c>
      <c r="O29" s="11">
        <f t="shared" si="6"/>
        <v>2.5951</v>
      </c>
      <c r="P29" s="4">
        <v>2.5</v>
      </c>
      <c r="Q29" s="3" t="s">
        <v>30</v>
      </c>
      <c r="R29" s="4">
        <v>0.1391</v>
      </c>
      <c r="S29" s="4">
        <v>0.1391</v>
      </c>
      <c r="T29">
        <f t="shared" si="7"/>
        <v>2.7292761258827181E-2</v>
      </c>
      <c r="U29">
        <f t="shared" si="8"/>
        <v>2.4631911824878543</v>
      </c>
    </row>
    <row r="30" spans="1:21" x14ac:dyDescent="0.35">
      <c r="A30" s="2">
        <v>44866</v>
      </c>
      <c r="B30" s="4">
        <v>2.5</v>
      </c>
      <c r="C30" s="3" t="s">
        <v>26</v>
      </c>
      <c r="D30" s="10">
        <v>0.1138</v>
      </c>
      <c r="E30" s="10">
        <v>0.1138</v>
      </c>
      <c r="F30" s="2">
        <v>45007</v>
      </c>
      <c r="G30">
        <f t="shared" si="0"/>
        <v>141</v>
      </c>
      <c r="H30">
        <v>1.7461830038559993E-2</v>
      </c>
      <c r="I30">
        <v>2.4359999999999999</v>
      </c>
      <c r="J30">
        <f t="shared" si="1"/>
        <v>0</v>
      </c>
      <c r="K30">
        <f t="shared" si="2"/>
        <v>2.4359999999999999</v>
      </c>
      <c r="L30">
        <f t="shared" si="3"/>
        <v>1</v>
      </c>
      <c r="M30">
        <f t="shared" si="4"/>
        <v>1</v>
      </c>
      <c r="N30">
        <f t="shared" si="5"/>
        <v>2.5969929278643713</v>
      </c>
      <c r="O30" s="11">
        <f t="shared" si="6"/>
        <v>2.5886</v>
      </c>
      <c r="P30" s="4">
        <v>2.5</v>
      </c>
      <c r="Q30" s="3" t="s">
        <v>30</v>
      </c>
      <c r="R30" s="4">
        <v>0.15260000000000001</v>
      </c>
      <c r="S30" s="4">
        <v>0.15260000000000001</v>
      </c>
      <c r="T30">
        <f t="shared" si="7"/>
        <v>4.7192927864371459E-2</v>
      </c>
      <c r="U30">
        <f t="shared" si="8"/>
        <v>2.4629721319241189</v>
      </c>
    </row>
    <row r="31" spans="1:21" x14ac:dyDescent="0.35">
      <c r="A31" s="2">
        <v>44865</v>
      </c>
      <c r="B31" s="4">
        <v>2.5</v>
      </c>
      <c r="C31" s="3" t="s">
        <v>26</v>
      </c>
      <c r="D31" s="10">
        <v>7.4800000000000005E-2</v>
      </c>
      <c r="E31" s="10">
        <v>7.4800000000000005E-2</v>
      </c>
      <c r="F31" s="2">
        <v>45007</v>
      </c>
      <c r="G31">
        <f t="shared" si="0"/>
        <v>142</v>
      </c>
      <c r="H31">
        <v>1.7412047525911599E-2</v>
      </c>
      <c r="I31">
        <v>2.3330000000000002</v>
      </c>
      <c r="J31">
        <f t="shared" si="1"/>
        <v>0</v>
      </c>
      <c r="K31">
        <f t="shared" si="2"/>
        <v>2.3330000000000002</v>
      </c>
      <c r="L31">
        <f t="shared" si="3"/>
        <v>1</v>
      </c>
      <c r="M31">
        <f t="shared" si="4"/>
        <v>1</v>
      </c>
      <c r="N31">
        <f t="shared" si="5"/>
        <v>2.5579222244544453</v>
      </c>
      <c r="O31" s="11">
        <f t="shared" si="6"/>
        <v>2.5555000000000003</v>
      </c>
      <c r="P31" s="4">
        <v>2.5</v>
      </c>
      <c r="Q31" s="3" t="s">
        <v>30</v>
      </c>
      <c r="R31" s="4">
        <v>0.2225</v>
      </c>
      <c r="S31" s="4">
        <v>0.2225</v>
      </c>
      <c r="T31">
        <f t="shared" si="7"/>
        <v>0.1501222244544449</v>
      </c>
      <c r="U31">
        <f t="shared" si="8"/>
        <v>2.4628170036999899</v>
      </c>
    </row>
    <row r="32" spans="1:21" x14ac:dyDescent="0.35">
      <c r="A32" s="2">
        <v>44862</v>
      </c>
      <c r="B32" s="4">
        <v>2.5</v>
      </c>
      <c r="C32" s="3" t="s">
        <v>26</v>
      </c>
      <c r="D32" s="10">
        <v>8.5800000000000001E-2</v>
      </c>
      <c r="E32" s="10">
        <v>8.5800000000000001E-2</v>
      </c>
      <c r="F32" s="2">
        <v>45007</v>
      </c>
      <c r="G32">
        <f t="shared" si="0"/>
        <v>145</v>
      </c>
      <c r="H32">
        <v>1.7392134347369866E-2</v>
      </c>
      <c r="I32">
        <v>2.3650000000000002</v>
      </c>
      <c r="J32">
        <f t="shared" si="1"/>
        <v>0</v>
      </c>
      <c r="K32">
        <f t="shared" si="2"/>
        <v>2.3650000000000002</v>
      </c>
      <c r="L32">
        <f t="shared" si="3"/>
        <v>1</v>
      </c>
      <c r="M32">
        <f t="shared" si="4"/>
        <v>1</v>
      </c>
      <c r="N32">
        <f t="shared" si="5"/>
        <v>2.5685865240461578</v>
      </c>
      <c r="O32" s="11">
        <f t="shared" si="6"/>
        <v>2.5587000000000004</v>
      </c>
      <c r="P32" s="4">
        <v>2.5</v>
      </c>
      <c r="Q32" s="3" t="s">
        <v>30</v>
      </c>
      <c r="R32" s="4">
        <v>0.19370000000000001</v>
      </c>
      <c r="S32" s="4">
        <v>0.19370000000000001</v>
      </c>
      <c r="T32">
        <f t="shared" si="7"/>
        <v>0.11778652404615775</v>
      </c>
      <c r="U32">
        <f t="shared" si="8"/>
        <v>2.4620805265939061</v>
      </c>
    </row>
    <row r="33" spans="1:21" x14ac:dyDescent="0.35">
      <c r="A33" s="2">
        <v>44861</v>
      </c>
      <c r="B33" s="4">
        <v>2.5</v>
      </c>
      <c r="C33" s="3" t="s">
        <v>26</v>
      </c>
      <c r="D33" s="10">
        <v>0.1075</v>
      </c>
      <c r="E33" s="10">
        <v>0.1075</v>
      </c>
      <c r="F33" s="2">
        <v>45007</v>
      </c>
      <c r="G33">
        <f t="shared" si="0"/>
        <v>146</v>
      </c>
      <c r="H33">
        <v>1.7372221069693973E-2</v>
      </c>
      <c r="I33">
        <v>2.419</v>
      </c>
      <c r="J33">
        <f t="shared" si="1"/>
        <v>0</v>
      </c>
      <c r="K33">
        <f t="shared" si="2"/>
        <v>2.419</v>
      </c>
      <c r="L33">
        <f t="shared" si="3"/>
        <v>1</v>
      </c>
      <c r="M33">
        <f t="shared" si="4"/>
        <v>1</v>
      </c>
      <c r="N33">
        <f t="shared" si="5"/>
        <v>2.5901879981769413</v>
      </c>
      <c r="O33" s="11">
        <f t="shared" si="6"/>
        <v>2.5790000000000002</v>
      </c>
      <c r="P33" s="4">
        <v>2.5</v>
      </c>
      <c r="Q33" s="3" t="s">
        <v>30</v>
      </c>
      <c r="R33" s="4">
        <v>0.16</v>
      </c>
      <c r="S33" s="4">
        <v>0.16</v>
      </c>
      <c r="T33">
        <f t="shared" si="7"/>
        <v>6.3687998176941374E-2</v>
      </c>
      <c r="U33">
        <f t="shared" si="8"/>
        <v>2.46186439830071</v>
      </c>
    </row>
    <row r="34" spans="1:21" x14ac:dyDescent="0.35">
      <c r="A34" s="2">
        <v>44860</v>
      </c>
      <c r="B34" s="4">
        <v>2.5</v>
      </c>
      <c r="C34" s="3" t="s">
        <v>26</v>
      </c>
      <c r="D34" s="10">
        <v>0.1173</v>
      </c>
      <c r="E34" s="10">
        <v>0.1173</v>
      </c>
      <c r="F34" s="2">
        <v>45007</v>
      </c>
      <c r="G34">
        <f t="shared" ref="G34:G65" si="9">F34-A34</f>
        <v>147</v>
      </c>
      <c r="H34">
        <v>1.7302523817133E-2</v>
      </c>
      <c r="I34">
        <v>2.4390000000000001</v>
      </c>
      <c r="J34">
        <f t="shared" ref="J34:J65" si="10">MAX(I34-B34*EXP(-H34*G34/365),0)</f>
        <v>0</v>
      </c>
      <c r="K34">
        <f t="shared" ref="K34:K56" si="11">I34</f>
        <v>2.4390000000000001</v>
      </c>
      <c r="L34">
        <f t="shared" si="3"/>
        <v>1</v>
      </c>
      <c r="M34">
        <f t="shared" si="4"/>
        <v>1</v>
      </c>
      <c r="N34">
        <f t="shared" si="5"/>
        <v>2.5999395234872171</v>
      </c>
      <c r="O34" s="11">
        <f t="shared" si="6"/>
        <v>2.5950000000000002</v>
      </c>
      <c r="P34" s="4">
        <v>2.5</v>
      </c>
      <c r="Q34" s="3" t="s">
        <v>30</v>
      </c>
      <c r="R34" s="4">
        <v>0.156</v>
      </c>
      <c r="S34" s="4">
        <v>0.156</v>
      </c>
      <c r="T34">
        <f t="shared" si="7"/>
        <v>4.3639523487216891E-2</v>
      </c>
      <c r="U34">
        <f t="shared" si="8"/>
        <v>2.4617580670794084</v>
      </c>
    </row>
    <row r="35" spans="1:21" x14ac:dyDescent="0.35">
      <c r="A35" s="2">
        <v>44859</v>
      </c>
      <c r="B35" s="4">
        <v>2.5</v>
      </c>
      <c r="C35" s="3" t="s">
        <v>26</v>
      </c>
      <c r="D35" s="10">
        <v>0.1162</v>
      </c>
      <c r="E35" s="10">
        <v>0.1162</v>
      </c>
      <c r="F35" s="2">
        <v>45007</v>
      </c>
      <c r="G35">
        <f t="shared" si="9"/>
        <v>148</v>
      </c>
      <c r="H35">
        <v>1.7202954206768869E-2</v>
      </c>
      <c r="I35">
        <v>2.431</v>
      </c>
      <c r="J35">
        <f t="shared" si="10"/>
        <v>0</v>
      </c>
      <c r="K35">
        <f t="shared" si="11"/>
        <v>2.431</v>
      </c>
      <c r="L35">
        <f t="shared" si="3"/>
        <v>1</v>
      </c>
      <c r="M35">
        <f t="shared" si="4"/>
        <v>1</v>
      </c>
      <c r="N35">
        <f t="shared" si="5"/>
        <v>2.5988220687461649</v>
      </c>
      <c r="O35" s="11">
        <f t="shared" si="6"/>
        <v>2.5918999999999999</v>
      </c>
      <c r="P35" s="4">
        <v>2.5</v>
      </c>
      <c r="Q35" s="3" t="s">
        <v>30</v>
      </c>
      <c r="R35" s="4">
        <v>0.16089999999999999</v>
      </c>
      <c r="S35" s="4">
        <v>0.16089999999999999</v>
      </c>
      <c r="T35">
        <f t="shared" si="7"/>
        <v>5.1622068746164818E-2</v>
      </c>
      <c r="U35">
        <f t="shared" si="8"/>
        <v>2.4617197800047923</v>
      </c>
    </row>
    <row r="36" spans="1:21" x14ac:dyDescent="0.35">
      <c r="A36" s="2">
        <v>44858</v>
      </c>
      <c r="B36" s="4">
        <v>2.5</v>
      </c>
      <c r="C36" s="3" t="s">
        <v>26</v>
      </c>
      <c r="D36" s="10">
        <v>0.115</v>
      </c>
      <c r="E36" s="10">
        <v>0.115</v>
      </c>
      <c r="F36" s="2">
        <v>45007</v>
      </c>
      <c r="G36">
        <f t="shared" si="9"/>
        <v>149</v>
      </c>
      <c r="H36">
        <v>1.7063552588202364E-2</v>
      </c>
      <c r="I36">
        <v>2.4390000000000001</v>
      </c>
      <c r="J36">
        <f t="shared" si="10"/>
        <v>0</v>
      </c>
      <c r="K36">
        <f t="shared" si="11"/>
        <v>2.4390000000000001</v>
      </c>
      <c r="L36">
        <f t="shared" si="3"/>
        <v>1</v>
      </c>
      <c r="M36">
        <f t="shared" si="4"/>
        <v>1</v>
      </c>
      <c r="N36">
        <f t="shared" si="5"/>
        <v>2.5976463365768421</v>
      </c>
      <c r="O36" s="11">
        <f t="shared" si="6"/>
        <v>2.6053000000000002</v>
      </c>
      <c r="P36" s="4">
        <v>2.5</v>
      </c>
      <c r="Q36" s="3" t="s">
        <v>30</v>
      </c>
      <c r="R36" s="4">
        <v>0.17169999999999999</v>
      </c>
      <c r="S36" s="4">
        <v>0.1663</v>
      </c>
      <c r="T36">
        <f t="shared" si="7"/>
        <v>4.3646336576841804E-2</v>
      </c>
      <c r="U36">
        <f t="shared" si="8"/>
        <v>2.4617730117191163</v>
      </c>
    </row>
    <row r="37" spans="1:21" x14ac:dyDescent="0.35">
      <c r="A37" s="2">
        <v>44855</v>
      </c>
      <c r="B37" s="4">
        <v>2.5</v>
      </c>
      <c r="C37" s="3" t="s">
        <v>26</v>
      </c>
      <c r="D37" s="10">
        <v>0.16639999999999999</v>
      </c>
      <c r="E37" s="10">
        <v>0.16639999999999999</v>
      </c>
      <c r="F37" s="2">
        <v>45007</v>
      </c>
      <c r="G37">
        <f t="shared" si="9"/>
        <v>152</v>
      </c>
      <c r="H37">
        <v>1.6983892339161359E-2</v>
      </c>
      <c r="I37">
        <v>2.5270000000000001</v>
      </c>
      <c r="J37">
        <f t="shared" si="10"/>
        <v>4.4619478037628113E-2</v>
      </c>
      <c r="K37">
        <f t="shared" si="11"/>
        <v>2.5270000000000001</v>
      </c>
      <c r="L37">
        <f t="shared" si="3"/>
        <v>1</v>
      </c>
      <c r="M37">
        <f t="shared" si="4"/>
        <v>1</v>
      </c>
      <c r="N37">
        <f t="shared" si="5"/>
        <v>2.6487805219623719</v>
      </c>
      <c r="O37" s="11">
        <f t="shared" si="6"/>
        <v>2.6300000000000003</v>
      </c>
      <c r="P37" s="4">
        <v>2.5</v>
      </c>
      <c r="Q37" s="3" t="s">
        <v>30</v>
      </c>
      <c r="R37" s="4">
        <v>0.10299999999999999</v>
      </c>
      <c r="S37" s="4">
        <v>0.10299999999999999</v>
      </c>
      <c r="T37">
        <f t="shared" si="7"/>
        <v>0</v>
      </c>
      <c r="U37">
        <f t="shared" si="8"/>
        <v>2.4611899792489309</v>
      </c>
    </row>
    <row r="38" spans="1:21" x14ac:dyDescent="0.35">
      <c r="A38" s="2">
        <v>44854</v>
      </c>
      <c r="B38" s="4">
        <v>2.5</v>
      </c>
      <c r="C38" s="3" t="s">
        <v>26</v>
      </c>
      <c r="D38" s="10">
        <v>0.17480000000000001</v>
      </c>
      <c r="E38" s="10">
        <v>0.1762</v>
      </c>
      <c r="F38" s="2">
        <v>45007</v>
      </c>
      <c r="G38">
        <f t="shared" si="9"/>
        <v>153</v>
      </c>
      <c r="H38">
        <v>1.6934103877885673E-2</v>
      </c>
      <c r="I38">
        <v>2.544</v>
      </c>
      <c r="J38">
        <f t="shared" si="10"/>
        <v>6.1683177537690259E-2</v>
      </c>
      <c r="K38">
        <f t="shared" si="11"/>
        <v>2.544</v>
      </c>
      <c r="L38">
        <f t="shared" si="3"/>
        <v>1</v>
      </c>
      <c r="M38">
        <f t="shared" si="4"/>
        <v>1</v>
      </c>
      <c r="N38">
        <f t="shared" si="5"/>
        <v>2.6585168224623099</v>
      </c>
      <c r="O38" s="11">
        <f t="shared" si="6"/>
        <v>2.6431</v>
      </c>
      <c r="P38" s="4">
        <v>2.5</v>
      </c>
      <c r="Q38" s="3" t="s">
        <v>30</v>
      </c>
      <c r="R38" s="4">
        <v>9.9099999999999994E-2</v>
      </c>
      <c r="S38" s="4">
        <v>9.9099999999999994E-2</v>
      </c>
      <c r="T38">
        <f t="shared" si="7"/>
        <v>0</v>
      </c>
      <c r="U38">
        <f t="shared" si="8"/>
        <v>2.4610502732762973</v>
      </c>
    </row>
    <row r="39" spans="1:21" x14ac:dyDescent="0.35">
      <c r="A39" s="2">
        <v>44853</v>
      </c>
      <c r="B39" s="4">
        <v>2.5</v>
      </c>
      <c r="C39" s="3" t="s">
        <v>26</v>
      </c>
      <c r="D39" s="10">
        <v>0.18390000000000001</v>
      </c>
      <c r="E39" s="10">
        <v>0.18390000000000001</v>
      </c>
      <c r="F39" s="2">
        <v>45007</v>
      </c>
      <c r="G39">
        <f t="shared" si="9"/>
        <v>154</v>
      </c>
      <c r="H39">
        <v>1.6874356906309677E-2</v>
      </c>
      <c r="I39">
        <v>2.5569999999999999</v>
      </c>
      <c r="J39">
        <f t="shared" si="10"/>
        <v>7.4735768570670658E-2</v>
      </c>
      <c r="K39">
        <f t="shared" si="11"/>
        <v>2.5569999999999999</v>
      </c>
      <c r="L39">
        <f t="shared" si="3"/>
        <v>1</v>
      </c>
      <c r="M39">
        <f t="shared" si="4"/>
        <v>1</v>
      </c>
      <c r="N39">
        <f t="shared" si="5"/>
        <v>2.6661642314293292</v>
      </c>
      <c r="O39" s="11">
        <f t="shared" si="6"/>
        <v>2.6478999999999999</v>
      </c>
      <c r="P39" s="4">
        <v>2.5</v>
      </c>
      <c r="Q39" s="3" t="s">
        <v>30</v>
      </c>
      <c r="R39" s="4">
        <v>9.0899999999999995E-2</v>
      </c>
      <c r="S39" s="4">
        <v>9.0899999999999995E-2</v>
      </c>
      <c r="T39">
        <f t="shared" si="7"/>
        <v>0</v>
      </c>
      <c r="U39">
        <f t="shared" si="8"/>
        <v>2.4609349337084381</v>
      </c>
    </row>
    <row r="40" spans="1:21" x14ac:dyDescent="0.35">
      <c r="A40" s="2">
        <v>44852</v>
      </c>
      <c r="B40" s="4">
        <v>2.5</v>
      </c>
      <c r="C40" s="3" t="s">
        <v>26</v>
      </c>
      <c r="D40" s="10">
        <v>0.21759999999999999</v>
      </c>
      <c r="E40" s="10">
        <v>0.21759999999999999</v>
      </c>
      <c r="F40" s="2">
        <v>45007</v>
      </c>
      <c r="G40">
        <f t="shared" si="9"/>
        <v>155</v>
      </c>
      <c r="H40">
        <v>1.6824567081606675E-2</v>
      </c>
      <c r="I40">
        <v>2.6080000000000001</v>
      </c>
      <c r="J40">
        <f t="shared" si="10"/>
        <v>0.12579804157016028</v>
      </c>
      <c r="K40">
        <f t="shared" si="11"/>
        <v>2.6080000000000001</v>
      </c>
      <c r="L40">
        <f t="shared" si="3"/>
        <v>1</v>
      </c>
      <c r="M40">
        <f t="shared" si="4"/>
        <v>1</v>
      </c>
      <c r="N40">
        <f t="shared" si="5"/>
        <v>2.6998019584298398</v>
      </c>
      <c r="O40" s="11">
        <f t="shared" si="6"/>
        <v>2.6793</v>
      </c>
      <c r="P40" s="4">
        <v>2.5</v>
      </c>
      <c r="Q40" s="3" t="s">
        <v>30</v>
      </c>
      <c r="R40" s="4">
        <v>7.1300000000000002E-2</v>
      </c>
      <c r="S40" s="4">
        <v>7.1300000000000002E-2</v>
      </c>
      <c r="T40">
        <f t="shared" si="7"/>
        <v>0</v>
      </c>
      <c r="U40">
        <f t="shared" si="8"/>
        <v>2.460798364049825</v>
      </c>
    </row>
    <row r="41" spans="1:21" x14ac:dyDescent="0.35">
      <c r="A41" s="2">
        <v>44851</v>
      </c>
      <c r="B41" s="4">
        <v>2.5</v>
      </c>
      <c r="C41" s="3" t="s">
        <v>26</v>
      </c>
      <c r="D41" s="10">
        <v>0.23050000000000001</v>
      </c>
      <c r="E41" s="10">
        <v>0.2301</v>
      </c>
      <c r="F41" s="2">
        <v>45007</v>
      </c>
      <c r="G41">
        <f t="shared" si="9"/>
        <v>156</v>
      </c>
      <c r="H41">
        <v>1.6804650978192136E-2</v>
      </c>
      <c r="I41">
        <v>2.6230000000000002</v>
      </c>
      <c r="J41">
        <f t="shared" si="10"/>
        <v>0.14089132746096489</v>
      </c>
      <c r="K41">
        <f t="shared" si="11"/>
        <v>2.6230000000000002</v>
      </c>
      <c r="L41">
        <f t="shared" si="3"/>
        <v>1</v>
      </c>
      <c r="M41">
        <f t="shared" si="4"/>
        <v>1</v>
      </c>
      <c r="N41">
        <f t="shared" si="5"/>
        <v>2.7122086725390355</v>
      </c>
      <c r="O41" s="11">
        <f t="shared" si="6"/>
        <v>2.6925000000000003</v>
      </c>
      <c r="P41" s="4">
        <v>2.5</v>
      </c>
      <c r="Q41" s="3" t="s">
        <v>30</v>
      </c>
      <c r="R41" s="4">
        <v>6.9500000000000006E-2</v>
      </c>
      <c r="S41" s="4">
        <v>6.9500000000000006E-2</v>
      </c>
      <c r="T41">
        <f t="shared" si="7"/>
        <v>0</v>
      </c>
      <c r="U41">
        <f t="shared" si="8"/>
        <v>2.4605937884153493</v>
      </c>
    </row>
    <row r="42" spans="1:21" x14ac:dyDescent="0.35">
      <c r="A42" s="2">
        <v>44848</v>
      </c>
      <c r="B42" s="4">
        <v>2.5</v>
      </c>
      <c r="C42" s="3" t="s">
        <v>26</v>
      </c>
      <c r="D42" s="10">
        <v>0.23860000000000001</v>
      </c>
      <c r="E42" s="10">
        <v>0.23860000000000001</v>
      </c>
      <c r="F42" s="2">
        <v>45007</v>
      </c>
      <c r="G42">
        <f t="shared" si="9"/>
        <v>159</v>
      </c>
      <c r="H42">
        <v>1.676481847387221E-2</v>
      </c>
      <c r="I42">
        <v>2.625</v>
      </c>
      <c r="J42">
        <f t="shared" si="10"/>
        <v>0.14319107046133883</v>
      </c>
      <c r="K42">
        <f t="shared" si="11"/>
        <v>2.625</v>
      </c>
      <c r="L42">
        <f t="shared" si="3"/>
        <v>1</v>
      </c>
      <c r="M42">
        <f t="shared" si="4"/>
        <v>1</v>
      </c>
      <c r="N42">
        <f t="shared" si="5"/>
        <v>2.7204089295386611</v>
      </c>
      <c r="O42" s="11">
        <f t="shared" si="6"/>
        <v>2.6943999999999999</v>
      </c>
      <c r="P42" s="4">
        <v>2.5</v>
      </c>
      <c r="Q42" s="3" t="s">
        <v>30</v>
      </c>
      <c r="R42" s="4">
        <v>6.9400000000000003E-2</v>
      </c>
      <c r="S42" s="4">
        <v>6.9400000000000003E-2</v>
      </c>
      <c r="T42">
        <f t="shared" si="7"/>
        <v>0</v>
      </c>
      <c r="U42">
        <f t="shared" si="8"/>
        <v>2.4599365161371569</v>
      </c>
    </row>
    <row r="43" spans="1:21" x14ac:dyDescent="0.35">
      <c r="A43" s="2">
        <v>44847</v>
      </c>
      <c r="B43" s="4">
        <v>2.5</v>
      </c>
      <c r="C43" s="3" t="s">
        <v>26</v>
      </c>
      <c r="D43" s="10">
        <v>0.2049</v>
      </c>
      <c r="E43" s="10">
        <v>0.2049</v>
      </c>
      <c r="F43" s="2">
        <v>45007</v>
      </c>
      <c r="G43">
        <f t="shared" si="9"/>
        <v>160</v>
      </c>
      <c r="H43">
        <v>1.6734943835324326E-2</v>
      </c>
      <c r="I43">
        <v>2.5640000000000001</v>
      </c>
      <c r="J43">
        <f t="shared" si="10"/>
        <v>8.2272560008496143E-2</v>
      </c>
      <c r="K43">
        <f t="shared" si="11"/>
        <v>2.5640000000000001</v>
      </c>
      <c r="L43">
        <f t="shared" si="3"/>
        <v>1</v>
      </c>
      <c r="M43">
        <f t="shared" si="4"/>
        <v>1</v>
      </c>
      <c r="N43">
        <f t="shared" si="5"/>
        <v>2.6866274399915038</v>
      </c>
      <c r="O43" s="11">
        <f t="shared" si="6"/>
        <v>2.6604000000000001</v>
      </c>
      <c r="P43" s="4">
        <v>2.5</v>
      </c>
      <c r="Q43" s="3" t="s">
        <v>30</v>
      </c>
      <c r="R43" s="4">
        <v>9.64E-2</v>
      </c>
      <c r="S43" s="4">
        <v>9.64E-2</v>
      </c>
      <c r="T43">
        <f t="shared" si="7"/>
        <v>0</v>
      </c>
      <c r="U43">
        <f t="shared" si="8"/>
        <v>2.4597578436270351</v>
      </c>
    </row>
    <row r="44" spans="1:21" x14ac:dyDescent="0.35">
      <c r="A44" s="2">
        <v>44846</v>
      </c>
      <c r="B44" s="4">
        <v>2.5</v>
      </c>
      <c r="C44" s="3" t="s">
        <v>26</v>
      </c>
      <c r="D44" s="10">
        <v>0.223</v>
      </c>
      <c r="E44" s="10">
        <v>0.223</v>
      </c>
      <c r="F44" s="2">
        <v>45007</v>
      </c>
      <c r="G44">
        <f t="shared" si="9"/>
        <v>161</v>
      </c>
      <c r="H44">
        <v>1.6675193888848815E-2</v>
      </c>
      <c r="I44">
        <v>2.5939999999999999</v>
      </c>
      <c r="J44">
        <f t="shared" si="10"/>
        <v>0.11232093760043949</v>
      </c>
      <c r="K44">
        <f t="shared" si="11"/>
        <v>2.5939999999999999</v>
      </c>
      <c r="L44">
        <f t="shared" si="3"/>
        <v>1</v>
      </c>
      <c r="M44">
        <f t="shared" si="4"/>
        <v>1</v>
      </c>
      <c r="N44">
        <f t="shared" si="5"/>
        <v>2.7046790623995602</v>
      </c>
      <c r="O44" s="11">
        <f t="shared" si="6"/>
        <v>2.6768000000000001</v>
      </c>
      <c r="P44" s="4">
        <v>2.5</v>
      </c>
      <c r="Q44" s="3" t="s">
        <v>30</v>
      </c>
      <c r="R44" s="4">
        <v>8.2799999999999999E-2</v>
      </c>
      <c r="S44" s="4">
        <v>8.2799999999999999E-2</v>
      </c>
      <c r="T44">
        <f t="shared" si="7"/>
        <v>0</v>
      </c>
      <c r="U44">
        <f t="shared" si="8"/>
        <v>2.4596517751561855</v>
      </c>
    </row>
    <row r="45" spans="1:21" x14ac:dyDescent="0.35">
      <c r="A45" s="2">
        <v>44845</v>
      </c>
      <c r="B45" s="4">
        <v>2.5</v>
      </c>
      <c r="C45" s="3" t="s">
        <v>26</v>
      </c>
      <c r="D45" s="10">
        <v>0.21229999999999999</v>
      </c>
      <c r="E45" s="10">
        <v>0.21240000000000001</v>
      </c>
      <c r="F45" s="2">
        <v>45007</v>
      </c>
      <c r="G45">
        <f t="shared" si="9"/>
        <v>162</v>
      </c>
      <c r="H45">
        <v>1.6744902072964845E-2</v>
      </c>
      <c r="I45">
        <v>2.5779999999999998</v>
      </c>
      <c r="J45">
        <f t="shared" si="10"/>
        <v>9.6511087577682009E-2</v>
      </c>
      <c r="K45">
        <f t="shared" si="11"/>
        <v>2.5779999999999998</v>
      </c>
      <c r="L45">
        <f t="shared" si="3"/>
        <v>1</v>
      </c>
      <c r="M45">
        <f t="shared" si="4"/>
        <v>1</v>
      </c>
      <c r="N45">
        <f t="shared" si="5"/>
        <v>2.693888912422318</v>
      </c>
      <c r="O45" s="11">
        <f t="shared" si="6"/>
        <v>2.6669999999999998</v>
      </c>
      <c r="P45" s="4">
        <v>2.5</v>
      </c>
      <c r="Q45" s="3" t="s">
        <v>30</v>
      </c>
      <c r="R45" s="4">
        <v>8.8999999999999996E-2</v>
      </c>
      <c r="S45" s="4">
        <v>8.8999999999999996E-2</v>
      </c>
      <c r="T45">
        <f t="shared" si="7"/>
        <v>0</v>
      </c>
      <c r="U45">
        <f t="shared" si="8"/>
        <v>2.4592348932558732</v>
      </c>
    </row>
    <row r="46" spans="1:21" x14ac:dyDescent="0.35">
      <c r="A46" s="2">
        <v>44844</v>
      </c>
      <c r="B46" s="4">
        <v>2.5</v>
      </c>
      <c r="C46" s="3" t="s">
        <v>26</v>
      </c>
      <c r="D46" s="10">
        <v>0.21940000000000001</v>
      </c>
      <c r="E46" s="10">
        <v>0.21590000000000001</v>
      </c>
      <c r="F46" s="2">
        <v>45007</v>
      </c>
      <c r="G46">
        <f t="shared" si="9"/>
        <v>163</v>
      </c>
      <c r="H46">
        <v>1.6754860285814691E-2</v>
      </c>
      <c r="I46">
        <v>2.5859999999999999</v>
      </c>
      <c r="J46">
        <f t="shared" si="10"/>
        <v>0.10463596173308565</v>
      </c>
      <c r="K46">
        <f t="shared" si="11"/>
        <v>2.5859999999999999</v>
      </c>
      <c r="L46">
        <f t="shared" si="3"/>
        <v>1</v>
      </c>
      <c r="M46">
        <f t="shared" si="4"/>
        <v>1</v>
      </c>
      <c r="N46">
        <f t="shared" si="5"/>
        <v>2.6972640382669142</v>
      </c>
      <c r="O46" s="11">
        <f t="shared" si="6"/>
        <v>2.6726999999999999</v>
      </c>
      <c r="P46" s="4">
        <v>2.5</v>
      </c>
      <c r="Q46" s="3" t="s">
        <v>30</v>
      </c>
      <c r="R46" s="4">
        <v>8.6699999999999999E-2</v>
      </c>
      <c r="S46" s="4">
        <v>8.6699999999999999E-2</v>
      </c>
      <c r="T46">
        <f t="shared" si="7"/>
        <v>0</v>
      </c>
      <c r="U46">
        <f t="shared" si="8"/>
        <v>2.4589611421313369</v>
      </c>
    </row>
    <row r="47" spans="1:21" x14ac:dyDescent="0.35">
      <c r="A47" s="2">
        <v>44834</v>
      </c>
      <c r="B47" s="4">
        <v>2.5</v>
      </c>
      <c r="C47" s="3" t="s">
        <v>26</v>
      </c>
      <c r="D47" s="10">
        <v>0.26200000000000001</v>
      </c>
      <c r="E47" s="10">
        <v>0.26200000000000001</v>
      </c>
      <c r="F47" s="2">
        <v>45007</v>
      </c>
      <c r="G47">
        <f t="shared" si="9"/>
        <v>173</v>
      </c>
      <c r="H47">
        <v>1.6695110636842377E-2</v>
      </c>
      <c r="I47">
        <v>2.65</v>
      </c>
      <c r="J47">
        <f t="shared" si="10"/>
        <v>0.16970449869023607</v>
      </c>
      <c r="K47">
        <f t="shared" si="11"/>
        <v>2.65</v>
      </c>
      <c r="L47">
        <f t="shared" si="3"/>
        <v>1</v>
      </c>
      <c r="M47">
        <f t="shared" si="4"/>
        <v>1</v>
      </c>
      <c r="N47">
        <f t="shared" si="5"/>
        <v>2.7422955013097638</v>
      </c>
      <c r="O47" s="11">
        <f t="shared" si="6"/>
        <v>2.7182999999999997</v>
      </c>
      <c r="P47" s="4">
        <v>2.5</v>
      </c>
      <c r="Q47" s="3" t="s">
        <v>30</v>
      </c>
      <c r="R47" s="4">
        <v>6.83E-2</v>
      </c>
      <c r="S47" s="4">
        <v>6.83E-2</v>
      </c>
      <c r="T47">
        <f t="shared" si="7"/>
        <v>0</v>
      </c>
      <c r="U47">
        <f t="shared" si="8"/>
        <v>2.456619361043983</v>
      </c>
    </row>
    <row r="48" spans="1:21" x14ac:dyDescent="0.35">
      <c r="A48" s="2">
        <v>44833</v>
      </c>
      <c r="B48" s="4">
        <v>2.5</v>
      </c>
      <c r="C48" s="3" t="s">
        <v>26</v>
      </c>
      <c r="D48" s="10">
        <v>0.2631</v>
      </c>
      <c r="E48" s="10">
        <v>0.2631</v>
      </c>
      <c r="F48" s="2">
        <v>45007</v>
      </c>
      <c r="G48">
        <f t="shared" si="9"/>
        <v>174</v>
      </c>
      <c r="H48">
        <v>1.6625401584995734E-2</v>
      </c>
      <c r="I48">
        <v>2.6509999999999998</v>
      </c>
      <c r="J48">
        <f t="shared" si="10"/>
        <v>0.17073552417703075</v>
      </c>
      <c r="K48">
        <f t="shared" si="11"/>
        <v>2.6509999999999998</v>
      </c>
      <c r="L48">
        <f t="shared" si="3"/>
        <v>1</v>
      </c>
      <c r="M48">
        <f t="shared" si="4"/>
        <v>1</v>
      </c>
      <c r="N48">
        <f t="shared" si="5"/>
        <v>2.7433644758229692</v>
      </c>
      <c r="O48" s="11">
        <f t="shared" si="6"/>
        <v>2.7210999999999999</v>
      </c>
      <c r="P48" s="4">
        <v>2.5</v>
      </c>
      <c r="Q48" s="3" t="s">
        <v>30</v>
      </c>
      <c r="R48" s="4">
        <v>7.0099999999999996E-2</v>
      </c>
      <c r="S48" s="4">
        <v>7.0099999999999996E-2</v>
      </c>
      <c r="T48">
        <f t="shared" si="7"/>
        <v>0</v>
      </c>
      <c r="U48">
        <f t="shared" si="8"/>
        <v>2.4565513845632041</v>
      </c>
    </row>
    <row r="49" spans="1:21" x14ac:dyDescent="0.35">
      <c r="A49" s="2">
        <v>44832</v>
      </c>
      <c r="B49" s="4">
        <v>2.5</v>
      </c>
      <c r="C49" s="3" t="s">
        <v>26</v>
      </c>
      <c r="D49" s="10">
        <v>0.26219999999999999</v>
      </c>
      <c r="E49" s="10">
        <v>0.26219999999999999</v>
      </c>
      <c r="F49" s="2">
        <v>45007</v>
      </c>
      <c r="G49">
        <f t="shared" si="9"/>
        <v>175</v>
      </c>
      <c r="H49">
        <v>1.6485979836682658E-2</v>
      </c>
      <c r="I49">
        <v>2.6509999999999998</v>
      </c>
      <c r="J49">
        <f t="shared" si="10"/>
        <v>0.17068270142629061</v>
      </c>
      <c r="K49">
        <f t="shared" si="11"/>
        <v>2.6509999999999998</v>
      </c>
      <c r="L49">
        <f t="shared" si="3"/>
        <v>1</v>
      </c>
      <c r="M49">
        <f t="shared" si="4"/>
        <v>1</v>
      </c>
      <c r="N49">
        <f t="shared" si="5"/>
        <v>2.7425172985737092</v>
      </c>
      <c r="O49" s="11">
        <f t="shared" si="6"/>
        <v>2.7203999999999997</v>
      </c>
      <c r="P49" s="4">
        <v>2.5</v>
      </c>
      <c r="Q49" s="3" t="s">
        <v>30</v>
      </c>
      <c r="R49" s="4">
        <v>7.0000000000000007E-2</v>
      </c>
      <c r="S49" s="4">
        <v>6.9400000000000003E-2</v>
      </c>
      <c r="T49">
        <f t="shared" si="7"/>
        <v>0</v>
      </c>
      <c r="U49">
        <f t="shared" si="8"/>
        <v>2.4566671192122342</v>
      </c>
    </row>
    <row r="50" spans="1:21" x14ac:dyDescent="0.35">
      <c r="A50" s="2">
        <v>44831</v>
      </c>
      <c r="B50" s="4">
        <v>2.5</v>
      </c>
      <c r="C50" s="3" t="s">
        <v>26</v>
      </c>
      <c r="D50" s="10">
        <v>0.28599999999999998</v>
      </c>
      <c r="E50" s="10">
        <v>0.28449999999999998</v>
      </c>
      <c r="F50" s="2">
        <v>45007</v>
      </c>
      <c r="G50">
        <f t="shared" si="9"/>
        <v>176</v>
      </c>
      <c r="H50">
        <v>1.6306716162195201E-2</v>
      </c>
      <c r="I50">
        <v>2.681</v>
      </c>
      <c r="J50">
        <f t="shared" si="10"/>
        <v>0.20058033066015479</v>
      </c>
      <c r="K50">
        <f t="shared" si="11"/>
        <v>2.681</v>
      </c>
      <c r="L50">
        <f t="shared" si="3"/>
        <v>1</v>
      </c>
      <c r="M50">
        <f t="shared" si="4"/>
        <v>1</v>
      </c>
      <c r="N50">
        <f t="shared" si="5"/>
        <v>2.7649196693398452</v>
      </c>
      <c r="O50" s="11">
        <f t="shared" si="6"/>
        <v>2.7423999999999999</v>
      </c>
      <c r="P50" s="4">
        <v>2.5</v>
      </c>
      <c r="Q50" s="3" t="s">
        <v>30</v>
      </c>
      <c r="R50" s="4">
        <v>6.1400000000000003E-2</v>
      </c>
      <c r="S50" s="4">
        <v>6.1400000000000003E-2</v>
      </c>
      <c r="T50">
        <f t="shared" si="7"/>
        <v>0</v>
      </c>
      <c r="U50">
        <f t="shared" si="8"/>
        <v>2.4568914220706599</v>
      </c>
    </row>
    <row r="51" spans="1:21" x14ac:dyDescent="0.35">
      <c r="A51" s="2">
        <v>44830</v>
      </c>
      <c r="B51" s="4">
        <v>2.5</v>
      </c>
      <c r="C51" s="3" t="s">
        <v>26</v>
      </c>
      <c r="D51" s="10">
        <v>0.27029999999999998</v>
      </c>
      <c r="E51" s="10">
        <v>0.27029999999999998</v>
      </c>
      <c r="F51" s="2">
        <v>45007</v>
      </c>
      <c r="G51">
        <f t="shared" si="9"/>
        <v>177</v>
      </c>
      <c r="H51">
        <v>1.6177242956290853E-2</v>
      </c>
      <c r="I51">
        <v>2.6539999999999999</v>
      </c>
      <c r="J51">
        <f t="shared" si="10"/>
        <v>0.17353541059200506</v>
      </c>
      <c r="K51">
        <f t="shared" si="11"/>
        <v>2.6539999999999999</v>
      </c>
      <c r="L51">
        <f t="shared" si="3"/>
        <v>1</v>
      </c>
      <c r="M51">
        <f t="shared" si="4"/>
        <v>1</v>
      </c>
      <c r="N51">
        <f t="shared" si="5"/>
        <v>2.7507645894079946</v>
      </c>
      <c r="O51" s="11">
        <f t="shared" si="6"/>
        <v>2.7235999999999998</v>
      </c>
      <c r="P51" s="4">
        <v>2.5</v>
      </c>
      <c r="Q51" s="3" t="s">
        <v>30</v>
      </c>
      <c r="R51" s="4">
        <v>7.0000000000000007E-2</v>
      </c>
      <c r="S51" s="4">
        <v>6.9599999999999995E-2</v>
      </c>
      <c r="T51">
        <f t="shared" si="7"/>
        <v>0</v>
      </c>
      <c r="U51">
        <f t="shared" si="8"/>
        <v>2.4569898492162903</v>
      </c>
    </row>
    <row r="52" spans="1:21" x14ac:dyDescent="0.35">
      <c r="A52" s="2">
        <v>44827</v>
      </c>
      <c r="B52" s="4">
        <v>2.5</v>
      </c>
      <c r="C52" s="3" t="s">
        <v>26</v>
      </c>
      <c r="D52" s="10">
        <v>0.28589999999999999</v>
      </c>
      <c r="E52" s="10">
        <v>0.28010000000000002</v>
      </c>
      <c r="F52" s="2">
        <v>45007</v>
      </c>
      <c r="G52">
        <f t="shared" si="9"/>
        <v>180</v>
      </c>
      <c r="H52">
        <v>1.6087605204849951E-2</v>
      </c>
      <c r="I52">
        <v>2.6720000000000002</v>
      </c>
      <c r="J52">
        <f t="shared" si="10"/>
        <v>0.19175556368906976</v>
      </c>
      <c r="K52">
        <f t="shared" si="11"/>
        <v>2.6720000000000002</v>
      </c>
      <c r="L52">
        <f t="shared" si="3"/>
        <v>1</v>
      </c>
      <c r="M52">
        <f t="shared" si="4"/>
        <v>1</v>
      </c>
      <c r="N52">
        <f t="shared" si="5"/>
        <v>2.7603444363109304</v>
      </c>
      <c r="O52" s="11">
        <f t="shared" si="6"/>
        <v>2.7373000000000003</v>
      </c>
      <c r="P52" s="4">
        <v>2.5</v>
      </c>
      <c r="Q52" s="3" t="s">
        <v>30</v>
      </c>
      <c r="R52" s="4">
        <v>6.5299999999999997E-2</v>
      </c>
      <c r="S52" s="4">
        <v>6.5299999999999997E-2</v>
      </c>
      <c r="T52">
        <f t="shared" si="7"/>
        <v>0</v>
      </c>
      <c r="U52">
        <f t="shared" si="8"/>
        <v>2.4565074787732177</v>
      </c>
    </row>
    <row r="53" spans="1:21" x14ac:dyDescent="0.35">
      <c r="A53" s="2">
        <v>44826</v>
      </c>
      <c r="B53" s="4">
        <v>2.5</v>
      </c>
      <c r="C53" s="3" t="s">
        <v>26</v>
      </c>
      <c r="D53" s="10">
        <v>0.28439999999999999</v>
      </c>
      <c r="E53" s="10">
        <v>0.28439999999999999</v>
      </c>
      <c r="F53" s="2">
        <v>45007</v>
      </c>
      <c r="G53">
        <f t="shared" si="9"/>
        <v>181</v>
      </c>
      <c r="H53">
        <v>1.6057725507979584E-2</v>
      </c>
      <c r="I53">
        <v>2.67</v>
      </c>
      <c r="J53">
        <f t="shared" si="10"/>
        <v>0.18982813104664764</v>
      </c>
      <c r="K53">
        <f t="shared" si="11"/>
        <v>2.67</v>
      </c>
      <c r="L53">
        <f t="shared" si="3"/>
        <v>1</v>
      </c>
      <c r="M53">
        <f t="shared" si="4"/>
        <v>1</v>
      </c>
      <c r="N53">
        <f t="shared" si="5"/>
        <v>2.7645718689533521</v>
      </c>
      <c r="O53" s="11">
        <f t="shared" si="6"/>
        <v>2.7332999999999998</v>
      </c>
      <c r="P53" s="4">
        <v>2.5</v>
      </c>
      <c r="Q53" s="3" t="s">
        <v>30</v>
      </c>
      <c r="R53" s="4">
        <v>6.3500000000000001E-2</v>
      </c>
      <c r="S53" s="4">
        <v>6.3299999999999995E-2</v>
      </c>
      <c r="T53">
        <f t="shared" si="7"/>
        <v>0</v>
      </c>
      <c r="U53">
        <f t="shared" si="8"/>
        <v>2.4563484901183417</v>
      </c>
    </row>
    <row r="54" spans="1:21" x14ac:dyDescent="0.35">
      <c r="A54" s="2">
        <v>44825</v>
      </c>
      <c r="B54" s="4">
        <v>2.5</v>
      </c>
      <c r="C54" s="3" t="s">
        <v>26</v>
      </c>
      <c r="D54" s="10">
        <v>0.29909999999999998</v>
      </c>
      <c r="E54" s="10">
        <v>0.29909999999999998</v>
      </c>
      <c r="F54" s="2">
        <v>45007</v>
      </c>
      <c r="G54">
        <f t="shared" si="9"/>
        <v>182</v>
      </c>
      <c r="H54">
        <v>1.6037805586065507E-2</v>
      </c>
      <c r="I54">
        <v>2.6909999999999998</v>
      </c>
      <c r="J54">
        <f t="shared" si="10"/>
        <v>0.21091260697791592</v>
      </c>
      <c r="K54">
        <f t="shared" si="11"/>
        <v>2.6909999999999998</v>
      </c>
      <c r="L54">
        <f t="shared" si="3"/>
        <v>1</v>
      </c>
      <c r="M54">
        <f t="shared" si="4"/>
        <v>1</v>
      </c>
      <c r="N54">
        <f t="shared" si="5"/>
        <v>2.7791873930220841</v>
      </c>
      <c r="O54" s="11">
        <f t="shared" si="6"/>
        <v>2.7491999999999996</v>
      </c>
      <c r="P54" s="4">
        <v>2.5</v>
      </c>
      <c r="Q54" s="3" t="s">
        <v>30</v>
      </c>
      <c r="R54" s="4">
        <v>5.8500000000000003E-2</v>
      </c>
      <c r="S54" s="4">
        <v>5.8200000000000002E-2</v>
      </c>
      <c r="T54">
        <f t="shared" si="7"/>
        <v>0</v>
      </c>
      <c r="U54">
        <f t="shared" si="8"/>
        <v>2.4561634179353469</v>
      </c>
    </row>
    <row r="55" spans="1:21" x14ac:dyDescent="0.35">
      <c r="A55" s="2">
        <v>44824</v>
      </c>
      <c r="B55" s="4">
        <v>2.5</v>
      </c>
      <c r="C55" s="3" t="s">
        <v>26</v>
      </c>
      <c r="D55" s="10">
        <v>0.317</v>
      </c>
      <c r="E55" s="10">
        <v>0.317</v>
      </c>
      <c r="F55" s="2">
        <v>45007</v>
      </c>
      <c r="G55">
        <f t="shared" si="9"/>
        <v>183</v>
      </c>
      <c r="H55">
        <v>1.6027845587908478E-2</v>
      </c>
      <c r="I55">
        <v>2.714</v>
      </c>
      <c r="J55">
        <f t="shared" si="10"/>
        <v>0.2340091934658437</v>
      </c>
      <c r="K55">
        <f t="shared" si="11"/>
        <v>2.714</v>
      </c>
      <c r="L55">
        <f t="shared" si="3"/>
        <v>1</v>
      </c>
      <c r="M55">
        <f t="shared" si="4"/>
        <v>1</v>
      </c>
      <c r="N55">
        <f t="shared" si="5"/>
        <v>2.7969908065341564</v>
      </c>
      <c r="O55" s="11">
        <f t="shared" si="6"/>
        <v>2.7658</v>
      </c>
      <c r="P55" s="4">
        <v>2.5</v>
      </c>
      <c r="Q55" s="3" t="s">
        <v>30</v>
      </c>
      <c r="R55" s="4">
        <v>5.1799999999999999E-2</v>
      </c>
      <c r="S55" s="4">
        <v>5.1799999999999999E-2</v>
      </c>
      <c r="T55">
        <f t="shared" si="7"/>
        <v>0</v>
      </c>
      <c r="U55">
        <f t="shared" si="8"/>
        <v>2.4559518229757824</v>
      </c>
    </row>
    <row r="56" spans="1:21" x14ac:dyDescent="0.35">
      <c r="A56" s="2">
        <v>44823</v>
      </c>
      <c r="B56" s="4">
        <v>2.5</v>
      </c>
      <c r="C56" s="3" t="s">
        <v>26</v>
      </c>
      <c r="D56" s="10">
        <v>0.32329999999999998</v>
      </c>
      <c r="E56" s="10">
        <v>0.32350000000000001</v>
      </c>
      <c r="F56" s="2">
        <v>45007</v>
      </c>
      <c r="G56">
        <f t="shared" si="9"/>
        <v>184</v>
      </c>
      <c r="H56">
        <v>1.5978045225111422E-2</v>
      </c>
      <c r="I56">
        <v>2.7189999999999999</v>
      </c>
      <c r="J56">
        <f t="shared" si="10"/>
        <v>0.2390558343762863</v>
      </c>
      <c r="K56">
        <f t="shared" si="11"/>
        <v>2.7189999999999999</v>
      </c>
      <c r="L56">
        <f t="shared" si="3"/>
        <v>1</v>
      </c>
      <c r="M56">
        <f t="shared" si="4"/>
        <v>1</v>
      </c>
      <c r="N56">
        <f t="shared" si="5"/>
        <v>2.8034441656237137</v>
      </c>
      <c r="O56" s="11">
        <f t="shared" si="6"/>
        <v>2.7723</v>
      </c>
      <c r="P56" s="4">
        <v>2.5</v>
      </c>
      <c r="Q56" s="3" t="s">
        <v>30</v>
      </c>
      <c r="R56" s="4">
        <v>5.33E-2</v>
      </c>
      <c r="S56" s="4">
        <v>5.33E-2</v>
      </c>
      <c r="T56">
        <f t="shared" si="7"/>
        <v>0</v>
      </c>
      <c r="U56">
        <f t="shared" si="8"/>
        <v>2.4558496488896857</v>
      </c>
    </row>
  </sheetData>
  <sortState xmlns:xlrd2="http://schemas.microsoft.com/office/spreadsheetml/2017/richdata2" ref="A2:K57">
    <sortCondition descending="1" ref="A1:A57"/>
  </sortState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8D19-5AC4-4105-AC8E-8FE1B0957D8A}">
  <dimension ref="A1:I56"/>
  <sheetViews>
    <sheetView topLeftCell="A7" workbookViewId="0">
      <selection activeCell="B1" sqref="B1:F56"/>
    </sheetView>
  </sheetViews>
  <sheetFormatPr defaultRowHeight="15.5" x14ac:dyDescent="0.35"/>
  <cols>
    <col min="1" max="1" width="19.25" customWidth="1"/>
    <col min="3" max="3" width="17" customWidth="1"/>
    <col min="6" max="6" width="13.75" customWidth="1"/>
    <col min="7" max="7" width="22.08203125" customWidth="1"/>
    <col min="9" max="9" width="15.1640625" customWidth="1"/>
  </cols>
  <sheetData>
    <row r="1" spans="1:9" ht="16" x14ac:dyDescent="0.35">
      <c r="A1" s="1" t="s">
        <v>1</v>
      </c>
      <c r="B1" s="1" t="s">
        <v>4</v>
      </c>
      <c r="C1" s="1" t="s">
        <v>5</v>
      </c>
      <c r="D1" s="1" t="s">
        <v>12</v>
      </c>
      <c r="E1" s="1" t="s">
        <v>13</v>
      </c>
      <c r="F1" s="9" t="s">
        <v>141</v>
      </c>
      <c r="G1" s="8" t="s">
        <v>142</v>
      </c>
      <c r="H1" s="9" t="s">
        <v>144</v>
      </c>
      <c r="I1" s="9" t="s">
        <v>146</v>
      </c>
    </row>
    <row r="2" spans="1:9" x14ac:dyDescent="0.35">
      <c r="A2" s="2">
        <v>44904</v>
      </c>
      <c r="B2" s="4">
        <v>2.4649999999999999</v>
      </c>
      <c r="C2" s="3" t="s">
        <v>30</v>
      </c>
      <c r="D2" s="4">
        <v>2.86E-2</v>
      </c>
      <c r="E2" s="4">
        <v>2.86E-2</v>
      </c>
      <c r="F2" s="2">
        <v>45007</v>
      </c>
      <c r="G2">
        <f>F2-A2</f>
        <v>103</v>
      </c>
      <c r="H2">
        <v>2.252645063858047E-2</v>
      </c>
      <c r="I2">
        <v>2.7080000000000002</v>
      </c>
    </row>
    <row r="3" spans="1:9" x14ac:dyDescent="0.35">
      <c r="A3" s="2">
        <v>44903</v>
      </c>
      <c r="B3" s="4">
        <v>2.4649999999999999</v>
      </c>
      <c r="C3" s="3" t="s">
        <v>30</v>
      </c>
      <c r="D3" s="4">
        <v>3.5099999999999999E-2</v>
      </c>
      <c r="E3" s="4">
        <v>3.5099999999999999E-2</v>
      </c>
      <c r="F3" s="2">
        <v>45007</v>
      </c>
      <c r="G3">
        <f>F3-A3</f>
        <v>104</v>
      </c>
      <c r="H3">
        <v>2.2436955058042378E-2</v>
      </c>
      <c r="I3">
        <v>2.677</v>
      </c>
    </row>
    <row r="4" spans="1:9" x14ac:dyDescent="0.35">
      <c r="A4" s="2">
        <v>44902</v>
      </c>
      <c r="B4" s="4">
        <v>2.4649999999999999</v>
      </c>
      <c r="C4" s="3" t="s">
        <v>30</v>
      </c>
      <c r="D4" s="4">
        <v>3.6900000000000002E-2</v>
      </c>
      <c r="E4" s="4">
        <v>3.6900000000000002E-2</v>
      </c>
      <c r="F4" s="2">
        <v>45007</v>
      </c>
      <c r="G4">
        <f t="shared" ref="G4:G56" si="0">F4-A4</f>
        <v>105</v>
      </c>
      <c r="H4">
        <v>2.2248013367650449E-2</v>
      </c>
      <c r="I4">
        <v>2.6709999999999998</v>
      </c>
    </row>
    <row r="5" spans="1:9" x14ac:dyDescent="0.35">
      <c r="A5" s="2">
        <v>44901</v>
      </c>
      <c r="B5" s="4">
        <v>2.4649999999999999</v>
      </c>
      <c r="C5" s="3" t="s">
        <v>30</v>
      </c>
      <c r="D5" s="4">
        <v>3.5299999999999998E-2</v>
      </c>
      <c r="E5" s="4">
        <v>3.5299999999999998E-2</v>
      </c>
      <c r="F5" s="2">
        <v>45007</v>
      </c>
      <c r="G5">
        <f t="shared" si="0"/>
        <v>106</v>
      </c>
      <c r="H5">
        <v>2.20093374223858E-2</v>
      </c>
      <c r="I5">
        <v>2.6880000000000002</v>
      </c>
    </row>
    <row r="6" spans="1:9" x14ac:dyDescent="0.35">
      <c r="A6" s="2">
        <v>44900</v>
      </c>
      <c r="B6" s="4">
        <v>2.4649999999999999</v>
      </c>
      <c r="C6" s="3" t="s">
        <v>30</v>
      </c>
      <c r="D6" s="4">
        <v>3.78E-2</v>
      </c>
      <c r="E6" s="4">
        <v>3.78E-2</v>
      </c>
      <c r="F6" s="2">
        <v>45007</v>
      </c>
      <c r="G6">
        <f t="shared" si="0"/>
        <v>107</v>
      </c>
      <c r="H6">
        <v>2.194966621076035E-2</v>
      </c>
      <c r="I6">
        <v>2.68</v>
      </c>
    </row>
    <row r="7" spans="1:9" x14ac:dyDescent="0.35">
      <c r="A7" s="2">
        <v>44897</v>
      </c>
      <c r="B7" s="4">
        <v>2.4649999999999999</v>
      </c>
      <c r="C7" s="3" t="s">
        <v>30</v>
      </c>
      <c r="D7" s="4">
        <v>5.04E-2</v>
      </c>
      <c r="E7" s="4">
        <v>5.04E-2</v>
      </c>
      <c r="F7" s="2">
        <v>45007</v>
      </c>
      <c r="G7">
        <f t="shared" si="0"/>
        <v>110</v>
      </c>
      <c r="H7">
        <v>2.1939720922278982E-2</v>
      </c>
      <c r="I7">
        <v>2.617</v>
      </c>
    </row>
    <row r="8" spans="1:9" x14ac:dyDescent="0.35">
      <c r="A8" s="2">
        <v>44896</v>
      </c>
      <c r="B8" s="4">
        <v>2.4649999999999999</v>
      </c>
      <c r="C8" s="3" t="s">
        <v>30</v>
      </c>
      <c r="D8" s="4">
        <v>4.9599999999999998E-2</v>
      </c>
      <c r="E8" s="4">
        <v>4.9599999999999998E-2</v>
      </c>
      <c r="F8" s="2">
        <v>45007</v>
      </c>
      <c r="G8">
        <f t="shared" si="0"/>
        <v>111</v>
      </c>
      <c r="H8">
        <v>2.1909884908469103E-2</v>
      </c>
      <c r="I8">
        <v>2.6320000000000001</v>
      </c>
    </row>
    <row r="9" spans="1:9" x14ac:dyDescent="0.35">
      <c r="A9" s="2">
        <v>44895</v>
      </c>
      <c r="B9" s="4">
        <v>2.5</v>
      </c>
      <c r="C9" s="3" t="s">
        <v>30</v>
      </c>
      <c r="D9" s="4">
        <v>5.9400000000000001E-2</v>
      </c>
      <c r="E9" s="4">
        <v>5.9400000000000001E-2</v>
      </c>
      <c r="F9" s="2">
        <v>45007</v>
      </c>
      <c r="G9">
        <f t="shared" si="0"/>
        <v>112</v>
      </c>
      <c r="H9">
        <v>2.1870103210536805E-2</v>
      </c>
      <c r="I9">
        <v>2.645</v>
      </c>
    </row>
    <row r="10" spans="1:9" x14ac:dyDescent="0.35">
      <c r="A10" s="2">
        <v>44894</v>
      </c>
      <c r="B10" s="4">
        <v>2.5</v>
      </c>
      <c r="C10" s="3" t="s">
        <v>30</v>
      </c>
      <c r="D10" s="4">
        <v>6.0299999999999999E-2</v>
      </c>
      <c r="E10" s="4">
        <v>6.0299999999999999E-2</v>
      </c>
      <c r="F10" s="2">
        <v>45007</v>
      </c>
      <c r="G10">
        <f t="shared" si="0"/>
        <v>113</v>
      </c>
      <c r="H10">
        <v>2.1800484287117092E-2</v>
      </c>
      <c r="I10">
        <v>2.6480000000000001</v>
      </c>
    </row>
    <row r="11" spans="1:9" x14ac:dyDescent="0.35">
      <c r="A11" s="2">
        <v>44893</v>
      </c>
      <c r="B11" s="4">
        <v>2.5</v>
      </c>
      <c r="C11" s="3" t="s">
        <v>30</v>
      </c>
      <c r="D11" s="4">
        <v>9.1999999999999998E-2</v>
      </c>
      <c r="E11" s="4">
        <v>9.2399999999999996E-2</v>
      </c>
      <c r="F11" s="2">
        <v>45007</v>
      </c>
      <c r="G11">
        <f t="shared" si="0"/>
        <v>114</v>
      </c>
      <c r="H11">
        <v>2.1790538627713144E-2</v>
      </c>
      <c r="I11">
        <v>2.54</v>
      </c>
    </row>
    <row r="12" spans="1:9" x14ac:dyDescent="0.35">
      <c r="A12" s="2">
        <v>44890</v>
      </c>
      <c r="B12" s="4">
        <v>2.5</v>
      </c>
      <c r="C12" s="3" t="s">
        <v>30</v>
      </c>
      <c r="D12" s="4">
        <v>7.2999999999999995E-2</v>
      </c>
      <c r="E12" s="4">
        <v>7.2999999999999995E-2</v>
      </c>
      <c r="F12" s="2">
        <v>45007</v>
      </c>
      <c r="G12">
        <f t="shared" si="0"/>
        <v>117</v>
      </c>
      <c r="H12">
        <v>2.1820375531737303E-2</v>
      </c>
      <c r="I12">
        <v>2.585</v>
      </c>
    </row>
    <row r="13" spans="1:9" x14ac:dyDescent="0.35">
      <c r="A13" s="2">
        <v>44889</v>
      </c>
      <c r="B13" s="4">
        <v>2.5</v>
      </c>
      <c r="C13" s="3" t="s">
        <v>30</v>
      </c>
      <c r="D13" s="4">
        <v>8.2299999999999998E-2</v>
      </c>
      <c r="E13" s="4">
        <v>8.2299999999999998E-2</v>
      </c>
      <c r="F13" s="2">
        <v>45007</v>
      </c>
      <c r="G13">
        <f t="shared" si="0"/>
        <v>118</v>
      </c>
      <c r="H13">
        <v>2.1889994108959129E-2</v>
      </c>
      <c r="I13">
        <v>2.5579999999999998</v>
      </c>
    </row>
    <row r="14" spans="1:9" x14ac:dyDescent="0.35">
      <c r="A14" s="2">
        <v>44888</v>
      </c>
      <c r="B14" s="4">
        <v>2.5</v>
      </c>
      <c r="C14" s="3" t="s">
        <v>30</v>
      </c>
      <c r="D14" s="4">
        <v>7.6799999999999993E-2</v>
      </c>
      <c r="E14" s="4">
        <v>7.6799999999999993E-2</v>
      </c>
      <c r="F14" s="2">
        <v>45007</v>
      </c>
      <c r="G14">
        <f t="shared" si="0"/>
        <v>119</v>
      </c>
      <c r="H14">
        <v>2.2436955058042378E-2</v>
      </c>
      <c r="I14">
        <v>2.5750000000000002</v>
      </c>
    </row>
    <row r="15" spans="1:9" x14ac:dyDescent="0.35">
      <c r="A15" s="2">
        <v>44887</v>
      </c>
      <c r="B15" s="4">
        <v>2.5</v>
      </c>
      <c r="C15" s="3" t="s">
        <v>30</v>
      </c>
      <c r="D15" s="4">
        <v>0.08</v>
      </c>
      <c r="E15" s="4">
        <v>0.08</v>
      </c>
      <c r="F15" s="2">
        <v>45007</v>
      </c>
      <c r="G15">
        <f t="shared" si="0"/>
        <v>120</v>
      </c>
      <c r="H15">
        <v>2.2417066879327034E-2</v>
      </c>
      <c r="I15">
        <v>2.57</v>
      </c>
    </row>
    <row r="16" spans="1:9" x14ac:dyDescent="0.35">
      <c r="A16" s="2">
        <v>44886</v>
      </c>
      <c r="B16" s="4">
        <v>2.5</v>
      </c>
      <c r="C16" s="3" t="s">
        <v>30</v>
      </c>
      <c r="D16" s="4">
        <v>8.3599999999999994E-2</v>
      </c>
      <c r="E16" s="4">
        <v>8.3599999999999994E-2</v>
      </c>
      <c r="F16" s="2">
        <v>45007</v>
      </c>
      <c r="G16">
        <f t="shared" si="0"/>
        <v>121</v>
      </c>
      <c r="H16">
        <v>2.2347457475094753E-2</v>
      </c>
      <c r="I16">
        <v>2.5569999999999999</v>
      </c>
    </row>
    <row r="17" spans="1:9" x14ac:dyDescent="0.35">
      <c r="A17" s="2">
        <v>44883</v>
      </c>
      <c r="B17" s="4">
        <v>2.5</v>
      </c>
      <c r="C17" s="3" t="s">
        <v>30</v>
      </c>
      <c r="D17" s="4">
        <v>7.3800000000000004E-2</v>
      </c>
      <c r="E17" s="4">
        <v>7.3800000000000004E-2</v>
      </c>
      <c r="F17" s="2">
        <v>45007</v>
      </c>
      <c r="G17">
        <f t="shared" si="0"/>
        <v>124</v>
      </c>
      <c r="H17">
        <v>2.231762450245045E-2</v>
      </c>
      <c r="I17">
        <v>2.59</v>
      </c>
    </row>
    <row r="18" spans="1:9" x14ac:dyDescent="0.35">
      <c r="A18" s="2">
        <v>44882</v>
      </c>
      <c r="B18" s="4">
        <v>2.5</v>
      </c>
      <c r="C18" s="3" t="s">
        <v>30</v>
      </c>
      <c r="D18" s="4">
        <v>7.2499999999999995E-2</v>
      </c>
      <c r="E18" s="4">
        <v>7.2499999999999995E-2</v>
      </c>
      <c r="F18" s="2">
        <v>45007</v>
      </c>
      <c r="G18">
        <f t="shared" si="0"/>
        <v>125</v>
      </c>
      <c r="H18">
        <v>2.206900774386027E-2</v>
      </c>
      <c r="I18">
        <v>2.6</v>
      </c>
    </row>
    <row r="19" spans="1:9" x14ac:dyDescent="0.35">
      <c r="A19" s="2">
        <v>44881</v>
      </c>
      <c r="B19" s="4">
        <v>2.5</v>
      </c>
      <c r="C19" s="3" t="s">
        <v>30</v>
      </c>
      <c r="D19" s="4">
        <v>6.8500000000000005E-2</v>
      </c>
      <c r="E19" s="4">
        <v>6.8599999999999994E-2</v>
      </c>
      <c r="F19" s="2">
        <v>45007</v>
      </c>
      <c r="G19">
        <f t="shared" si="0"/>
        <v>126</v>
      </c>
      <c r="H19">
        <v>2.1104228401375123E-2</v>
      </c>
      <c r="I19">
        <v>2.6150000000000002</v>
      </c>
    </row>
    <row r="20" spans="1:9" x14ac:dyDescent="0.35">
      <c r="A20" s="2">
        <v>44880</v>
      </c>
      <c r="B20" s="4">
        <v>2.5</v>
      </c>
      <c r="C20" s="3" t="s">
        <v>30</v>
      </c>
      <c r="D20" s="4">
        <v>6.9599999999999995E-2</v>
      </c>
      <c r="E20" s="4">
        <v>6.9599999999999995E-2</v>
      </c>
      <c r="F20" s="2">
        <v>45007</v>
      </c>
      <c r="G20">
        <f t="shared" si="0"/>
        <v>127</v>
      </c>
      <c r="H20">
        <v>2.0039717280526514E-2</v>
      </c>
      <c r="I20">
        <v>2.625</v>
      </c>
    </row>
    <row r="21" spans="1:9" x14ac:dyDescent="0.35">
      <c r="A21" s="2">
        <v>44879</v>
      </c>
      <c r="B21" s="4">
        <v>2.5</v>
      </c>
      <c r="C21" s="3" t="s">
        <v>30</v>
      </c>
      <c r="D21" s="4">
        <v>8.4599999999999995E-2</v>
      </c>
      <c r="E21" s="4">
        <v>8.4599999999999995E-2</v>
      </c>
      <c r="F21" s="2">
        <v>45007</v>
      </c>
      <c r="G21">
        <f t="shared" si="0"/>
        <v>128</v>
      </c>
      <c r="H21">
        <v>1.9074448300408373E-2</v>
      </c>
      <c r="I21">
        <v>2.5760000000000001</v>
      </c>
    </row>
    <row r="22" spans="1:9" x14ac:dyDescent="0.35">
      <c r="A22" s="2">
        <v>44876</v>
      </c>
      <c r="B22" s="4">
        <v>2.5</v>
      </c>
      <c r="C22" s="3" t="s">
        <v>30</v>
      </c>
      <c r="D22" s="4">
        <v>8.9099999999999999E-2</v>
      </c>
      <c r="E22" s="4">
        <v>8.9099999999999999E-2</v>
      </c>
      <c r="F22" s="2">
        <v>45007</v>
      </c>
      <c r="G22">
        <f t="shared" si="0"/>
        <v>131</v>
      </c>
      <c r="H22">
        <v>1.8636517522892415E-2</v>
      </c>
      <c r="I22">
        <v>2.5550000000000002</v>
      </c>
    </row>
    <row r="23" spans="1:9" x14ac:dyDescent="0.35">
      <c r="A23" s="2">
        <v>44875</v>
      </c>
      <c r="B23" s="4">
        <v>2.5</v>
      </c>
      <c r="C23" s="3" t="s">
        <v>30</v>
      </c>
      <c r="D23" s="4">
        <v>0.121</v>
      </c>
      <c r="E23" s="4">
        <v>0.121</v>
      </c>
      <c r="F23" s="2">
        <v>45007</v>
      </c>
      <c r="G23">
        <f t="shared" si="0"/>
        <v>132</v>
      </c>
      <c r="H23">
        <v>1.8337900864423252E-2</v>
      </c>
      <c r="I23">
        <v>2.4820000000000002</v>
      </c>
    </row>
    <row r="24" spans="1:9" x14ac:dyDescent="0.35">
      <c r="A24" s="2">
        <v>44874</v>
      </c>
      <c r="B24" s="4">
        <v>2.5</v>
      </c>
      <c r="C24" s="3" t="s">
        <v>30</v>
      </c>
      <c r="D24" s="4">
        <v>0.12280000000000001</v>
      </c>
      <c r="E24" s="4">
        <v>0.12280000000000001</v>
      </c>
      <c r="F24" s="2">
        <v>45007</v>
      </c>
      <c r="G24">
        <f t="shared" si="0"/>
        <v>133</v>
      </c>
      <c r="H24">
        <v>1.8029306895540408E-2</v>
      </c>
      <c r="I24">
        <v>2.4780000000000002</v>
      </c>
    </row>
    <row r="25" spans="1:9" x14ac:dyDescent="0.35">
      <c r="A25" s="2">
        <v>44873</v>
      </c>
      <c r="B25" s="4">
        <v>2.5</v>
      </c>
      <c r="C25" s="3" t="s">
        <v>30</v>
      </c>
      <c r="D25" s="4">
        <v>0.115</v>
      </c>
      <c r="E25" s="4">
        <v>0.1129</v>
      </c>
      <c r="F25" s="2">
        <v>45007</v>
      </c>
      <c r="G25">
        <f t="shared" si="0"/>
        <v>134</v>
      </c>
      <c r="H25">
        <v>1.7770467788843291E-2</v>
      </c>
      <c r="I25">
        <v>2.4969999999999999</v>
      </c>
    </row>
    <row r="26" spans="1:9" x14ac:dyDescent="0.35">
      <c r="A26" s="2">
        <v>44872</v>
      </c>
      <c r="B26" s="4">
        <v>2.5</v>
      </c>
      <c r="C26" s="3" t="s">
        <v>30</v>
      </c>
      <c r="D26" s="4">
        <v>0.1106</v>
      </c>
      <c r="E26" s="4">
        <v>0.1101</v>
      </c>
      <c r="F26" s="2">
        <v>45007</v>
      </c>
      <c r="G26">
        <f t="shared" si="0"/>
        <v>135</v>
      </c>
      <c r="H26">
        <v>1.7650997936305111E-2</v>
      </c>
      <c r="I26">
        <v>2.5150000000000001</v>
      </c>
    </row>
    <row r="27" spans="1:9" x14ac:dyDescent="0.35">
      <c r="A27" s="2">
        <v>44869</v>
      </c>
      <c r="B27" s="4">
        <v>2.5</v>
      </c>
      <c r="C27" s="3" t="s">
        <v>30</v>
      </c>
      <c r="D27" s="4">
        <v>0.115</v>
      </c>
      <c r="E27" s="4">
        <v>0.115</v>
      </c>
      <c r="F27" s="2">
        <v>45007</v>
      </c>
      <c r="G27">
        <f t="shared" si="0"/>
        <v>138</v>
      </c>
      <c r="H27">
        <v>1.7501655602590135E-2</v>
      </c>
      <c r="I27">
        <v>2.5059999999999998</v>
      </c>
    </row>
    <row r="28" spans="1:9" x14ac:dyDescent="0.35">
      <c r="A28" s="2">
        <v>44868</v>
      </c>
      <c r="B28" s="4">
        <v>2.5</v>
      </c>
      <c r="C28" s="3" t="s">
        <v>30</v>
      </c>
      <c r="D28" s="4">
        <v>0.156</v>
      </c>
      <c r="E28" s="4">
        <v>0.156</v>
      </c>
      <c r="F28" s="2">
        <v>45007</v>
      </c>
      <c r="G28">
        <f t="shared" si="0"/>
        <v>139</v>
      </c>
      <c r="H28">
        <v>1.7481742870139923E-2</v>
      </c>
      <c r="I28">
        <v>2.4249999999999998</v>
      </c>
    </row>
    <row r="29" spans="1:9" x14ac:dyDescent="0.35">
      <c r="A29" s="2">
        <v>44867</v>
      </c>
      <c r="B29" s="4">
        <v>2.5</v>
      </c>
      <c r="C29" s="3" t="s">
        <v>30</v>
      </c>
      <c r="D29" s="4">
        <v>0.1391</v>
      </c>
      <c r="E29" s="4">
        <v>0.1391</v>
      </c>
      <c r="F29" s="2">
        <v>45007</v>
      </c>
      <c r="G29">
        <f t="shared" si="0"/>
        <v>140</v>
      </c>
      <c r="H29">
        <v>1.7481742870139923E-2</v>
      </c>
      <c r="I29">
        <v>2.456</v>
      </c>
    </row>
    <row r="30" spans="1:9" x14ac:dyDescent="0.35">
      <c r="A30" s="2">
        <v>44866</v>
      </c>
      <c r="B30" s="4">
        <v>2.5</v>
      </c>
      <c r="C30" s="3" t="s">
        <v>30</v>
      </c>
      <c r="D30" s="4">
        <v>0.15260000000000001</v>
      </c>
      <c r="E30" s="4">
        <v>0.15260000000000001</v>
      </c>
      <c r="F30" s="2">
        <v>45007</v>
      </c>
      <c r="G30">
        <f t="shared" si="0"/>
        <v>141</v>
      </c>
      <c r="H30">
        <v>1.7461830038559993E-2</v>
      </c>
      <c r="I30">
        <v>2.4359999999999999</v>
      </c>
    </row>
    <row r="31" spans="1:9" x14ac:dyDescent="0.35">
      <c r="A31" s="2">
        <v>44865</v>
      </c>
      <c r="B31" s="4">
        <v>2.5</v>
      </c>
      <c r="C31" s="3" t="s">
        <v>30</v>
      </c>
      <c r="D31" s="4">
        <v>0.2225</v>
      </c>
      <c r="E31" s="4">
        <v>0.2225</v>
      </c>
      <c r="F31" s="2">
        <v>45007</v>
      </c>
      <c r="G31">
        <f t="shared" si="0"/>
        <v>142</v>
      </c>
      <c r="H31">
        <v>1.7412047525911599E-2</v>
      </c>
      <c r="I31">
        <v>2.3330000000000002</v>
      </c>
    </row>
    <row r="32" spans="1:9" x14ac:dyDescent="0.35">
      <c r="A32" s="2">
        <v>44862</v>
      </c>
      <c r="B32" s="4">
        <v>2.5</v>
      </c>
      <c r="C32" s="3" t="s">
        <v>30</v>
      </c>
      <c r="D32" s="4">
        <v>0.19370000000000001</v>
      </c>
      <c r="E32" s="4">
        <v>0.19370000000000001</v>
      </c>
      <c r="F32" s="2">
        <v>45007</v>
      </c>
      <c r="G32">
        <f t="shared" si="0"/>
        <v>145</v>
      </c>
      <c r="H32">
        <v>1.7392134347369866E-2</v>
      </c>
      <c r="I32">
        <v>2.3650000000000002</v>
      </c>
    </row>
    <row r="33" spans="1:9" x14ac:dyDescent="0.35">
      <c r="A33" s="2">
        <v>44861</v>
      </c>
      <c r="B33" s="4">
        <v>2.5</v>
      </c>
      <c r="C33" s="3" t="s">
        <v>30</v>
      </c>
      <c r="D33" s="4">
        <v>0.16</v>
      </c>
      <c r="E33" s="4">
        <v>0.16</v>
      </c>
      <c r="F33" s="2">
        <v>45007</v>
      </c>
      <c r="G33">
        <f t="shared" si="0"/>
        <v>146</v>
      </c>
      <c r="H33">
        <v>1.7372221069693973E-2</v>
      </c>
      <c r="I33">
        <v>2.419</v>
      </c>
    </row>
    <row r="34" spans="1:9" x14ac:dyDescent="0.35">
      <c r="A34" s="2">
        <v>44860</v>
      </c>
      <c r="B34" s="4">
        <v>2.5</v>
      </c>
      <c r="C34" s="3" t="s">
        <v>30</v>
      </c>
      <c r="D34" s="4">
        <v>0.156</v>
      </c>
      <c r="E34" s="4">
        <v>0.156</v>
      </c>
      <c r="F34" s="2">
        <v>45007</v>
      </c>
      <c r="G34">
        <f t="shared" si="0"/>
        <v>147</v>
      </c>
      <c r="H34">
        <v>1.7302523817133E-2</v>
      </c>
      <c r="I34">
        <v>2.4390000000000001</v>
      </c>
    </row>
    <row r="35" spans="1:9" x14ac:dyDescent="0.35">
      <c r="A35" s="2">
        <v>44859</v>
      </c>
      <c r="B35" s="4">
        <v>2.5</v>
      </c>
      <c r="C35" s="3" t="s">
        <v>30</v>
      </c>
      <c r="D35" s="4">
        <v>0.16089999999999999</v>
      </c>
      <c r="E35" s="4">
        <v>0.16089999999999999</v>
      </c>
      <c r="F35" s="2">
        <v>45007</v>
      </c>
      <c r="G35">
        <f t="shared" si="0"/>
        <v>148</v>
      </c>
      <c r="H35">
        <v>1.7202954206768869E-2</v>
      </c>
      <c r="I35">
        <v>2.431</v>
      </c>
    </row>
    <row r="36" spans="1:9" x14ac:dyDescent="0.35">
      <c r="A36" s="2">
        <v>44858</v>
      </c>
      <c r="B36" s="4">
        <v>2.5</v>
      </c>
      <c r="C36" s="3" t="s">
        <v>30</v>
      </c>
      <c r="D36" s="4">
        <v>0.17169999999999999</v>
      </c>
      <c r="E36" s="4">
        <v>0.1663</v>
      </c>
      <c r="F36" s="2">
        <v>45007</v>
      </c>
      <c r="G36">
        <f t="shared" si="0"/>
        <v>149</v>
      </c>
      <c r="H36">
        <v>1.7063552588202364E-2</v>
      </c>
      <c r="I36">
        <v>2.4390000000000001</v>
      </c>
    </row>
    <row r="37" spans="1:9" x14ac:dyDescent="0.35">
      <c r="A37" s="2">
        <v>44855</v>
      </c>
      <c r="B37" s="4">
        <v>2.5</v>
      </c>
      <c r="C37" s="3" t="s">
        <v>30</v>
      </c>
      <c r="D37" s="4">
        <v>0.10299999999999999</v>
      </c>
      <c r="E37" s="4">
        <v>0.10299999999999999</v>
      </c>
      <c r="F37" s="2">
        <v>45007</v>
      </c>
      <c r="G37">
        <f t="shared" si="0"/>
        <v>152</v>
      </c>
      <c r="H37">
        <v>1.6983892339161359E-2</v>
      </c>
      <c r="I37">
        <v>2.5270000000000001</v>
      </c>
    </row>
    <row r="38" spans="1:9" x14ac:dyDescent="0.35">
      <c r="A38" s="2">
        <v>44854</v>
      </c>
      <c r="B38" s="4">
        <v>2.5</v>
      </c>
      <c r="C38" s="3" t="s">
        <v>30</v>
      </c>
      <c r="D38" s="4">
        <v>9.9099999999999994E-2</v>
      </c>
      <c r="E38" s="4">
        <v>9.9099999999999994E-2</v>
      </c>
      <c r="F38" s="2">
        <v>45007</v>
      </c>
      <c r="G38">
        <f t="shared" si="0"/>
        <v>153</v>
      </c>
      <c r="H38">
        <v>1.6934103877885673E-2</v>
      </c>
      <c r="I38">
        <v>2.544</v>
      </c>
    </row>
    <row r="39" spans="1:9" x14ac:dyDescent="0.35">
      <c r="A39" s="2">
        <v>44853</v>
      </c>
      <c r="B39" s="4">
        <v>2.5</v>
      </c>
      <c r="C39" s="3" t="s">
        <v>30</v>
      </c>
      <c r="D39" s="4">
        <v>9.0899999999999995E-2</v>
      </c>
      <c r="E39" s="4">
        <v>9.0899999999999995E-2</v>
      </c>
      <c r="F39" s="2">
        <v>45007</v>
      </c>
      <c r="G39">
        <f t="shared" si="0"/>
        <v>154</v>
      </c>
      <c r="H39">
        <v>1.6874356906309677E-2</v>
      </c>
      <c r="I39">
        <v>2.5569999999999999</v>
      </c>
    </row>
    <row r="40" spans="1:9" x14ac:dyDescent="0.35">
      <c r="A40" s="2">
        <v>44852</v>
      </c>
      <c r="B40" s="4">
        <v>2.5</v>
      </c>
      <c r="C40" s="3" t="s">
        <v>30</v>
      </c>
      <c r="D40" s="4">
        <v>7.1300000000000002E-2</v>
      </c>
      <c r="E40" s="4">
        <v>7.1300000000000002E-2</v>
      </c>
      <c r="F40" s="2">
        <v>45007</v>
      </c>
      <c r="G40">
        <f t="shared" si="0"/>
        <v>155</v>
      </c>
      <c r="H40">
        <v>1.6824567081606675E-2</v>
      </c>
      <c r="I40">
        <v>2.6080000000000001</v>
      </c>
    </row>
    <row r="41" spans="1:9" x14ac:dyDescent="0.35">
      <c r="A41" s="2">
        <v>44851</v>
      </c>
      <c r="B41" s="4">
        <v>2.5</v>
      </c>
      <c r="C41" s="3" t="s">
        <v>30</v>
      </c>
      <c r="D41" s="4">
        <v>6.9500000000000006E-2</v>
      </c>
      <c r="E41" s="4">
        <v>6.9500000000000006E-2</v>
      </c>
      <c r="F41" s="2">
        <v>45007</v>
      </c>
      <c r="G41">
        <f t="shared" si="0"/>
        <v>156</v>
      </c>
      <c r="H41">
        <v>1.6804650978192136E-2</v>
      </c>
      <c r="I41">
        <v>2.6230000000000002</v>
      </c>
    </row>
    <row r="42" spans="1:9" x14ac:dyDescent="0.35">
      <c r="A42" s="2">
        <v>44848</v>
      </c>
      <c r="B42" s="4">
        <v>2.5</v>
      </c>
      <c r="C42" s="3" t="s">
        <v>30</v>
      </c>
      <c r="D42" s="4">
        <v>6.9400000000000003E-2</v>
      </c>
      <c r="E42" s="4">
        <v>6.9400000000000003E-2</v>
      </c>
      <c r="F42" s="2">
        <v>45007</v>
      </c>
      <c r="G42">
        <f t="shared" si="0"/>
        <v>159</v>
      </c>
      <c r="H42">
        <v>1.676481847387221E-2</v>
      </c>
      <c r="I42">
        <v>2.625</v>
      </c>
    </row>
    <row r="43" spans="1:9" x14ac:dyDescent="0.35">
      <c r="A43" s="2">
        <v>44847</v>
      </c>
      <c r="B43" s="4">
        <v>2.5</v>
      </c>
      <c r="C43" s="3" t="s">
        <v>30</v>
      </c>
      <c r="D43" s="4">
        <v>9.64E-2</v>
      </c>
      <c r="E43" s="4">
        <v>9.64E-2</v>
      </c>
      <c r="F43" s="2">
        <v>45007</v>
      </c>
      <c r="G43">
        <f t="shared" si="0"/>
        <v>160</v>
      </c>
      <c r="H43">
        <v>1.6734943835324326E-2</v>
      </c>
      <c r="I43">
        <v>2.5640000000000001</v>
      </c>
    </row>
    <row r="44" spans="1:9" x14ac:dyDescent="0.35">
      <c r="A44" s="2">
        <v>44846</v>
      </c>
      <c r="B44" s="4">
        <v>2.5</v>
      </c>
      <c r="C44" s="3" t="s">
        <v>30</v>
      </c>
      <c r="D44" s="4">
        <v>8.2799999999999999E-2</v>
      </c>
      <c r="E44" s="4">
        <v>8.2799999999999999E-2</v>
      </c>
      <c r="F44" s="2">
        <v>45007</v>
      </c>
      <c r="G44">
        <f t="shared" si="0"/>
        <v>161</v>
      </c>
      <c r="H44">
        <v>1.6675193888848815E-2</v>
      </c>
      <c r="I44">
        <v>2.5939999999999999</v>
      </c>
    </row>
    <row r="45" spans="1:9" x14ac:dyDescent="0.35">
      <c r="A45" s="2">
        <v>44845</v>
      </c>
      <c r="B45" s="4">
        <v>2.5</v>
      </c>
      <c r="C45" s="3" t="s">
        <v>30</v>
      </c>
      <c r="D45" s="4">
        <v>8.8999999999999996E-2</v>
      </c>
      <c r="E45" s="4">
        <v>8.8999999999999996E-2</v>
      </c>
      <c r="F45" s="2">
        <v>45007</v>
      </c>
      <c r="G45">
        <f t="shared" si="0"/>
        <v>162</v>
      </c>
      <c r="H45">
        <v>1.6744902072964845E-2</v>
      </c>
      <c r="I45">
        <v>2.5779999999999998</v>
      </c>
    </row>
    <row r="46" spans="1:9" x14ac:dyDescent="0.35">
      <c r="A46" s="2">
        <v>44844</v>
      </c>
      <c r="B46" s="4">
        <v>2.5</v>
      </c>
      <c r="C46" s="3" t="s">
        <v>30</v>
      </c>
      <c r="D46" s="4">
        <v>8.6699999999999999E-2</v>
      </c>
      <c r="E46" s="4">
        <v>8.6699999999999999E-2</v>
      </c>
      <c r="F46" s="2">
        <v>45007</v>
      </c>
      <c r="G46">
        <f t="shared" si="0"/>
        <v>163</v>
      </c>
      <c r="H46">
        <v>1.6754860285814691E-2</v>
      </c>
      <c r="I46">
        <v>2.5859999999999999</v>
      </c>
    </row>
    <row r="47" spans="1:9" x14ac:dyDescent="0.35">
      <c r="A47" s="2">
        <v>44834</v>
      </c>
      <c r="B47" s="4">
        <v>2.5</v>
      </c>
      <c r="C47" s="3" t="s">
        <v>30</v>
      </c>
      <c r="D47" s="4">
        <v>6.83E-2</v>
      </c>
      <c r="E47" s="4">
        <v>6.83E-2</v>
      </c>
      <c r="F47" s="2">
        <v>45007</v>
      </c>
      <c r="G47">
        <f t="shared" si="0"/>
        <v>173</v>
      </c>
      <c r="H47">
        <v>1.6695110636842377E-2</v>
      </c>
      <c r="I47">
        <v>2.65</v>
      </c>
    </row>
    <row r="48" spans="1:9" x14ac:dyDescent="0.35">
      <c r="A48" s="2">
        <v>44833</v>
      </c>
      <c r="B48" s="4">
        <v>2.5</v>
      </c>
      <c r="C48" s="3" t="s">
        <v>30</v>
      </c>
      <c r="D48" s="4">
        <v>7.0099999999999996E-2</v>
      </c>
      <c r="E48" s="4">
        <v>7.0099999999999996E-2</v>
      </c>
      <c r="F48" s="2">
        <v>45007</v>
      </c>
      <c r="G48">
        <f t="shared" si="0"/>
        <v>174</v>
      </c>
      <c r="H48">
        <v>1.6625401584995734E-2</v>
      </c>
      <c r="I48">
        <v>2.6509999999999998</v>
      </c>
    </row>
    <row r="49" spans="1:9" x14ac:dyDescent="0.35">
      <c r="A49" s="2">
        <v>44832</v>
      </c>
      <c r="B49" s="4">
        <v>2.5</v>
      </c>
      <c r="C49" s="3" t="s">
        <v>30</v>
      </c>
      <c r="D49" s="4">
        <v>7.0000000000000007E-2</v>
      </c>
      <c r="E49" s="4">
        <v>6.9400000000000003E-2</v>
      </c>
      <c r="F49" s="2">
        <v>45007</v>
      </c>
      <c r="G49">
        <f t="shared" si="0"/>
        <v>175</v>
      </c>
      <c r="H49">
        <v>1.6485979836682658E-2</v>
      </c>
      <c r="I49">
        <v>2.6509999999999998</v>
      </c>
    </row>
    <row r="50" spans="1:9" x14ac:dyDescent="0.35">
      <c r="A50" s="2">
        <v>44831</v>
      </c>
      <c r="B50" s="4">
        <v>2.5</v>
      </c>
      <c r="C50" s="3" t="s">
        <v>30</v>
      </c>
      <c r="D50" s="4">
        <v>6.1400000000000003E-2</v>
      </c>
      <c r="E50" s="4">
        <v>6.1400000000000003E-2</v>
      </c>
      <c r="F50" s="2">
        <v>45007</v>
      </c>
      <c r="G50">
        <f t="shared" si="0"/>
        <v>176</v>
      </c>
      <c r="H50">
        <v>1.6306716162195201E-2</v>
      </c>
      <c r="I50">
        <v>2.681</v>
      </c>
    </row>
    <row r="51" spans="1:9" x14ac:dyDescent="0.35">
      <c r="A51" s="2">
        <v>44830</v>
      </c>
      <c r="B51" s="4">
        <v>2.5</v>
      </c>
      <c r="C51" s="3" t="s">
        <v>30</v>
      </c>
      <c r="D51" s="4">
        <v>7.0000000000000007E-2</v>
      </c>
      <c r="E51" s="4">
        <v>6.9599999999999995E-2</v>
      </c>
      <c r="F51" s="2">
        <v>45007</v>
      </c>
      <c r="G51">
        <f t="shared" si="0"/>
        <v>177</v>
      </c>
      <c r="H51">
        <v>1.6177242956290853E-2</v>
      </c>
      <c r="I51">
        <v>2.6539999999999999</v>
      </c>
    </row>
    <row r="52" spans="1:9" x14ac:dyDescent="0.35">
      <c r="A52" s="2">
        <v>44827</v>
      </c>
      <c r="B52" s="4">
        <v>2.5</v>
      </c>
      <c r="C52" s="3" t="s">
        <v>30</v>
      </c>
      <c r="D52" s="4">
        <v>6.5299999999999997E-2</v>
      </c>
      <c r="E52" s="4">
        <v>6.5299999999999997E-2</v>
      </c>
      <c r="F52" s="2">
        <v>45007</v>
      </c>
      <c r="G52">
        <f t="shared" si="0"/>
        <v>180</v>
      </c>
      <c r="H52">
        <v>1.6087605204849951E-2</v>
      </c>
      <c r="I52">
        <v>2.6720000000000002</v>
      </c>
    </row>
    <row r="53" spans="1:9" x14ac:dyDescent="0.35">
      <c r="A53" s="2">
        <v>44826</v>
      </c>
      <c r="B53" s="4">
        <v>2.5</v>
      </c>
      <c r="C53" s="3" t="s">
        <v>30</v>
      </c>
      <c r="D53" s="4">
        <v>6.3500000000000001E-2</v>
      </c>
      <c r="E53" s="4">
        <v>6.3299999999999995E-2</v>
      </c>
      <c r="F53" s="2">
        <v>45007</v>
      </c>
      <c r="G53">
        <f t="shared" si="0"/>
        <v>181</v>
      </c>
      <c r="H53">
        <v>1.6057725507979584E-2</v>
      </c>
      <c r="I53">
        <v>2.67</v>
      </c>
    </row>
    <row r="54" spans="1:9" x14ac:dyDescent="0.35">
      <c r="A54" s="2">
        <v>44825</v>
      </c>
      <c r="B54" s="4">
        <v>2.5</v>
      </c>
      <c r="C54" s="3" t="s">
        <v>30</v>
      </c>
      <c r="D54" s="4">
        <v>5.8500000000000003E-2</v>
      </c>
      <c r="E54" s="4">
        <v>5.8200000000000002E-2</v>
      </c>
      <c r="F54" s="2">
        <v>45007</v>
      </c>
      <c r="G54">
        <f t="shared" si="0"/>
        <v>182</v>
      </c>
      <c r="H54">
        <v>1.6037805586065507E-2</v>
      </c>
      <c r="I54">
        <v>2.6909999999999998</v>
      </c>
    </row>
    <row r="55" spans="1:9" x14ac:dyDescent="0.35">
      <c r="A55" s="2">
        <v>44824</v>
      </c>
      <c r="B55" s="4">
        <v>2.5</v>
      </c>
      <c r="C55" s="3" t="s">
        <v>30</v>
      </c>
      <c r="D55" s="4">
        <v>5.1799999999999999E-2</v>
      </c>
      <c r="E55" s="4">
        <v>5.1799999999999999E-2</v>
      </c>
      <c r="F55" s="2">
        <v>45007</v>
      </c>
      <c r="G55">
        <f t="shared" si="0"/>
        <v>183</v>
      </c>
      <c r="H55">
        <v>1.6027845587908478E-2</v>
      </c>
      <c r="I55">
        <v>2.714</v>
      </c>
    </row>
    <row r="56" spans="1:9" x14ac:dyDescent="0.35">
      <c r="A56" s="2">
        <v>44823</v>
      </c>
      <c r="B56" s="4">
        <v>2.5</v>
      </c>
      <c r="C56" s="3" t="s">
        <v>30</v>
      </c>
      <c r="D56" s="4">
        <v>5.33E-2</v>
      </c>
      <c r="E56" s="4">
        <v>5.33E-2</v>
      </c>
      <c r="F56" s="2">
        <v>45007</v>
      </c>
      <c r="G56">
        <f t="shared" si="0"/>
        <v>184</v>
      </c>
      <c r="H56">
        <v>1.5978045225111422E-2</v>
      </c>
      <c r="I56">
        <v>2.7189999999999999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认购3月</vt:lpstr>
      <vt:lpstr>认沽3月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陈润楠</cp:lastModifiedBy>
  <dcterms:modified xsi:type="dcterms:W3CDTF">2022-12-10T18:13:09Z</dcterms:modified>
</cp:coreProperties>
</file>