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230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6" i="1" l="1"/>
  <c r="I51" i="1" l="1"/>
  <c r="I46" i="1"/>
  <c r="G46" i="1"/>
  <c r="F46" i="1"/>
  <c r="D46" i="1"/>
  <c r="C46" i="1"/>
  <c r="K45" i="1"/>
  <c r="I45" i="1"/>
  <c r="E44" i="1"/>
  <c r="E46" i="1" s="1"/>
  <c r="K40" i="1"/>
  <c r="I57" i="1" s="1"/>
  <c r="J40" i="1"/>
  <c r="I40" i="1"/>
  <c r="I56" i="1" s="1"/>
  <c r="I54" i="1" l="1"/>
  <c r="N54" i="1"/>
  <c r="I52" i="1"/>
  <c r="I53" i="1" s="1"/>
  <c r="I55" i="1"/>
  <c r="I47" i="1"/>
  <c r="N53" i="1" s="1"/>
  <c r="N56" i="1" s="1"/>
  <c r="K15" i="1"/>
  <c r="I21" i="1"/>
  <c r="K10" i="1"/>
  <c r="I27" i="1" s="1"/>
  <c r="I10" i="1"/>
  <c r="I26" i="1" s="1"/>
  <c r="I16" i="1"/>
  <c r="G16" i="1"/>
  <c r="F16" i="1"/>
  <c r="C16" i="1"/>
  <c r="J10" i="1"/>
  <c r="I15" i="1"/>
  <c r="I24" i="1" s="1"/>
  <c r="I25" i="1" s="1"/>
  <c r="D16" i="1"/>
  <c r="I22" i="1" l="1"/>
  <c r="I23" i="1" s="1"/>
  <c r="I17" i="1"/>
  <c r="E14" i="1"/>
  <c r="E16" i="1" s="1"/>
</calcChain>
</file>

<file path=xl/sharedStrings.xml><?xml version="1.0" encoding="utf-8"?>
<sst xmlns="http://schemas.openxmlformats.org/spreadsheetml/2006/main" count="99" uniqueCount="58">
  <si>
    <t>alpha_1</t>
  </si>
  <si>
    <t>alpha_2</t>
  </si>
  <si>
    <t>alpha_3</t>
  </si>
  <si>
    <t>alpha_4</t>
  </si>
  <si>
    <t>delta</t>
  </si>
  <si>
    <t>F</t>
  </si>
  <si>
    <t>R</t>
  </si>
  <si>
    <t>alpha</t>
  </si>
  <si>
    <t>d</t>
  </si>
  <si>
    <t>a</t>
  </si>
  <si>
    <t>tau</t>
  </si>
  <si>
    <t>1-d</t>
  </si>
  <si>
    <t>1-a</t>
  </si>
  <si>
    <t>D</t>
  </si>
  <si>
    <r>
      <t>C</t>
    </r>
    <r>
      <rPr>
        <vertAlign val="subscript"/>
        <sz val="14"/>
        <color theme="1"/>
        <rFont val="Calibri"/>
        <family val="2"/>
        <scheme val="minor"/>
      </rPr>
      <t>R</t>
    </r>
  </si>
  <si>
    <r>
      <t>C</t>
    </r>
    <r>
      <rPr>
        <vertAlign val="subscript"/>
        <sz val="12"/>
        <color theme="1"/>
        <rFont val="Calibri"/>
        <family val="2"/>
        <scheme val="minor"/>
      </rPr>
      <t>F</t>
    </r>
  </si>
  <si>
    <r>
      <t>P</t>
    </r>
    <r>
      <rPr>
        <vertAlign val="subscript"/>
        <sz val="14"/>
        <color theme="1"/>
        <rFont val="Calibri"/>
        <family val="2"/>
        <scheme val="minor"/>
      </rPr>
      <t>F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</si>
  <si>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</si>
  <si>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</si>
  <si>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</si>
  <si>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4"/>
        <color theme="1"/>
        <rFont val="Calibri"/>
        <family val="2"/>
        <scheme val="minor"/>
      </rPr>
      <t>4</t>
    </r>
  </si>
  <si>
    <t>t</t>
  </si>
  <si>
    <r>
      <t>(1-d)</t>
    </r>
    <r>
      <rPr>
        <vertAlign val="superscript"/>
        <sz val="12"/>
        <color theme="1"/>
        <rFont val="Symbol"/>
        <family val="1"/>
        <charset val="2"/>
      </rPr>
      <t>2</t>
    </r>
  </si>
  <si>
    <r>
      <t>d</t>
    </r>
    <r>
      <rPr>
        <vertAlign val="superscript"/>
        <sz val="12"/>
        <color theme="1"/>
        <rFont val="Symbol"/>
        <family val="1"/>
        <charset val="2"/>
      </rPr>
      <t>2</t>
    </r>
  </si>
  <si>
    <r>
      <t>1-a</t>
    </r>
    <r>
      <rPr>
        <vertAlign val="subscript"/>
        <sz val="12"/>
        <color theme="1"/>
        <rFont val="Symbol"/>
        <family val="1"/>
        <charset val="2"/>
      </rPr>
      <t>1</t>
    </r>
  </si>
  <si>
    <r>
      <t>1-a</t>
    </r>
    <r>
      <rPr>
        <vertAlign val="subscript"/>
        <sz val="12"/>
        <color theme="1"/>
        <rFont val="Symbol"/>
        <family val="1"/>
        <charset val="2"/>
      </rPr>
      <t>2</t>
    </r>
  </si>
  <si>
    <r>
      <t>1-a</t>
    </r>
    <r>
      <rPr>
        <vertAlign val="subscript"/>
        <sz val="12"/>
        <color theme="1"/>
        <rFont val="Symbol"/>
        <family val="1"/>
        <charset val="2"/>
      </rPr>
      <t>3</t>
    </r>
  </si>
  <si>
    <r>
      <t>1-a</t>
    </r>
    <r>
      <rPr>
        <vertAlign val="subscript"/>
        <sz val="12"/>
        <color theme="1"/>
        <rFont val="Symbol"/>
        <family val="1"/>
        <charset val="2"/>
      </rPr>
      <t>4</t>
    </r>
  </si>
  <si>
    <t>1-t</t>
  </si>
  <si>
    <t>Entered data</t>
  </si>
  <si>
    <r>
      <t>C</t>
    </r>
    <r>
      <rPr>
        <vertAlign val="subscript"/>
        <sz val="12"/>
        <color theme="1"/>
        <rFont val="Calibri"/>
        <family val="2"/>
        <scheme val="minor"/>
      </rPr>
      <t>M</t>
    </r>
  </si>
  <si>
    <t>G</t>
  </si>
  <si>
    <r>
      <t>(1-d)(2+d)(1-a</t>
    </r>
    <r>
      <rPr>
        <vertAlign val="subscript"/>
        <sz val="12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</si>
  <si>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t>(2+d)(1-a</t>
    </r>
    <r>
      <rPr>
        <vertAlign val="subscript"/>
        <sz val="12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</si>
  <si>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t>(1-d)(a</t>
    </r>
    <r>
      <rPr>
        <vertAlign val="subscript"/>
        <sz val="12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</si>
  <si>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t>(1-d)(a</t>
    </r>
    <r>
      <rPr>
        <vertAlign val="subscript"/>
        <sz val="12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)-</t>
    </r>
    <r>
      <rPr>
        <sz val="11"/>
        <color theme="1"/>
        <rFont val="Times New Roman"/>
        <family val="1"/>
      </rPr>
      <t>G</t>
    </r>
  </si>
  <si>
    <r>
      <t>a</t>
    </r>
    <r>
      <rPr>
        <vertAlign val="subscript"/>
        <sz val="12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-</t>
    </r>
    <r>
      <rPr>
        <sz val="11"/>
        <color theme="1"/>
        <rFont val="Times New Roman"/>
        <family val="1"/>
      </rPr>
      <t>G</t>
    </r>
  </si>
  <si>
    <r>
      <t>d-</t>
    </r>
    <r>
      <rPr>
        <sz val="11"/>
        <color theme="1"/>
        <rFont val="Times New Roman"/>
        <family val="1"/>
      </rPr>
      <t>R</t>
    </r>
  </si>
  <si>
    <t>(2+d)</t>
  </si>
  <si>
    <t xml:space="preserve">Solve {x*(p*0.106875-r*0.7125)+r*0.7125-0.077=0; q*(r*(0.7125-p*0.106875)-0.7125)+p*0.0885-r*0.726+0.822 = 0; 0&lt;x&lt;1; 0&lt;q&lt;1; 0&lt;p&lt;1; 0&lt;r&lt;1}  </t>
  </si>
  <si>
    <t>Wolfram input:</t>
  </si>
  <si>
    <t>Wolfram output:</t>
  </si>
  <si>
    <t>No solutions.</t>
  </si>
  <si>
    <t>w</t>
  </si>
  <si>
    <t>z</t>
  </si>
  <si>
    <t>y</t>
  </si>
  <si>
    <t>v</t>
  </si>
  <si>
    <t>u</t>
  </si>
  <si>
    <t xml:space="preserve">Solve {x*(p*z-r*w)+r*w-F=0; q*(r*(w-p*z)-w)+p*y-r*v+u = 0; 0&lt;x&lt;1; 0&lt;q&lt;1; 0&lt;p&lt;1; 0&lt;r&lt;1}  </t>
  </si>
  <si>
    <t>q(small)</t>
  </si>
  <si>
    <t>q(large)</t>
  </si>
  <si>
    <t>p=?</t>
  </si>
  <si>
    <t>psi=0</t>
  </si>
  <si>
    <t>chi=0</t>
  </si>
  <si>
    <t>x=?</t>
  </si>
  <si>
    <t>r=1</t>
  </si>
  <si>
    <t xml:space="preserve">Solve {x*(p*0.36-0.6)+0.6-0.0641666666666667=0; 0.97*((0.6-p*0.36)-0.6)+p*0.35-0.65+0.376666666666667 = 0} 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</si>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</sst>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2"/>
      <color theme="1"/>
      <name val="Symbol"/>
      <family val="1"/>
      <charset val="2"/>
    </font>
    <font>
      <vertAlign val="subscript"/>
      <sz val="12"/>
      <color theme="1"/>
      <name val="Symbol"/>
      <family val="1"/>
      <charset val="2"/>
    </font>
    <font>
      <sz val="11"/>
      <color theme="1"/>
      <name val="Times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0" xfId="0" applyFill="1" applyBorder="1"/>
    <xf numFmtId="0" fontId="2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3" xfId="0" applyFont="1" applyBorder="1"/>
    <xf numFmtId="0" fontId="2" fillId="0" borderId="17" xfId="0" applyFont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2" fillId="0" borderId="1" xfId="0" applyFont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quotePrefix="1" applyFont="1" applyFill="1" applyBorder="1"/>
    <xf numFmtId="0" fontId="0" fillId="0" borderId="0" xfId="0" applyFill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0" fontId="2" fillId="0" borderId="4" xfId="0" applyFont="1" applyFill="1" applyBorder="1"/>
    <xf numFmtId="0" fontId="0" fillId="0" borderId="5" xfId="0" applyFill="1" applyBorder="1"/>
    <xf numFmtId="0" fontId="2" fillId="0" borderId="5" xfId="0" applyFont="1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1" xfId="0" applyFill="1" applyBorder="1"/>
    <xf numFmtId="0" fontId="0" fillId="0" borderId="16" xfId="0" applyFill="1" applyBorder="1" applyAlignment="1">
      <alignment horizontal="right"/>
    </xf>
    <xf numFmtId="0" fontId="2" fillId="0" borderId="12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17" xfId="0" applyFont="1" applyFill="1" applyBorder="1" applyAlignment="1">
      <alignment horizontal="right"/>
    </xf>
    <xf numFmtId="0" fontId="0" fillId="0" borderId="18" xfId="0" applyFill="1" applyBorder="1"/>
    <xf numFmtId="0" fontId="2" fillId="0" borderId="3" xfId="0" applyFont="1" applyFill="1" applyBorder="1" applyAlignment="1">
      <alignment horizontal="right"/>
    </xf>
    <xf numFmtId="0" fontId="2" fillId="0" borderId="5" xfId="0" quotePrefix="1" applyFont="1" applyFill="1" applyBorder="1"/>
    <xf numFmtId="0" fontId="2" fillId="0" borderId="6" xfId="0" applyFont="1" applyFill="1" applyBorder="1"/>
    <xf numFmtId="0" fontId="2" fillId="0" borderId="15" xfId="0" applyFont="1" applyFill="1" applyBorder="1"/>
    <xf numFmtId="0" fontId="2" fillId="0" borderId="1" xfId="0" applyFont="1" applyFill="1" applyBorder="1"/>
    <xf numFmtId="0" fontId="2" fillId="0" borderId="16" xfId="0" applyFont="1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6" xfId="0" applyFont="1" applyFill="1" applyBorder="1" applyAlignment="1">
      <alignment horizontal="left"/>
    </xf>
    <xf numFmtId="0" fontId="0" fillId="0" borderId="16" xfId="0" applyFill="1" applyBorder="1"/>
    <xf numFmtId="0" fontId="1" fillId="0" borderId="19" xfId="0" applyFont="1" applyFill="1" applyBorder="1" applyAlignment="1">
      <alignment horizontal="left"/>
    </xf>
    <xf numFmtId="0" fontId="0" fillId="0" borderId="20" xfId="0" applyFill="1" applyBorder="1"/>
    <xf numFmtId="0" fontId="7" fillId="0" borderId="0" xfId="0" applyFont="1" applyFill="1" applyBorder="1"/>
    <xf numFmtId="0" fontId="0" fillId="0" borderId="0" xfId="0" quotePrefix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27"/>
  <sheetViews>
    <sheetView tabSelected="1" topLeftCell="A34" zoomScale="85" zoomScaleNormal="85" workbookViewId="0">
      <selection activeCell="R55" sqref="R55"/>
    </sheetView>
  </sheetViews>
  <sheetFormatPr defaultRowHeight="15" x14ac:dyDescent="0.25"/>
  <cols>
    <col min="2" max="2" width="3.28515625" customWidth="1"/>
    <col min="4" max="4" width="15.28515625" customWidth="1"/>
    <col min="5" max="5" width="13.140625" customWidth="1"/>
    <col min="8" max="8" width="16.5703125" customWidth="1"/>
    <col min="9" max="9" width="15.7109375" customWidth="1"/>
    <col min="11" max="11" width="8.7109375" customWidth="1"/>
    <col min="12" max="12" width="8" customWidth="1"/>
    <col min="13" max="13" width="11" customWidth="1"/>
    <col min="14" max="14" width="9.140625" customWidth="1"/>
  </cols>
  <sheetData>
    <row r="1" spans="1:53" x14ac:dyDescent="0.25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</row>
    <row r="2" spans="1:53" x14ac:dyDescent="0.25">
      <c r="A2" s="16"/>
      <c r="B2" s="16"/>
      <c r="C2" s="16"/>
      <c r="D2" s="16"/>
      <c r="E2" s="16"/>
      <c r="F2" s="16"/>
      <c r="G2" s="16"/>
      <c r="H2" s="16"/>
      <c r="I2" s="16"/>
      <c r="J2" s="21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34"/>
      <c r="AX2" s="39"/>
      <c r="AY2" s="34"/>
      <c r="AZ2" s="34"/>
      <c r="BA2" s="34"/>
    </row>
    <row r="3" spans="1:53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34"/>
      <c r="AX3" s="39"/>
      <c r="AY3" s="34"/>
      <c r="AZ3" s="34"/>
      <c r="BA3" s="34"/>
    </row>
    <row r="4" spans="1:53" ht="15.75" thickBot="1" x14ac:dyDescent="0.3">
      <c r="A4" s="16"/>
      <c r="B4" s="16"/>
      <c r="C4" s="30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30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39"/>
      <c r="AY4" s="34"/>
      <c r="AZ4" s="34"/>
      <c r="BA4" s="34"/>
    </row>
    <row r="5" spans="1:53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29"/>
      <c r="AW5" s="61"/>
      <c r="AX5" s="39"/>
      <c r="AY5" s="34"/>
      <c r="AZ5" s="34"/>
      <c r="BA5" s="34"/>
    </row>
    <row r="6" spans="1:53" x14ac:dyDescent="0.25">
      <c r="A6" s="1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39"/>
      <c r="AX6" s="39"/>
      <c r="AY6" s="34"/>
      <c r="AZ6" s="34"/>
      <c r="BA6" s="34"/>
    </row>
    <row r="7" spans="1:53" x14ac:dyDescent="0.25">
      <c r="A7" s="16"/>
      <c r="B7" s="5"/>
      <c r="D7" s="27" t="s">
        <v>29</v>
      </c>
      <c r="E7" s="6"/>
      <c r="F7" s="6"/>
      <c r="G7" s="6"/>
      <c r="H7" s="6"/>
      <c r="I7" s="6"/>
      <c r="J7" s="6"/>
      <c r="K7" s="6"/>
      <c r="L7" s="6"/>
      <c r="M7" s="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30"/>
      <c r="AM7" s="16"/>
      <c r="AN7" s="16"/>
      <c r="AO7" s="16"/>
      <c r="AP7" s="16"/>
      <c r="AQ7" s="30"/>
      <c r="AR7" s="16"/>
      <c r="AS7" s="30"/>
      <c r="AT7" s="16"/>
      <c r="AU7" s="16"/>
      <c r="AV7" s="16"/>
      <c r="AW7" s="62"/>
      <c r="AX7" s="39"/>
      <c r="AY7" s="34"/>
      <c r="AZ7" s="34"/>
      <c r="BA7" s="34"/>
    </row>
    <row r="8" spans="1:53" ht="15.75" thickBot="1" x14ac:dyDescent="0.3">
      <c r="A8" s="1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31"/>
      <c r="AU8" s="16"/>
      <c r="AV8" s="29"/>
      <c r="AW8" s="63"/>
      <c r="AX8" s="39"/>
      <c r="AY8" s="34"/>
      <c r="AZ8" s="34"/>
      <c r="BA8" s="34"/>
    </row>
    <row r="9" spans="1:53" ht="20.25" x14ac:dyDescent="0.35">
      <c r="A9" s="16"/>
      <c r="B9" s="5"/>
      <c r="C9" s="17" t="s">
        <v>13</v>
      </c>
      <c r="D9" s="11" t="s">
        <v>14</v>
      </c>
      <c r="E9" s="11" t="s">
        <v>15</v>
      </c>
      <c r="F9" s="11" t="s">
        <v>16</v>
      </c>
      <c r="G9" s="11" t="s">
        <v>30</v>
      </c>
      <c r="H9" s="11"/>
      <c r="I9" s="11" t="s">
        <v>31</v>
      </c>
      <c r="J9" s="11" t="s">
        <v>5</v>
      </c>
      <c r="K9" s="12" t="s">
        <v>6</v>
      </c>
      <c r="L9" s="6"/>
      <c r="M9" s="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39"/>
      <c r="AX9" s="39"/>
      <c r="AY9" s="34"/>
      <c r="AZ9" s="34"/>
      <c r="BA9" s="34"/>
    </row>
    <row r="10" spans="1:53" ht="15.75" thickBot="1" x14ac:dyDescent="0.3">
      <c r="A10" s="16"/>
      <c r="B10" s="5"/>
      <c r="C10" s="24">
        <v>250</v>
      </c>
      <c r="D10" s="25">
        <v>7</v>
      </c>
      <c r="E10" s="25">
        <v>55</v>
      </c>
      <c r="F10" s="25">
        <v>1000</v>
      </c>
      <c r="G10" s="25">
        <v>6</v>
      </c>
      <c r="H10" s="9"/>
      <c r="I10" s="9">
        <f>G10/C10</f>
        <v>2.4E-2</v>
      </c>
      <c r="J10" s="9">
        <f>K15*E10/C10</f>
        <v>7.6999999999999999E-2</v>
      </c>
      <c r="K10" s="10">
        <f>D10/C10</f>
        <v>2.8000000000000001E-2</v>
      </c>
      <c r="L10" s="6"/>
      <c r="M10" s="7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30"/>
      <c r="AM10" s="30"/>
      <c r="AN10" s="30"/>
      <c r="AO10" s="30"/>
      <c r="AP10" s="30"/>
      <c r="AQ10" s="32"/>
      <c r="AR10" s="16"/>
      <c r="AS10" s="32"/>
      <c r="AT10" s="16"/>
      <c r="AU10" s="16"/>
      <c r="AV10" s="16"/>
      <c r="AW10" s="38"/>
      <c r="AX10" s="39"/>
      <c r="AY10" s="34"/>
      <c r="AZ10" s="34"/>
      <c r="BA10" s="34"/>
    </row>
    <row r="11" spans="1:53" ht="15.75" thickBot="1" x14ac:dyDescent="0.3">
      <c r="A11" s="1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32"/>
      <c r="AR11" s="16"/>
      <c r="AS11" s="16"/>
      <c r="AT11" s="16"/>
      <c r="AU11" s="16"/>
      <c r="AV11" s="16"/>
      <c r="AW11" s="16"/>
      <c r="AX11" s="39"/>
      <c r="AY11" s="34"/>
      <c r="AZ11" s="34"/>
      <c r="BA11" s="34"/>
    </row>
    <row r="12" spans="1:53" ht="20.25" x14ac:dyDescent="0.35">
      <c r="A12" s="16"/>
      <c r="B12" s="5"/>
      <c r="C12" s="18" t="s">
        <v>9</v>
      </c>
      <c r="D12" s="3" t="s">
        <v>17</v>
      </c>
      <c r="E12" s="3" t="s">
        <v>18</v>
      </c>
      <c r="F12" s="3" t="s">
        <v>19</v>
      </c>
      <c r="G12" s="3" t="s">
        <v>20</v>
      </c>
      <c r="H12" s="19" t="s">
        <v>8</v>
      </c>
      <c r="I12" s="3"/>
      <c r="J12" s="19" t="s">
        <v>21</v>
      </c>
      <c r="K12" s="4"/>
      <c r="L12" s="65"/>
      <c r="M12" s="7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32"/>
      <c r="AR12" s="16"/>
      <c r="AS12" s="16"/>
      <c r="AT12" s="16"/>
      <c r="AU12" s="16"/>
      <c r="AV12" s="16"/>
      <c r="AW12" s="16"/>
      <c r="AX12" s="39"/>
      <c r="AY12" s="34"/>
      <c r="AZ12" s="34"/>
      <c r="BA12" s="34"/>
    </row>
    <row r="13" spans="1:53" x14ac:dyDescent="0.25">
      <c r="A13" s="16"/>
      <c r="B13" s="5"/>
      <c r="C13" s="1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/>
      <c r="J13" s="1" t="s">
        <v>10</v>
      </c>
      <c r="K13" s="14"/>
      <c r="L13" s="6"/>
      <c r="M13" s="7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30"/>
      <c r="AM13" s="30"/>
      <c r="AN13" s="30"/>
      <c r="AO13" s="33"/>
      <c r="AP13" s="30"/>
      <c r="AQ13" s="30"/>
      <c r="AR13" s="30"/>
      <c r="AS13" s="30"/>
      <c r="AT13" s="30"/>
      <c r="AU13" s="16"/>
      <c r="AV13" s="16"/>
      <c r="AW13" s="64"/>
      <c r="AX13" s="39"/>
      <c r="AY13" s="34"/>
      <c r="AZ13" s="34"/>
      <c r="BA13" s="34"/>
    </row>
    <row r="14" spans="1:53" ht="15.75" thickBot="1" x14ac:dyDescent="0.3">
      <c r="A14" s="16"/>
      <c r="B14" s="5"/>
      <c r="C14" s="24">
        <v>0.75</v>
      </c>
      <c r="D14" s="9">
        <v>0.75</v>
      </c>
      <c r="E14" s="9">
        <f>D14</f>
        <v>0.75</v>
      </c>
      <c r="F14" s="25">
        <v>0.25</v>
      </c>
      <c r="G14" s="25">
        <v>0.25</v>
      </c>
      <c r="H14" s="25">
        <v>0.85</v>
      </c>
      <c r="I14" s="9"/>
      <c r="J14" s="25">
        <v>0.65</v>
      </c>
      <c r="K14" s="26"/>
      <c r="L14" s="6"/>
      <c r="M14" s="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30"/>
      <c r="AM14" s="30"/>
      <c r="AN14" s="30"/>
      <c r="AO14" s="30"/>
      <c r="AP14" s="30"/>
      <c r="AQ14" s="30"/>
      <c r="AR14" s="30"/>
      <c r="AS14" s="30"/>
      <c r="AT14" s="30"/>
      <c r="AU14" s="16"/>
      <c r="AV14" s="16"/>
      <c r="AW14" s="64"/>
      <c r="AX14" s="39"/>
      <c r="AY14" s="34"/>
      <c r="AZ14" s="34"/>
      <c r="BA14" s="34"/>
    </row>
    <row r="15" spans="1:53" ht="18" thickBot="1" x14ac:dyDescent="0.35">
      <c r="A15" s="16"/>
      <c r="B15" s="5"/>
      <c r="C15" s="17" t="s">
        <v>12</v>
      </c>
      <c r="D15" s="22" t="s">
        <v>24</v>
      </c>
      <c r="E15" s="22" t="s">
        <v>25</v>
      </c>
      <c r="F15" s="22" t="s">
        <v>26</v>
      </c>
      <c r="G15" s="22" t="s">
        <v>27</v>
      </c>
      <c r="H15" s="20" t="s">
        <v>11</v>
      </c>
      <c r="I15" s="4">
        <f>1-H14</f>
        <v>0.15000000000000002</v>
      </c>
      <c r="J15" s="23" t="s">
        <v>28</v>
      </c>
      <c r="K15" s="15">
        <f>1-J14</f>
        <v>0.35</v>
      </c>
      <c r="L15" s="65"/>
      <c r="M15" s="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39"/>
      <c r="AY15" s="34"/>
      <c r="AZ15" s="34"/>
      <c r="BA15" s="34"/>
    </row>
    <row r="16" spans="1:53" ht="18.75" thickBot="1" x14ac:dyDescent="0.3">
      <c r="A16" s="16"/>
      <c r="B16" s="5"/>
      <c r="C16" s="8">
        <f>1-C14</f>
        <v>0.25</v>
      </c>
      <c r="D16" s="9">
        <f>1-D14</f>
        <v>0.25</v>
      </c>
      <c r="E16" s="9">
        <f>1-E14</f>
        <v>0.25</v>
      </c>
      <c r="F16" s="9">
        <f>1-F14</f>
        <v>0.75</v>
      </c>
      <c r="G16" s="9">
        <f>1-G14</f>
        <v>0.75</v>
      </c>
      <c r="H16" s="21" t="s">
        <v>23</v>
      </c>
      <c r="I16" s="7">
        <f>H14^2</f>
        <v>0.72249999999999992</v>
      </c>
      <c r="J16" s="6"/>
      <c r="K16" s="6"/>
      <c r="L16" s="6"/>
      <c r="M16" s="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37"/>
      <c r="AX16" s="38"/>
      <c r="AY16" s="34"/>
      <c r="AZ16" s="34"/>
      <c r="BA16" s="34"/>
    </row>
    <row r="17" spans="1:53" ht="18" x14ac:dyDescent="0.25">
      <c r="A17" s="16"/>
      <c r="B17" s="5"/>
      <c r="C17" s="6"/>
      <c r="D17" s="6"/>
      <c r="E17" s="6"/>
      <c r="F17" s="6"/>
      <c r="G17" s="6"/>
      <c r="H17" s="21" t="s">
        <v>22</v>
      </c>
      <c r="I17" s="7">
        <f>I15^2</f>
        <v>2.2500000000000006E-2</v>
      </c>
      <c r="J17" s="6"/>
      <c r="K17" s="6"/>
      <c r="L17" s="6"/>
      <c r="M17" s="7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34"/>
      <c r="AX17" s="34"/>
      <c r="AY17" s="34"/>
      <c r="AZ17" s="34"/>
      <c r="BA17" s="34"/>
    </row>
    <row r="18" spans="1:53" ht="15.75" thickBot="1" x14ac:dyDescent="0.3">
      <c r="A18" s="16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34"/>
      <c r="AX18" s="34"/>
      <c r="AY18" s="34"/>
      <c r="AZ18" s="34"/>
      <c r="BA18" s="34"/>
    </row>
    <row r="19" spans="1:53" x14ac:dyDescent="0.25">
      <c r="A19" s="16"/>
      <c r="B19" s="16"/>
      <c r="C19" s="30"/>
      <c r="D19" s="16"/>
      <c r="E19" s="16"/>
      <c r="F19" s="16"/>
      <c r="G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34"/>
      <c r="AX19" s="34"/>
      <c r="AY19" s="34"/>
      <c r="AZ19" s="34"/>
      <c r="BA19" s="34"/>
    </row>
    <row r="20" spans="1:53" x14ac:dyDescent="0.25">
      <c r="A20" s="16"/>
      <c r="B20" s="16"/>
      <c r="C20" s="16"/>
      <c r="D20" s="16"/>
      <c r="E20" s="16"/>
      <c r="F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34"/>
      <c r="AX20" s="34"/>
      <c r="AY20" s="34"/>
      <c r="AZ20" s="34"/>
      <c r="BA20" s="34"/>
    </row>
    <row r="21" spans="1:53" x14ac:dyDescent="0.25">
      <c r="A21" s="16"/>
      <c r="B21" s="16"/>
      <c r="C21" s="16"/>
      <c r="D21" s="16"/>
      <c r="E21" s="16"/>
      <c r="F21" s="16"/>
      <c r="G21" s="16"/>
      <c r="H21" s="28" t="s">
        <v>38</v>
      </c>
      <c r="I21" s="16">
        <f>2+H14</f>
        <v>2.85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34"/>
      <c r="AX21" s="34"/>
      <c r="AY21" s="34"/>
      <c r="AZ21" s="34"/>
      <c r="BA21" s="34"/>
    </row>
    <row r="22" spans="1:53" ht="17.25" x14ac:dyDescent="0.3">
      <c r="A22" s="16"/>
      <c r="B22" s="16"/>
      <c r="C22" s="16"/>
      <c r="D22" s="16"/>
      <c r="E22" s="16"/>
      <c r="F22" s="16"/>
      <c r="G22" s="16"/>
      <c r="H22" s="28" t="s">
        <v>33</v>
      </c>
      <c r="I22" s="16">
        <f>I21*D16</f>
        <v>0.71250000000000002</v>
      </c>
      <c r="J22" s="30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34"/>
      <c r="AX22" s="34"/>
      <c r="AY22" s="34"/>
      <c r="AZ22" s="34"/>
      <c r="BA22" s="34"/>
    </row>
    <row r="23" spans="1:53" ht="17.25" x14ac:dyDescent="0.3">
      <c r="A23" s="16"/>
      <c r="B23" s="16"/>
      <c r="C23" s="16"/>
      <c r="D23" s="16"/>
      <c r="E23" s="16"/>
      <c r="F23" s="16"/>
      <c r="G23" s="16"/>
      <c r="H23" s="28" t="s">
        <v>32</v>
      </c>
      <c r="I23" s="16">
        <f>I22*I15</f>
        <v>0.10687500000000003</v>
      </c>
      <c r="J23" s="16"/>
      <c r="K23" s="31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34"/>
      <c r="AX23" s="34"/>
      <c r="AY23" s="34"/>
      <c r="AZ23" s="34"/>
      <c r="BA23" s="34"/>
    </row>
    <row r="24" spans="1:53" ht="17.25" x14ac:dyDescent="0.3">
      <c r="A24" s="16"/>
      <c r="B24" s="16"/>
      <c r="C24" s="16"/>
      <c r="D24" s="16"/>
      <c r="E24" s="16"/>
      <c r="F24" s="16"/>
      <c r="G24" s="16"/>
      <c r="H24" s="28" t="s">
        <v>34</v>
      </c>
      <c r="I24" s="16">
        <f>I15*D14</f>
        <v>0.11250000000000002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34"/>
      <c r="AX24" s="34"/>
      <c r="AY24" s="34"/>
      <c r="AZ24" s="34"/>
      <c r="BA24" s="34"/>
    </row>
    <row r="25" spans="1:53" ht="17.25" x14ac:dyDescent="0.3">
      <c r="A25" s="16"/>
      <c r="B25" s="16"/>
      <c r="C25" s="16"/>
      <c r="D25" s="30"/>
      <c r="E25" s="30"/>
      <c r="F25" s="30"/>
      <c r="G25" s="30"/>
      <c r="H25" s="28" t="s">
        <v>35</v>
      </c>
      <c r="I25" s="16">
        <f>I24-I10</f>
        <v>8.8500000000000023E-2</v>
      </c>
      <c r="J25" s="32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34"/>
      <c r="AX25" s="34"/>
      <c r="AY25" s="34"/>
      <c r="AZ25" s="34"/>
      <c r="BA25" s="34"/>
    </row>
    <row r="26" spans="1:53" ht="17.25" x14ac:dyDescent="0.3">
      <c r="A26" s="16"/>
      <c r="B26" s="16"/>
      <c r="C26" s="16"/>
      <c r="D26" s="16"/>
      <c r="E26" s="16"/>
      <c r="F26" s="16"/>
      <c r="G26" s="16"/>
      <c r="H26" s="28" t="s">
        <v>36</v>
      </c>
      <c r="I26" s="16">
        <f>D14-I10</f>
        <v>0.72599999999999998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34"/>
      <c r="AX26" s="34"/>
      <c r="AY26" s="34"/>
      <c r="AZ26" s="34"/>
      <c r="BA26" s="34"/>
    </row>
    <row r="27" spans="1:53" x14ac:dyDescent="0.25">
      <c r="A27" s="16"/>
      <c r="B27" s="16"/>
      <c r="C27" s="16"/>
      <c r="D27" s="16"/>
      <c r="E27" s="16"/>
      <c r="F27" s="16"/>
      <c r="G27" s="16"/>
      <c r="H27" s="28" t="s">
        <v>37</v>
      </c>
      <c r="I27" s="16">
        <f>H14-K10</f>
        <v>0.82199999999999995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34"/>
      <c r="AX27" s="34"/>
      <c r="AY27" s="34"/>
      <c r="AZ27" s="34"/>
      <c r="BA27" s="34"/>
    </row>
    <row r="28" spans="1:53" x14ac:dyDescent="0.25">
      <c r="A28" s="16"/>
      <c r="B28" s="16"/>
      <c r="C28" s="16"/>
      <c r="D28" s="30"/>
      <c r="E28" s="30"/>
      <c r="F28" s="33"/>
      <c r="G28" s="30"/>
      <c r="I28" s="30"/>
      <c r="J28" s="30"/>
      <c r="K28" s="30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34"/>
      <c r="AX28" s="34"/>
      <c r="AY28" s="34"/>
      <c r="AZ28" s="34"/>
      <c r="BA28" s="34"/>
    </row>
    <row r="29" spans="1:53" x14ac:dyDescent="0.25">
      <c r="A29" s="16"/>
      <c r="B29" s="16"/>
      <c r="C29" s="30"/>
      <c r="D29" s="30"/>
      <c r="E29" s="30"/>
      <c r="F29" s="30"/>
      <c r="G29" s="30"/>
      <c r="I29" s="30"/>
      <c r="J29" s="30"/>
      <c r="K29" s="30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34"/>
      <c r="AX29" s="34"/>
      <c r="AY29" s="34"/>
      <c r="AZ29" s="34"/>
      <c r="BA29" s="34"/>
    </row>
    <row r="30" spans="1:53" x14ac:dyDescent="0.25">
      <c r="A30" s="16"/>
      <c r="B30" s="16"/>
      <c r="C30" s="16"/>
      <c r="D30" s="16"/>
      <c r="E30" s="16" t="s">
        <v>40</v>
      </c>
      <c r="F30" s="16"/>
      <c r="G30" s="16"/>
      <c r="H30" s="66" t="s">
        <v>39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34"/>
      <c r="AX30" s="34"/>
      <c r="AY30" s="34"/>
      <c r="AZ30" s="34"/>
      <c r="BA30" s="34"/>
    </row>
    <row r="31" spans="1:53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34"/>
      <c r="AX31" s="34"/>
      <c r="AY31" s="34"/>
      <c r="AZ31" s="34"/>
      <c r="BA31" s="34"/>
    </row>
    <row r="32" spans="1:53" x14ac:dyDescent="0.25">
      <c r="A32" s="16"/>
      <c r="B32" s="16"/>
      <c r="C32" s="16"/>
      <c r="D32" s="16"/>
      <c r="E32" s="16" t="s">
        <v>41</v>
      </c>
      <c r="F32" s="16"/>
      <c r="G32" s="16"/>
      <c r="H32" s="16" t="s">
        <v>42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34"/>
      <c r="AX32" s="34"/>
      <c r="AY32" s="34"/>
      <c r="AZ32" s="34"/>
      <c r="BA32" s="34"/>
    </row>
    <row r="33" spans="1:5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34"/>
      <c r="AX33" s="34"/>
      <c r="AY33" s="34"/>
      <c r="AZ33" s="34"/>
      <c r="BA33" s="34"/>
    </row>
    <row r="34" spans="1:5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34"/>
      <c r="AX34" s="34"/>
      <c r="AY34" s="34"/>
      <c r="AZ34" s="34"/>
      <c r="BA34" s="34"/>
    </row>
    <row r="35" spans="1:53" ht="15.75" thickBo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34"/>
      <c r="AX35" s="34"/>
      <c r="AY35" s="34"/>
      <c r="AZ35" s="34"/>
      <c r="BA35" s="34"/>
    </row>
    <row r="36" spans="1:53" x14ac:dyDescent="0.25">
      <c r="A36" s="1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34"/>
      <c r="AX36" s="34"/>
      <c r="AY36" s="34"/>
      <c r="AZ36" s="34"/>
      <c r="BA36" s="34"/>
    </row>
    <row r="37" spans="1:53" x14ac:dyDescent="0.25">
      <c r="A37" s="16"/>
      <c r="B37" s="5"/>
      <c r="D37" s="27" t="s">
        <v>29</v>
      </c>
      <c r="E37" s="6"/>
      <c r="F37" s="6"/>
      <c r="G37" s="6"/>
      <c r="H37" s="6"/>
      <c r="I37" s="6"/>
      <c r="J37" s="6"/>
      <c r="K37" s="6"/>
      <c r="L37" s="6"/>
      <c r="M37" s="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34"/>
      <c r="AX37" s="34"/>
      <c r="AY37" s="34"/>
      <c r="AZ37" s="34"/>
      <c r="BA37" s="34"/>
    </row>
    <row r="38" spans="1:53" ht="15.75" thickBot="1" x14ac:dyDescent="0.3">
      <c r="A38" s="1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34"/>
      <c r="AX38" s="34"/>
      <c r="AY38" s="34"/>
      <c r="AZ38" s="34"/>
      <c r="BA38" s="34"/>
    </row>
    <row r="39" spans="1:53" ht="20.25" x14ac:dyDescent="0.35">
      <c r="A39" s="16"/>
      <c r="B39" s="5"/>
      <c r="C39" s="17" t="s">
        <v>13</v>
      </c>
      <c r="D39" s="11" t="s">
        <v>14</v>
      </c>
      <c r="E39" s="11" t="s">
        <v>15</v>
      </c>
      <c r="F39" s="11" t="s">
        <v>16</v>
      </c>
      <c r="G39" s="11" t="s">
        <v>30</v>
      </c>
      <c r="H39" s="11"/>
      <c r="I39" s="11" t="s">
        <v>31</v>
      </c>
      <c r="J39" s="11" t="s">
        <v>5</v>
      </c>
      <c r="K39" s="12" t="s">
        <v>6</v>
      </c>
      <c r="L39" s="6"/>
      <c r="M39" s="7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34"/>
      <c r="AX39" s="34"/>
      <c r="AY39" s="34"/>
      <c r="AZ39" s="34"/>
      <c r="BA39" s="34"/>
    </row>
    <row r="40" spans="1:53" ht="15.75" thickBot="1" x14ac:dyDescent="0.3">
      <c r="A40" s="16"/>
      <c r="B40" s="5"/>
      <c r="C40" s="24">
        <v>300</v>
      </c>
      <c r="D40" s="25">
        <v>7</v>
      </c>
      <c r="E40" s="25">
        <v>55</v>
      </c>
      <c r="F40" s="25">
        <v>1000</v>
      </c>
      <c r="G40" s="25">
        <v>30</v>
      </c>
      <c r="H40" s="9"/>
      <c r="I40" s="9">
        <f>G40/C40</f>
        <v>0.1</v>
      </c>
      <c r="J40" s="9">
        <f>K45*E40/C40</f>
        <v>6.4166666666666664E-2</v>
      </c>
      <c r="K40" s="10">
        <f>D40/C40</f>
        <v>2.3333333333333334E-2</v>
      </c>
      <c r="L40" s="6"/>
      <c r="M40" s="7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34"/>
      <c r="AX40" s="34"/>
      <c r="AY40" s="34"/>
      <c r="AZ40" s="34"/>
      <c r="BA40" s="34"/>
    </row>
    <row r="41" spans="1:53" ht="15.75" thickBot="1" x14ac:dyDescent="0.3">
      <c r="A41" s="1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34"/>
      <c r="AX41" s="34"/>
      <c r="AY41" s="34"/>
      <c r="AZ41" s="34"/>
      <c r="BA41" s="34"/>
    </row>
    <row r="42" spans="1:53" ht="20.25" x14ac:dyDescent="0.35">
      <c r="A42" s="16"/>
      <c r="B42" s="5"/>
      <c r="C42" s="18" t="s">
        <v>9</v>
      </c>
      <c r="D42" s="3" t="s">
        <v>17</v>
      </c>
      <c r="E42" s="3" t="s">
        <v>18</v>
      </c>
      <c r="F42" s="3" t="s">
        <v>19</v>
      </c>
      <c r="G42" s="3" t="s">
        <v>20</v>
      </c>
      <c r="H42" s="19" t="s">
        <v>8</v>
      </c>
      <c r="I42" s="3"/>
      <c r="J42" s="19" t="s">
        <v>21</v>
      </c>
      <c r="K42" s="4"/>
      <c r="L42" s="65"/>
      <c r="M42" s="7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34"/>
      <c r="AX42" s="34"/>
      <c r="AY42" s="34"/>
      <c r="AZ42" s="34"/>
      <c r="BA42" s="34"/>
    </row>
    <row r="43" spans="1:53" x14ac:dyDescent="0.25">
      <c r="A43" s="16"/>
      <c r="B43" s="5"/>
      <c r="C43" s="13" t="s">
        <v>7</v>
      </c>
      <c r="D43" s="1" t="s">
        <v>0</v>
      </c>
      <c r="E43" s="1" t="s">
        <v>1</v>
      </c>
      <c r="F43" s="1" t="s">
        <v>2</v>
      </c>
      <c r="G43" s="1" t="s">
        <v>3</v>
      </c>
      <c r="H43" s="1" t="s">
        <v>4</v>
      </c>
      <c r="I43" s="1"/>
      <c r="J43" s="1" t="s">
        <v>10</v>
      </c>
      <c r="K43" s="14"/>
      <c r="L43" s="6"/>
      <c r="M43" s="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34"/>
      <c r="AX43" s="34"/>
      <c r="AY43" s="34"/>
      <c r="AZ43" s="34"/>
      <c r="BA43" s="34"/>
    </row>
    <row r="44" spans="1:53" ht="15.75" thickBot="1" x14ac:dyDescent="0.3">
      <c r="A44" s="16"/>
      <c r="B44" s="5"/>
      <c r="C44" s="24">
        <v>0.75</v>
      </c>
      <c r="D44" s="9">
        <v>0.75</v>
      </c>
      <c r="E44" s="9">
        <f>D44</f>
        <v>0.75</v>
      </c>
      <c r="F44" s="25">
        <v>0.25</v>
      </c>
      <c r="G44" s="25">
        <v>0.25</v>
      </c>
      <c r="H44" s="25">
        <v>0.8</v>
      </c>
      <c r="I44" s="9"/>
      <c r="J44" s="25">
        <v>0.65</v>
      </c>
      <c r="K44" s="26"/>
      <c r="L44" s="6"/>
      <c r="M44" s="7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34"/>
      <c r="AX44" s="34"/>
      <c r="AY44" s="34"/>
      <c r="AZ44" s="34"/>
      <c r="BA44" s="34"/>
    </row>
    <row r="45" spans="1:53" ht="18" thickBot="1" x14ac:dyDescent="0.35">
      <c r="A45" s="16"/>
      <c r="B45" s="5"/>
      <c r="C45" s="17" t="s">
        <v>12</v>
      </c>
      <c r="D45" s="22" t="s">
        <v>24</v>
      </c>
      <c r="E45" s="22" t="s">
        <v>25</v>
      </c>
      <c r="F45" s="22" t="s">
        <v>26</v>
      </c>
      <c r="G45" s="22" t="s">
        <v>27</v>
      </c>
      <c r="H45" s="20" t="s">
        <v>11</v>
      </c>
      <c r="I45" s="4">
        <f>1-H44</f>
        <v>0.19999999999999996</v>
      </c>
      <c r="J45" s="23" t="s">
        <v>28</v>
      </c>
      <c r="K45" s="15">
        <f>1-J44</f>
        <v>0.35</v>
      </c>
      <c r="L45" s="65"/>
      <c r="M45" s="7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34"/>
      <c r="AX45" s="34"/>
      <c r="AY45" s="34"/>
      <c r="AZ45" s="34"/>
      <c r="BA45" s="34"/>
    </row>
    <row r="46" spans="1:53" ht="18.75" thickBot="1" x14ac:dyDescent="0.3">
      <c r="A46" s="16"/>
      <c r="B46" s="5"/>
      <c r="C46" s="8">
        <f>1-C44</f>
        <v>0.25</v>
      </c>
      <c r="D46" s="9">
        <f>1-D44</f>
        <v>0.25</v>
      </c>
      <c r="E46" s="9">
        <f>1-E44</f>
        <v>0.25</v>
      </c>
      <c r="F46" s="9">
        <f>1-F44</f>
        <v>0.75</v>
      </c>
      <c r="G46" s="9">
        <f>1-G44</f>
        <v>0.75</v>
      </c>
      <c r="H46" s="21" t="s">
        <v>23</v>
      </c>
      <c r="I46" s="7">
        <f>H44^2</f>
        <v>0.64000000000000012</v>
      </c>
      <c r="J46" s="6"/>
      <c r="K46" s="6"/>
      <c r="L46" s="6"/>
      <c r="M46" s="7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34"/>
      <c r="AX46" s="34"/>
      <c r="AY46" s="34"/>
      <c r="AZ46" s="34"/>
      <c r="BA46" s="34"/>
    </row>
    <row r="47" spans="1:53" ht="18" x14ac:dyDescent="0.25">
      <c r="A47" s="16"/>
      <c r="B47" s="5"/>
      <c r="C47" s="6"/>
      <c r="D47" s="6"/>
      <c r="E47" s="6"/>
      <c r="F47" s="6"/>
      <c r="G47" s="6"/>
      <c r="H47" s="21" t="s">
        <v>22</v>
      </c>
      <c r="I47" s="7">
        <f>I45^2</f>
        <v>3.999999999999998E-2</v>
      </c>
      <c r="J47" s="6"/>
      <c r="K47" s="6"/>
      <c r="L47" s="6"/>
      <c r="M47" s="7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34"/>
      <c r="AX47" s="34"/>
      <c r="AY47" s="34"/>
      <c r="AZ47" s="34"/>
      <c r="BA47" s="34"/>
    </row>
    <row r="48" spans="1:53" ht="15.75" thickBot="1" x14ac:dyDescent="0.3">
      <c r="A48" s="16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34"/>
      <c r="AX48" s="34"/>
      <c r="AY48" s="34"/>
      <c r="AZ48" s="34"/>
      <c r="BA48" s="34"/>
    </row>
    <row r="49" spans="1:53" x14ac:dyDescent="0.25">
      <c r="A49" s="16"/>
      <c r="B49" s="16"/>
      <c r="C49" s="30"/>
      <c r="D49" s="16"/>
      <c r="E49" s="16"/>
      <c r="F49" s="16"/>
      <c r="G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34"/>
      <c r="AX49" s="34"/>
      <c r="AY49" s="34"/>
      <c r="AZ49" s="34"/>
      <c r="BA49" s="34"/>
    </row>
    <row r="50" spans="1:53" ht="17.25" customHeight="1" x14ac:dyDescent="0.25">
      <c r="A50" s="16"/>
      <c r="B50" s="16"/>
      <c r="C50" s="16"/>
      <c r="D50" s="16"/>
      <c r="E50" s="16"/>
      <c r="F50" s="16"/>
      <c r="G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34"/>
      <c r="AX50" s="34"/>
      <c r="AY50" s="34"/>
      <c r="AZ50" s="34"/>
      <c r="BA50" s="34"/>
    </row>
    <row r="51" spans="1:53" x14ac:dyDescent="0.25">
      <c r="A51" s="16"/>
      <c r="B51" s="16"/>
      <c r="C51" s="16"/>
      <c r="D51" s="16"/>
      <c r="E51" s="16"/>
      <c r="F51" s="16"/>
      <c r="G51" s="16"/>
      <c r="H51" s="28" t="s">
        <v>38</v>
      </c>
      <c r="I51" s="16">
        <f>2+H44</f>
        <v>2.8</v>
      </c>
      <c r="J51" s="67"/>
      <c r="K51" s="16">
        <v>2.4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34"/>
      <c r="AX51" s="34"/>
      <c r="AY51" s="34"/>
      <c r="AZ51" s="34"/>
      <c r="BA51" s="34"/>
    </row>
    <row r="52" spans="1:53" ht="17.25" x14ac:dyDescent="0.3">
      <c r="A52" s="16"/>
      <c r="B52" s="16"/>
      <c r="C52" s="16"/>
      <c r="D52" s="16"/>
      <c r="E52" s="16"/>
      <c r="F52" s="16"/>
      <c r="G52" s="16"/>
      <c r="H52" s="28" t="s">
        <v>33</v>
      </c>
      <c r="I52" s="16">
        <f>I51*D46</f>
        <v>0.7</v>
      </c>
      <c r="J52" s="68" t="s">
        <v>43</v>
      </c>
      <c r="K52" s="16">
        <v>0.6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34"/>
      <c r="AX52" s="34"/>
      <c r="AY52" s="34"/>
      <c r="AZ52" s="34"/>
      <c r="BA52" s="34"/>
    </row>
    <row r="53" spans="1:53" ht="17.25" x14ac:dyDescent="0.3">
      <c r="A53" s="16"/>
      <c r="B53" s="16"/>
      <c r="C53" s="16"/>
      <c r="D53" s="16"/>
      <c r="E53" s="16"/>
      <c r="F53" s="16"/>
      <c r="G53" s="16"/>
      <c r="H53" s="28" t="s">
        <v>32</v>
      </c>
      <c r="I53" s="16">
        <f>I52*I45</f>
        <v>0.13999999999999996</v>
      </c>
      <c r="J53" s="68" t="s">
        <v>44</v>
      </c>
      <c r="K53" s="31">
        <v>0.36</v>
      </c>
      <c r="L53" s="16"/>
      <c r="M53" s="16" t="s">
        <v>49</v>
      </c>
      <c r="N53" s="69">
        <f>(I45*D44-I40)/(I45*D44-I47*D46)</f>
        <v>0.35714285714285698</v>
      </c>
      <c r="O53" s="16" t="s">
        <v>55</v>
      </c>
      <c r="P53" s="16" t="s">
        <v>51</v>
      </c>
      <c r="Q53" s="16" t="s">
        <v>52</v>
      </c>
      <c r="R53" s="16" t="s">
        <v>53</v>
      </c>
      <c r="S53" s="16" t="s">
        <v>54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34"/>
      <c r="AX53" s="34"/>
      <c r="AY53" s="34"/>
      <c r="AZ53" s="34"/>
      <c r="BA53" s="34"/>
    </row>
    <row r="54" spans="1:53" ht="17.25" x14ac:dyDescent="0.3">
      <c r="A54" s="16"/>
      <c r="B54" s="16"/>
      <c r="C54" s="16"/>
      <c r="D54" s="16"/>
      <c r="E54" s="16"/>
      <c r="F54" s="16"/>
      <c r="G54" s="16"/>
      <c r="H54" s="28" t="s">
        <v>34</v>
      </c>
      <c r="I54" s="16">
        <f>I45*D44</f>
        <v>0.14999999999999997</v>
      </c>
      <c r="J54" s="68"/>
      <c r="K54" s="16">
        <v>0.44999999999999996</v>
      </c>
      <c r="L54" s="16"/>
      <c r="M54" s="16" t="s">
        <v>50</v>
      </c>
      <c r="N54" s="16">
        <f>(D44-I40)/(D44-I45*D46)</f>
        <v>0.92857142857142871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34"/>
      <c r="AX54" s="34"/>
      <c r="AY54" s="34"/>
      <c r="AZ54" s="34"/>
      <c r="BA54" s="34"/>
    </row>
    <row r="55" spans="1:53" ht="17.25" x14ac:dyDescent="0.3">
      <c r="A55" s="16"/>
      <c r="B55" s="16"/>
      <c r="C55" s="16"/>
      <c r="D55" s="30"/>
      <c r="E55" s="30"/>
      <c r="F55" s="30"/>
      <c r="G55" s="30"/>
      <c r="H55" s="28" t="s">
        <v>35</v>
      </c>
      <c r="I55" s="16">
        <f>I54-I40</f>
        <v>4.9999999999999961E-2</v>
      </c>
      <c r="J55" s="68" t="s">
        <v>45</v>
      </c>
      <c r="K55" s="16">
        <v>0.35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34"/>
      <c r="AX55" s="34"/>
      <c r="AY55" s="34"/>
      <c r="AZ55" s="34"/>
      <c r="BA55" s="34"/>
    </row>
    <row r="56" spans="1:53" ht="17.25" x14ac:dyDescent="0.3">
      <c r="A56" s="16"/>
      <c r="B56" s="16"/>
      <c r="C56" s="16"/>
      <c r="D56" s="16"/>
      <c r="E56" s="16"/>
      <c r="F56" s="16"/>
      <c r="G56" s="16"/>
      <c r="H56" s="28" t="s">
        <v>36</v>
      </c>
      <c r="I56" s="16">
        <f>D44-I40</f>
        <v>0.65</v>
      </c>
      <c r="J56" s="68" t="s">
        <v>46</v>
      </c>
      <c r="K56" s="16">
        <v>0.65</v>
      </c>
      <c r="L56" s="16"/>
      <c r="M56" s="16" t="s">
        <v>57</v>
      </c>
      <c r="N56" s="16" t="e">
        <f>-(N53*I52-D44+I40+H44-K40-N53*I46)/(I54-I40-N53*I53)</f>
        <v>#DIV/0!</v>
      </c>
      <c r="O56" s="16">
        <f>I54-I40-N54*I53</f>
        <v>-8.0000000000000016E-2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34"/>
      <c r="AX56" s="34"/>
      <c r="AY56" s="34"/>
      <c r="AZ56" s="34"/>
      <c r="BA56" s="34"/>
    </row>
    <row r="57" spans="1:53" x14ac:dyDescent="0.25">
      <c r="A57" s="16"/>
      <c r="B57" s="16"/>
      <c r="C57" s="16"/>
      <c r="D57" s="16"/>
      <c r="E57" s="16"/>
      <c r="F57" s="16"/>
      <c r="G57" s="16"/>
      <c r="H57" s="28" t="s">
        <v>37</v>
      </c>
      <c r="I57" s="16">
        <f>H44-K40</f>
        <v>0.77666666666666673</v>
      </c>
      <c r="J57" s="68" t="s">
        <v>47</v>
      </c>
      <c r="K57" s="16">
        <v>0.37666666666666698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34"/>
      <c r="AX57" s="34"/>
      <c r="AY57" s="34"/>
      <c r="AZ57" s="34"/>
      <c r="BA57" s="34"/>
    </row>
    <row r="58" spans="1:53" x14ac:dyDescent="0.25">
      <c r="A58" s="16"/>
      <c r="B58" s="16"/>
      <c r="C58" s="16"/>
      <c r="D58" s="30"/>
      <c r="E58" s="30"/>
      <c r="F58" s="33"/>
      <c r="G58" s="30"/>
      <c r="I58" s="70"/>
      <c r="J58" s="70" t="s">
        <v>5</v>
      </c>
      <c r="K58" s="30">
        <v>6.4166666666666705E-2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34"/>
      <c r="AX58" s="34"/>
      <c r="AY58" s="34"/>
      <c r="AZ58" s="34"/>
      <c r="BA58" s="34"/>
    </row>
    <row r="59" spans="1:53" x14ac:dyDescent="0.25">
      <c r="A59" s="16"/>
      <c r="B59" s="16"/>
      <c r="C59" s="30"/>
      <c r="D59" s="30"/>
      <c r="E59" s="30"/>
      <c r="F59" s="30"/>
      <c r="G59" s="30"/>
      <c r="I59" s="30"/>
      <c r="J59" s="30"/>
      <c r="K59" s="30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34"/>
      <c r="AX59" s="34"/>
      <c r="AY59" s="34"/>
      <c r="AZ59" s="34"/>
      <c r="BA59" s="34"/>
    </row>
    <row r="60" spans="1:53" x14ac:dyDescent="0.25">
      <c r="A60" s="16"/>
      <c r="B60" s="16"/>
      <c r="C60" s="16"/>
      <c r="D60" s="16"/>
      <c r="E60" s="16" t="s">
        <v>40</v>
      </c>
      <c r="F60" s="16"/>
      <c r="G60" s="16"/>
      <c r="H60" s="66" t="s">
        <v>48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34"/>
      <c r="AX60" s="34"/>
      <c r="AY60" s="34"/>
      <c r="AZ60" s="34"/>
      <c r="BA60" s="34"/>
    </row>
    <row r="61" spans="1:53" x14ac:dyDescent="0.25">
      <c r="A61" s="16"/>
      <c r="B61" s="16"/>
      <c r="C61" s="16"/>
      <c r="D61" s="16"/>
      <c r="E61" s="16"/>
      <c r="F61" s="16"/>
      <c r="G61" s="16"/>
      <c r="H61" s="66" t="s">
        <v>56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34"/>
      <c r="AX61" s="34"/>
      <c r="AY61" s="34"/>
      <c r="AZ61" s="34"/>
      <c r="BA61" s="34"/>
    </row>
    <row r="62" spans="1:53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34"/>
      <c r="AX62" s="34"/>
      <c r="AY62" s="34"/>
      <c r="AZ62" s="34"/>
      <c r="BA62" s="34"/>
    </row>
    <row r="63" spans="1:53" x14ac:dyDescent="0.25">
      <c r="A63" s="16"/>
      <c r="B63" s="16"/>
      <c r="C63" s="16"/>
      <c r="D63" s="16"/>
      <c r="E63" s="16"/>
      <c r="F63" s="16"/>
      <c r="G63" s="16"/>
      <c r="H63" s="3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34"/>
      <c r="AX63" s="34"/>
      <c r="AY63" s="34"/>
      <c r="AZ63" s="34"/>
      <c r="BA63" s="34"/>
    </row>
    <row r="64" spans="1:53" x14ac:dyDescent="0.25">
      <c r="A64" s="16"/>
      <c r="B64" s="16"/>
      <c r="C64" s="16"/>
      <c r="D64" s="16"/>
      <c r="E64" s="16"/>
      <c r="F64" s="16"/>
      <c r="G64" s="16"/>
      <c r="H64" s="3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34"/>
      <c r="AX64" s="34"/>
      <c r="AY64" s="34"/>
      <c r="AZ64" s="34"/>
      <c r="BA64" s="34"/>
    </row>
    <row r="65" spans="1:53" x14ac:dyDescent="0.25">
      <c r="A65" s="16"/>
      <c r="B65" s="16"/>
      <c r="C65" s="30"/>
      <c r="D65" s="30"/>
      <c r="E65" s="30"/>
      <c r="F65" s="33"/>
      <c r="G65" s="30"/>
      <c r="H65" s="30"/>
      <c r="I65" s="30"/>
      <c r="J65" s="30"/>
      <c r="K65" s="30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34"/>
      <c r="AX65" s="34"/>
      <c r="AY65" s="34"/>
      <c r="AZ65" s="34"/>
      <c r="BA65" s="34"/>
    </row>
    <row r="66" spans="1:53" x14ac:dyDescent="0.25">
      <c r="A66" s="16"/>
      <c r="B66" s="16"/>
      <c r="C66" s="30"/>
      <c r="D66" s="30"/>
      <c r="E66" s="30"/>
      <c r="F66" s="30"/>
      <c r="G66" s="30"/>
      <c r="H66" s="30"/>
      <c r="I66" s="30"/>
      <c r="J66" s="30"/>
      <c r="K66" s="30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34"/>
      <c r="AX66" s="34"/>
      <c r="AY66" s="34"/>
      <c r="AZ66" s="34"/>
      <c r="BA66" s="34"/>
    </row>
    <row r="67" spans="1:53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34"/>
      <c r="AX67" s="34"/>
      <c r="AY67" s="34"/>
      <c r="AZ67" s="34"/>
      <c r="BA67" s="34"/>
    </row>
    <row r="68" spans="1:53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34"/>
      <c r="AX68" s="34"/>
      <c r="AY68" s="34"/>
      <c r="AZ68" s="34"/>
      <c r="BA68" s="34"/>
    </row>
    <row r="69" spans="1:53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34"/>
      <c r="AX69" s="34"/>
      <c r="AY69" s="34"/>
      <c r="AZ69" s="34"/>
      <c r="BA69" s="34"/>
    </row>
    <row r="70" spans="1:5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34"/>
      <c r="AX70" s="34"/>
      <c r="AY70" s="34"/>
      <c r="AZ70" s="34"/>
      <c r="BA70" s="34"/>
    </row>
    <row r="71" spans="1:53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34"/>
      <c r="AX71" s="34"/>
      <c r="AY71" s="34"/>
      <c r="AZ71" s="34"/>
      <c r="BA71" s="34"/>
    </row>
    <row r="72" spans="1:53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34"/>
      <c r="AX72" s="34"/>
      <c r="AY72" s="34"/>
      <c r="AZ72" s="34"/>
      <c r="BA72" s="34"/>
    </row>
    <row r="73" spans="1:53" x14ac:dyDescent="0.25">
      <c r="A73" s="16"/>
      <c r="B73" s="16"/>
      <c r="C73" s="3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34"/>
      <c r="AX73" s="34"/>
      <c r="AY73" s="34"/>
      <c r="AZ73" s="34"/>
      <c r="BA73" s="34"/>
    </row>
    <row r="74" spans="1:53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34"/>
      <c r="AX74" s="34"/>
      <c r="AY74" s="34"/>
      <c r="AZ74" s="34"/>
      <c r="BA74" s="34"/>
    </row>
    <row r="75" spans="1:53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34"/>
      <c r="AX75" s="34"/>
      <c r="AY75" s="34"/>
      <c r="AZ75" s="34"/>
      <c r="BA75" s="34"/>
    </row>
    <row r="76" spans="1:53" x14ac:dyDescent="0.25">
      <c r="A76" s="16"/>
      <c r="B76" s="16"/>
      <c r="C76" s="30"/>
      <c r="D76" s="16"/>
      <c r="E76" s="16"/>
      <c r="F76" s="16"/>
      <c r="G76" s="16"/>
      <c r="H76" s="30"/>
      <c r="I76" s="16"/>
      <c r="J76" s="30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34"/>
      <c r="AX76" s="34"/>
      <c r="AY76" s="34"/>
      <c r="AZ76" s="34"/>
      <c r="BA76" s="34"/>
    </row>
    <row r="77" spans="1:53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31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34"/>
      <c r="AX77" s="34"/>
      <c r="AY77" s="34"/>
      <c r="AZ77" s="34"/>
      <c r="BA77" s="34"/>
    </row>
    <row r="78" spans="1:53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34"/>
      <c r="AX78" s="34"/>
      <c r="AY78" s="34"/>
      <c r="AZ78" s="34"/>
      <c r="BA78" s="34"/>
    </row>
    <row r="79" spans="1:53" x14ac:dyDescent="0.25">
      <c r="A79" s="16"/>
      <c r="B79" s="16"/>
      <c r="C79" s="30"/>
      <c r="D79" s="30"/>
      <c r="E79" s="30"/>
      <c r="F79" s="30"/>
      <c r="G79" s="30"/>
      <c r="H79" s="32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34"/>
      <c r="AX79" s="34"/>
      <c r="AY79" s="34"/>
      <c r="AZ79" s="34"/>
      <c r="BA79" s="34"/>
    </row>
    <row r="80" spans="1:53" x14ac:dyDescent="0.25">
      <c r="A80" s="16"/>
      <c r="B80" s="16"/>
      <c r="C80" s="16"/>
      <c r="D80" s="16"/>
      <c r="E80" s="16"/>
      <c r="F80" s="16"/>
      <c r="G80" s="16"/>
      <c r="H80" s="3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34"/>
      <c r="AX80" s="34"/>
      <c r="AY80" s="34"/>
      <c r="AZ80" s="34"/>
      <c r="BA80" s="34"/>
    </row>
    <row r="81" spans="1:53" x14ac:dyDescent="0.25">
      <c r="A81" s="16"/>
      <c r="B81" s="16"/>
      <c r="C81" s="16"/>
      <c r="D81" s="16"/>
      <c r="E81" s="16"/>
      <c r="F81" s="16"/>
      <c r="G81" s="16"/>
      <c r="H81" s="3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34"/>
      <c r="AX81" s="34"/>
      <c r="AY81" s="34"/>
      <c r="AZ81" s="34"/>
      <c r="BA81" s="34"/>
    </row>
    <row r="82" spans="1:53" x14ac:dyDescent="0.25">
      <c r="A82" s="16"/>
      <c r="B82" s="16"/>
      <c r="C82" s="30"/>
      <c r="D82" s="30"/>
      <c r="E82" s="30"/>
      <c r="F82" s="33"/>
      <c r="G82" s="30"/>
      <c r="H82" s="30"/>
      <c r="I82" s="30"/>
      <c r="J82" s="30"/>
      <c r="K82" s="30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34"/>
      <c r="AX82" s="34"/>
      <c r="AY82" s="34"/>
      <c r="AZ82" s="34"/>
      <c r="BA82" s="34"/>
    </row>
    <row r="83" spans="1:53" x14ac:dyDescent="0.25">
      <c r="A83" s="16"/>
      <c r="B83" s="16"/>
      <c r="C83" s="30"/>
      <c r="D83" s="30"/>
      <c r="E83" s="30"/>
      <c r="F83" s="30"/>
      <c r="G83" s="30"/>
      <c r="H83" s="30"/>
      <c r="I83" s="30"/>
      <c r="J83" s="30"/>
      <c r="K83" s="30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34"/>
      <c r="AX83" s="34"/>
      <c r="AY83" s="34"/>
      <c r="AZ83" s="34"/>
      <c r="BA83" s="34"/>
    </row>
    <row r="84" spans="1:53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34"/>
      <c r="AX84" s="34"/>
      <c r="AY84" s="34"/>
      <c r="AZ84" s="34"/>
      <c r="BA84" s="34"/>
    </row>
    <row r="85" spans="1:53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34"/>
      <c r="AX85" s="34"/>
      <c r="AY85" s="34"/>
      <c r="AZ85" s="34"/>
      <c r="BA85" s="34"/>
    </row>
    <row r="86" spans="1:53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34"/>
      <c r="AX86" s="34"/>
      <c r="AY86" s="34"/>
      <c r="AZ86" s="34"/>
      <c r="BA86" s="34"/>
    </row>
    <row r="87" spans="1:53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34"/>
      <c r="AX87" s="34"/>
      <c r="AY87" s="34"/>
      <c r="AZ87" s="34"/>
      <c r="BA87" s="34"/>
    </row>
    <row r="88" spans="1:53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34"/>
      <c r="AX88" s="34"/>
      <c r="AY88" s="34"/>
      <c r="AZ88" s="34"/>
      <c r="BA88" s="34"/>
    </row>
    <row r="89" spans="1:53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34"/>
      <c r="AX89" s="34"/>
      <c r="AY89" s="34"/>
      <c r="AZ89" s="34"/>
      <c r="BA89" s="34"/>
    </row>
    <row r="90" spans="1:53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34"/>
      <c r="AX90" s="34"/>
      <c r="AY90" s="34"/>
      <c r="AZ90" s="34"/>
      <c r="BA90" s="34"/>
    </row>
    <row r="91" spans="1:53" x14ac:dyDescent="0.25">
      <c r="A91" s="16"/>
      <c r="B91" s="16"/>
      <c r="C91" s="3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34"/>
      <c r="AX91" s="34"/>
      <c r="AY91" s="34"/>
      <c r="AZ91" s="34"/>
      <c r="BA91" s="34"/>
    </row>
    <row r="92" spans="1:53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34"/>
      <c r="AX92" s="34"/>
      <c r="AY92" s="34"/>
      <c r="AZ92" s="34"/>
      <c r="BA92" s="34"/>
    </row>
    <row r="93" spans="1:5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34"/>
      <c r="AX93" s="34"/>
      <c r="AY93" s="34"/>
      <c r="AZ93" s="34"/>
      <c r="BA93" s="34"/>
    </row>
    <row r="94" spans="1:53" x14ac:dyDescent="0.25">
      <c r="A94" s="16"/>
      <c r="B94" s="16"/>
      <c r="C94" s="30"/>
      <c r="D94" s="16"/>
      <c r="E94" s="16"/>
      <c r="F94" s="16"/>
      <c r="G94" s="16"/>
      <c r="H94" s="30"/>
      <c r="I94" s="16"/>
      <c r="J94" s="30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34"/>
      <c r="AX94" s="34"/>
      <c r="AY94" s="34"/>
      <c r="AZ94" s="34"/>
      <c r="BA94" s="34"/>
    </row>
    <row r="95" spans="1:53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31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34"/>
      <c r="AX95" s="34"/>
      <c r="AY95" s="34"/>
      <c r="AZ95" s="34"/>
      <c r="BA95" s="34"/>
    </row>
    <row r="96" spans="1:53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34"/>
      <c r="AX96" s="34"/>
      <c r="AY96" s="34"/>
      <c r="AZ96" s="34"/>
      <c r="BA96" s="34"/>
    </row>
    <row r="97" spans="1:53" x14ac:dyDescent="0.25">
      <c r="A97" s="16"/>
      <c r="B97" s="16"/>
      <c r="C97" s="30"/>
      <c r="D97" s="30"/>
      <c r="E97" s="30"/>
      <c r="F97" s="30"/>
      <c r="G97" s="30"/>
      <c r="H97" s="32"/>
      <c r="I97" s="16"/>
      <c r="J97" s="32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34"/>
      <c r="AX97" s="34"/>
      <c r="AY97" s="34"/>
      <c r="AZ97" s="34"/>
      <c r="BA97" s="34"/>
    </row>
    <row r="98" spans="1:53" x14ac:dyDescent="0.25">
      <c r="A98" s="16"/>
      <c r="B98" s="16"/>
      <c r="C98" s="16"/>
      <c r="D98" s="16"/>
      <c r="E98" s="16"/>
      <c r="F98" s="16"/>
      <c r="G98" s="16"/>
      <c r="H98" s="3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34"/>
      <c r="AX98" s="34"/>
      <c r="AY98" s="34"/>
      <c r="AZ98" s="34"/>
      <c r="BA98" s="34"/>
    </row>
    <row r="99" spans="1:53" x14ac:dyDescent="0.25">
      <c r="A99" s="16"/>
      <c r="B99" s="16"/>
      <c r="C99" s="16"/>
      <c r="D99" s="16"/>
      <c r="E99" s="16"/>
      <c r="F99" s="16"/>
      <c r="G99" s="16"/>
      <c r="H99" s="3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34"/>
      <c r="AX99" s="34"/>
      <c r="AY99" s="34"/>
      <c r="AZ99" s="34"/>
      <c r="BA99" s="34"/>
    </row>
    <row r="100" spans="1:53" x14ac:dyDescent="0.25">
      <c r="A100" s="16"/>
      <c r="B100" s="16"/>
      <c r="C100" s="30"/>
      <c r="D100" s="30"/>
      <c r="E100" s="30"/>
      <c r="F100" s="33"/>
      <c r="G100" s="30"/>
      <c r="H100" s="30"/>
      <c r="I100" s="30"/>
      <c r="J100" s="30"/>
      <c r="K100" s="30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34"/>
      <c r="AX100" s="34"/>
      <c r="AY100" s="34"/>
      <c r="AZ100" s="34"/>
      <c r="BA100" s="34"/>
    </row>
    <row r="101" spans="1:53" x14ac:dyDescent="0.25">
      <c r="A101" s="16"/>
      <c r="B101" s="16"/>
      <c r="C101" s="30"/>
      <c r="D101" s="30"/>
      <c r="E101" s="30"/>
      <c r="F101" s="30"/>
      <c r="G101" s="30"/>
      <c r="H101" s="30"/>
      <c r="I101" s="30"/>
      <c r="J101" s="30"/>
      <c r="K101" s="30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34"/>
      <c r="AX101" s="34"/>
      <c r="AY101" s="34"/>
      <c r="AZ101" s="34"/>
      <c r="BA101" s="34"/>
    </row>
    <row r="102" spans="1:53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34"/>
      <c r="AX102" s="34"/>
      <c r="AY102" s="34"/>
      <c r="AZ102" s="34"/>
      <c r="BA102" s="34"/>
    </row>
    <row r="103" spans="1:53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34"/>
      <c r="AX103" s="34"/>
      <c r="AY103" s="34"/>
      <c r="AZ103" s="34"/>
      <c r="BA103" s="34"/>
    </row>
    <row r="104" spans="1:53" ht="21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34"/>
      <c r="AX104" s="34"/>
      <c r="AY104" s="34"/>
      <c r="AZ104" s="34"/>
      <c r="BA104" s="34"/>
    </row>
    <row r="105" spans="1:53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34"/>
      <c r="AX105" s="34"/>
      <c r="AY105" s="34"/>
      <c r="AZ105" s="34"/>
      <c r="BA105" s="34"/>
    </row>
    <row r="106" spans="1:53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34"/>
      <c r="AX106" s="34"/>
      <c r="AY106" s="34"/>
      <c r="AZ106" s="34"/>
      <c r="BA106" s="34"/>
    </row>
    <row r="107" spans="1:53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34"/>
      <c r="AX107" s="34"/>
      <c r="AY107" s="34"/>
      <c r="AZ107" s="34"/>
      <c r="BA107" s="34"/>
    </row>
    <row r="108" spans="1:53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34"/>
      <c r="AX108" s="34"/>
      <c r="AY108" s="34"/>
      <c r="AZ108" s="34"/>
      <c r="BA108" s="34"/>
    </row>
    <row r="109" spans="1:53" x14ac:dyDescent="0.25">
      <c r="A109" s="16"/>
      <c r="B109" s="16"/>
      <c r="C109" s="30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34"/>
      <c r="AX109" s="34"/>
      <c r="AY109" s="34"/>
      <c r="AZ109" s="34"/>
      <c r="BA109" s="34"/>
    </row>
    <row r="110" spans="1:53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34"/>
      <c r="AX110" s="34"/>
      <c r="AY110" s="34"/>
      <c r="AZ110" s="34"/>
      <c r="BA110" s="34"/>
    </row>
    <row r="111" spans="1:53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34"/>
      <c r="AX111" s="34"/>
      <c r="AY111" s="34"/>
      <c r="AZ111" s="34"/>
      <c r="BA111" s="34"/>
    </row>
    <row r="112" spans="1:53" x14ac:dyDescent="0.25">
      <c r="A112" s="16"/>
      <c r="B112" s="16"/>
      <c r="C112" s="30"/>
      <c r="D112" s="16"/>
      <c r="E112" s="16"/>
      <c r="F112" s="16"/>
      <c r="G112" s="16"/>
      <c r="H112" s="30"/>
      <c r="I112" s="16"/>
      <c r="J112" s="30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34"/>
      <c r="AX112" s="34"/>
      <c r="AY112" s="34"/>
      <c r="AZ112" s="34"/>
      <c r="BA112" s="34"/>
    </row>
    <row r="113" spans="1:53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31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34"/>
      <c r="AX113" s="34"/>
      <c r="AY113" s="34"/>
      <c r="AZ113" s="34"/>
      <c r="BA113" s="34"/>
    </row>
    <row r="114" spans="1:53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34"/>
      <c r="AX114" s="34"/>
      <c r="AY114" s="34"/>
      <c r="AZ114" s="34"/>
      <c r="BA114" s="34"/>
    </row>
    <row r="115" spans="1:53" x14ac:dyDescent="0.25">
      <c r="A115" s="16"/>
      <c r="B115" s="16"/>
      <c r="C115" s="30"/>
      <c r="D115" s="30"/>
      <c r="E115" s="30"/>
      <c r="F115" s="30"/>
      <c r="G115" s="30"/>
      <c r="H115" s="32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34"/>
      <c r="AX115" s="34"/>
      <c r="AY115" s="34"/>
      <c r="AZ115" s="34"/>
      <c r="BA115" s="34"/>
    </row>
    <row r="116" spans="1:53" x14ac:dyDescent="0.25">
      <c r="A116" s="16"/>
      <c r="B116" s="16"/>
      <c r="C116" s="16"/>
      <c r="D116" s="16"/>
      <c r="E116" s="16"/>
      <c r="F116" s="16"/>
      <c r="G116" s="16"/>
      <c r="H116" s="3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34"/>
      <c r="AX116" s="34"/>
      <c r="AY116" s="34"/>
      <c r="AZ116" s="34"/>
      <c r="BA116" s="34"/>
    </row>
    <row r="117" spans="1:53" x14ac:dyDescent="0.25">
      <c r="A117" s="16"/>
      <c r="B117" s="16"/>
      <c r="C117" s="16"/>
      <c r="D117" s="16"/>
      <c r="E117" s="16"/>
      <c r="F117" s="16"/>
      <c r="G117" s="16"/>
      <c r="H117" s="3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34"/>
      <c r="AX117" s="34"/>
      <c r="AY117" s="34"/>
      <c r="AZ117" s="34"/>
      <c r="BA117" s="34"/>
    </row>
    <row r="118" spans="1:53" x14ac:dyDescent="0.25">
      <c r="A118" s="16"/>
      <c r="B118" s="16"/>
      <c r="C118" s="30"/>
      <c r="D118" s="30"/>
      <c r="E118" s="30"/>
      <c r="F118" s="33"/>
      <c r="G118" s="30"/>
      <c r="H118" s="30"/>
      <c r="I118" s="30"/>
      <c r="J118" s="30"/>
      <c r="K118" s="30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34"/>
      <c r="AX118" s="34"/>
      <c r="AY118" s="34"/>
      <c r="AZ118" s="34"/>
      <c r="BA118" s="34"/>
    </row>
    <row r="119" spans="1:53" x14ac:dyDescent="0.25">
      <c r="A119" s="16"/>
      <c r="B119" s="16"/>
      <c r="C119" s="30"/>
      <c r="D119" s="30"/>
      <c r="E119" s="30"/>
      <c r="F119" s="30"/>
      <c r="G119" s="30"/>
      <c r="H119" s="30"/>
      <c r="I119" s="30"/>
      <c r="J119" s="30"/>
      <c r="K119" s="30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34"/>
      <c r="AX119" s="34"/>
      <c r="AY119" s="34"/>
      <c r="AZ119" s="34"/>
      <c r="BA119" s="34"/>
    </row>
    <row r="120" spans="1:53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34"/>
      <c r="AX120" s="34"/>
      <c r="AY120" s="34"/>
      <c r="AZ120" s="34"/>
      <c r="BA120" s="34"/>
    </row>
    <row r="121" spans="1:53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34"/>
      <c r="AX121" s="34"/>
      <c r="AY121" s="34"/>
      <c r="AZ121" s="34"/>
      <c r="BA121" s="34"/>
    </row>
    <row r="122" spans="1:53" ht="35.2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34"/>
      <c r="AX122" s="34"/>
      <c r="AY122" s="34"/>
      <c r="AZ122" s="34"/>
      <c r="BA122" s="34"/>
    </row>
    <row r="123" spans="1:53" ht="18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34"/>
      <c r="AX123" s="34"/>
      <c r="AY123" s="34"/>
      <c r="AZ123" s="34"/>
      <c r="BA123" s="34"/>
    </row>
    <row r="124" spans="1:53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34"/>
      <c r="AX124" s="34"/>
      <c r="AY124" s="34"/>
      <c r="AZ124" s="34"/>
      <c r="BA124" s="34"/>
    </row>
    <row r="125" spans="1:53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34"/>
      <c r="AX125" s="34"/>
      <c r="AY125" s="34"/>
      <c r="AZ125" s="34"/>
      <c r="BA125" s="34"/>
    </row>
    <row r="126" spans="1:53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34"/>
      <c r="AX126" s="34"/>
      <c r="AY126" s="34"/>
      <c r="AZ126" s="34"/>
      <c r="BA126" s="34"/>
    </row>
    <row r="127" spans="1:53" x14ac:dyDescent="0.25">
      <c r="A127" s="16"/>
      <c r="B127" s="16"/>
      <c r="C127" s="30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34"/>
      <c r="AX127" s="34"/>
      <c r="AY127" s="34"/>
      <c r="AZ127" s="34"/>
      <c r="BA127" s="34"/>
    </row>
    <row r="128" spans="1:53" ht="15.75" thickBot="1" x14ac:dyDescent="0.3">
      <c r="A128" s="34"/>
      <c r="B128" s="35"/>
      <c r="C128" s="36"/>
      <c r="D128" s="37"/>
      <c r="E128" s="37"/>
      <c r="F128" s="37"/>
      <c r="G128" s="37"/>
      <c r="H128" s="37"/>
      <c r="I128" s="37"/>
      <c r="J128" s="37"/>
      <c r="K128" s="38"/>
      <c r="L128" s="16"/>
      <c r="M128" s="39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</row>
    <row r="129" spans="1:53" ht="15.75" thickBot="1" x14ac:dyDescent="0.3">
      <c r="A129" s="34"/>
      <c r="B129" s="3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39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</row>
    <row r="130" spans="1:53" x14ac:dyDescent="0.25">
      <c r="A130" s="34"/>
      <c r="B130" s="35"/>
      <c r="C130" s="40"/>
      <c r="D130" s="41"/>
      <c r="E130" s="41"/>
      <c r="F130" s="41"/>
      <c r="G130" s="41"/>
      <c r="H130" s="42"/>
      <c r="I130" s="41"/>
      <c r="J130" s="42"/>
      <c r="K130" s="43"/>
      <c r="L130" s="16"/>
      <c r="M130" s="39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</row>
    <row r="131" spans="1:53" x14ac:dyDescent="0.25">
      <c r="A131" s="34"/>
      <c r="B131" s="35"/>
      <c r="C131" s="44"/>
      <c r="D131" s="45"/>
      <c r="E131" s="45"/>
      <c r="F131" s="45"/>
      <c r="G131" s="45"/>
      <c r="H131" s="45"/>
      <c r="I131" s="45"/>
      <c r="J131" s="45"/>
      <c r="K131" s="46"/>
      <c r="L131" s="16"/>
      <c r="M131" s="39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</row>
    <row r="132" spans="1:53" ht="15.75" thickBot="1" x14ac:dyDescent="0.3">
      <c r="A132" s="34"/>
      <c r="B132" s="35"/>
      <c r="C132" s="36"/>
      <c r="D132" s="37"/>
      <c r="E132" s="37"/>
      <c r="F132" s="37"/>
      <c r="G132" s="37"/>
      <c r="H132" s="37"/>
      <c r="I132" s="37"/>
      <c r="J132" s="37"/>
      <c r="K132" s="38"/>
      <c r="L132" s="16"/>
      <c r="M132" s="39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</row>
    <row r="133" spans="1:53" ht="15.75" thickBot="1" x14ac:dyDescent="0.3">
      <c r="A133" s="34"/>
      <c r="B133" s="35"/>
      <c r="C133" s="47"/>
      <c r="D133" s="48"/>
      <c r="E133" s="48"/>
      <c r="F133" s="48"/>
      <c r="G133" s="48"/>
      <c r="H133" s="49"/>
      <c r="I133" s="43"/>
      <c r="J133" s="50"/>
      <c r="K133" s="51"/>
      <c r="L133" s="16"/>
      <c r="M133" s="39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</row>
    <row r="134" spans="1:53" ht="15.75" thickBot="1" x14ac:dyDescent="0.3">
      <c r="A134" s="34"/>
      <c r="B134" s="35"/>
      <c r="C134" s="36"/>
      <c r="D134" s="37"/>
      <c r="E134" s="37"/>
      <c r="F134" s="37"/>
      <c r="G134" s="37"/>
      <c r="H134" s="52"/>
      <c r="I134" s="39"/>
      <c r="J134" s="16"/>
      <c r="K134" s="16"/>
      <c r="L134" s="16"/>
      <c r="M134" s="39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</row>
    <row r="135" spans="1:53" ht="15.75" thickBot="1" x14ac:dyDescent="0.3">
      <c r="A135" s="34"/>
      <c r="B135" s="35"/>
      <c r="C135" s="16"/>
      <c r="D135" s="16"/>
      <c r="E135" s="16"/>
      <c r="F135" s="16"/>
      <c r="G135" s="16"/>
      <c r="H135" s="52"/>
      <c r="I135" s="39"/>
      <c r="J135" s="16"/>
      <c r="K135" s="16"/>
      <c r="L135" s="16"/>
      <c r="M135" s="39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</row>
    <row r="136" spans="1:53" x14ac:dyDescent="0.25">
      <c r="A136" s="34"/>
      <c r="B136" s="35"/>
      <c r="C136" s="40"/>
      <c r="D136" s="42"/>
      <c r="E136" s="42"/>
      <c r="F136" s="53"/>
      <c r="G136" s="42"/>
      <c r="H136" s="42"/>
      <c r="I136" s="42"/>
      <c r="J136" s="42"/>
      <c r="K136" s="54"/>
      <c r="L136" s="16"/>
      <c r="M136" s="39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</row>
    <row r="137" spans="1:53" x14ac:dyDescent="0.25">
      <c r="A137" s="34"/>
      <c r="B137" s="35"/>
      <c r="C137" s="55"/>
      <c r="D137" s="56"/>
      <c r="E137" s="56"/>
      <c r="F137" s="56"/>
      <c r="G137" s="56"/>
      <c r="H137" s="56"/>
      <c r="I137" s="56"/>
      <c r="J137" s="56"/>
      <c r="K137" s="57"/>
      <c r="L137" s="16"/>
      <c r="M137" s="39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</row>
    <row r="138" spans="1:53" ht="15.75" thickBot="1" x14ac:dyDescent="0.3">
      <c r="A138" s="34"/>
      <c r="B138" s="35"/>
      <c r="C138" s="36"/>
      <c r="D138" s="37"/>
      <c r="E138" s="37"/>
      <c r="F138" s="37"/>
      <c r="G138" s="37"/>
      <c r="H138" s="37"/>
      <c r="I138" s="37"/>
      <c r="J138" s="37"/>
      <c r="K138" s="38"/>
      <c r="L138" s="16"/>
      <c r="M138" s="39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</row>
    <row r="139" spans="1:53" ht="15.75" thickBot="1" x14ac:dyDescent="0.3">
      <c r="A139" s="34"/>
      <c r="B139" s="36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8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</row>
    <row r="140" spans="1:53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</row>
    <row r="141" spans="1:53" ht="15.75" thickBot="1" x14ac:dyDescent="0.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</row>
    <row r="142" spans="1:53" x14ac:dyDescent="0.25">
      <c r="A142" s="34"/>
      <c r="B142" s="58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3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</row>
    <row r="143" spans="1:53" x14ac:dyDescent="0.25">
      <c r="A143" s="34"/>
      <c r="B143" s="35"/>
      <c r="C143" s="34"/>
      <c r="D143" s="16"/>
      <c r="E143" s="16"/>
      <c r="F143" s="16"/>
      <c r="G143" s="16"/>
      <c r="H143" s="16"/>
      <c r="I143" s="16"/>
      <c r="J143" s="16"/>
      <c r="K143" s="16"/>
      <c r="L143" s="16"/>
      <c r="M143" s="39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</row>
    <row r="144" spans="1:53" ht="15.75" thickBot="1" x14ac:dyDescent="0.3">
      <c r="A144" s="34"/>
      <c r="B144" s="3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39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</row>
    <row r="145" spans="1:53" x14ac:dyDescent="0.25">
      <c r="A145" s="34"/>
      <c r="B145" s="35"/>
      <c r="C145" s="47"/>
      <c r="D145" s="59"/>
      <c r="E145" s="59"/>
      <c r="F145" s="59"/>
      <c r="G145" s="59"/>
      <c r="H145" s="59"/>
      <c r="I145" s="59"/>
      <c r="J145" s="59"/>
      <c r="K145" s="60"/>
      <c r="L145" s="16"/>
      <c r="M145" s="39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</row>
    <row r="146" spans="1:53" ht="15.75" thickBot="1" x14ac:dyDescent="0.3">
      <c r="A146" s="34"/>
      <c r="B146" s="35"/>
      <c r="C146" s="36"/>
      <c r="D146" s="37"/>
      <c r="E146" s="37"/>
      <c r="F146" s="37"/>
      <c r="G146" s="37"/>
      <c r="H146" s="37"/>
      <c r="I146" s="37"/>
      <c r="J146" s="37"/>
      <c r="K146" s="38"/>
      <c r="L146" s="16"/>
      <c r="M146" s="39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</row>
    <row r="147" spans="1:53" ht="15.75" thickBot="1" x14ac:dyDescent="0.3">
      <c r="A147" s="34"/>
      <c r="B147" s="3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39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</row>
    <row r="148" spans="1:53" x14ac:dyDescent="0.25">
      <c r="A148" s="34"/>
      <c r="B148" s="35"/>
      <c r="C148" s="40"/>
      <c r="D148" s="41"/>
      <c r="E148" s="41"/>
      <c r="F148" s="41"/>
      <c r="G148" s="41"/>
      <c r="H148" s="42"/>
      <c r="I148" s="41"/>
      <c r="J148" s="42"/>
      <c r="K148" s="43"/>
      <c r="L148" s="16"/>
      <c r="M148" s="39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</row>
    <row r="149" spans="1:53" x14ac:dyDescent="0.25">
      <c r="A149" s="34"/>
      <c r="B149" s="35"/>
      <c r="C149" s="44"/>
      <c r="D149" s="45"/>
      <c r="E149" s="45"/>
      <c r="F149" s="45"/>
      <c r="G149" s="45"/>
      <c r="H149" s="45"/>
      <c r="I149" s="45"/>
      <c r="J149" s="45"/>
      <c r="K149" s="46"/>
      <c r="L149" s="16"/>
      <c r="M149" s="39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</row>
    <row r="150" spans="1:53" ht="15.75" thickBot="1" x14ac:dyDescent="0.3">
      <c r="A150" s="34"/>
      <c r="B150" s="35"/>
      <c r="C150" s="36"/>
      <c r="D150" s="37"/>
      <c r="E150" s="37"/>
      <c r="F150" s="37"/>
      <c r="G150" s="37"/>
      <c r="H150" s="37"/>
      <c r="I150" s="37"/>
      <c r="J150" s="37"/>
      <c r="K150" s="38"/>
      <c r="L150" s="16"/>
      <c r="M150" s="39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</row>
    <row r="151" spans="1:53" ht="15.75" thickBot="1" x14ac:dyDescent="0.3">
      <c r="A151" s="34"/>
      <c r="B151" s="35"/>
      <c r="C151" s="47"/>
      <c r="D151" s="48"/>
      <c r="E151" s="48"/>
      <c r="F151" s="48"/>
      <c r="G151" s="48"/>
      <c r="H151" s="49"/>
      <c r="I151" s="43"/>
      <c r="J151" s="50"/>
      <c r="K151" s="51"/>
      <c r="L151" s="16"/>
      <c r="M151" s="39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</row>
    <row r="152" spans="1:53" ht="15.75" thickBot="1" x14ac:dyDescent="0.3">
      <c r="A152" s="34"/>
      <c r="B152" s="35"/>
      <c r="C152" s="36"/>
      <c r="D152" s="37"/>
      <c r="E152" s="37"/>
      <c r="F152" s="37"/>
      <c r="G152" s="37"/>
      <c r="H152" s="52"/>
      <c r="I152" s="39"/>
      <c r="J152" s="16"/>
      <c r="K152" s="16"/>
      <c r="L152" s="16"/>
      <c r="M152" s="39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</row>
    <row r="153" spans="1:53" ht="15.75" thickBot="1" x14ac:dyDescent="0.3">
      <c r="A153" s="34"/>
      <c r="B153" s="35"/>
      <c r="C153" s="16"/>
      <c r="D153" s="16"/>
      <c r="E153" s="16"/>
      <c r="F153" s="16"/>
      <c r="G153" s="16"/>
      <c r="H153" s="52"/>
      <c r="I153" s="39"/>
      <c r="J153" s="16"/>
      <c r="K153" s="16"/>
      <c r="L153" s="16"/>
      <c r="M153" s="39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</row>
    <row r="154" spans="1:53" x14ac:dyDescent="0.25">
      <c r="A154" s="34"/>
      <c r="B154" s="35"/>
      <c r="C154" s="40"/>
      <c r="D154" s="42"/>
      <c r="E154" s="42"/>
      <c r="F154" s="53"/>
      <c r="G154" s="42"/>
      <c r="H154" s="42"/>
      <c r="I154" s="42"/>
      <c r="J154" s="42"/>
      <c r="K154" s="54"/>
      <c r="L154" s="16"/>
      <c r="M154" s="39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</row>
    <row r="155" spans="1:53" x14ac:dyDescent="0.25">
      <c r="A155" s="34"/>
      <c r="B155" s="35"/>
      <c r="C155" s="55"/>
      <c r="D155" s="56"/>
      <c r="E155" s="56"/>
      <c r="F155" s="56"/>
      <c r="G155" s="56"/>
      <c r="H155" s="56"/>
      <c r="I155" s="56"/>
      <c r="J155" s="56"/>
      <c r="K155" s="57"/>
      <c r="L155" s="16"/>
      <c r="M155" s="39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</row>
    <row r="156" spans="1:53" ht="15.75" thickBot="1" x14ac:dyDescent="0.3">
      <c r="A156" s="34"/>
      <c r="B156" s="35"/>
      <c r="C156" s="36"/>
      <c r="D156" s="37"/>
      <c r="E156" s="37"/>
      <c r="F156" s="37"/>
      <c r="G156" s="37"/>
      <c r="H156" s="37"/>
      <c r="I156" s="37"/>
      <c r="J156" s="37"/>
      <c r="K156" s="38"/>
      <c r="L156" s="16"/>
      <c r="M156" s="39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</row>
    <row r="157" spans="1:53" ht="15.75" thickBot="1" x14ac:dyDescent="0.3">
      <c r="A157" s="34"/>
      <c r="B157" s="36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8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</row>
    <row r="158" spans="1:53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</row>
    <row r="159" spans="1:53" ht="15.75" thickBot="1" x14ac:dyDescent="0.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</row>
    <row r="160" spans="1:53" x14ac:dyDescent="0.25">
      <c r="A160" s="34"/>
      <c r="B160" s="58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3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</row>
    <row r="161" spans="1:53" x14ac:dyDescent="0.25">
      <c r="A161" s="34"/>
      <c r="B161" s="35"/>
      <c r="C161" s="34"/>
      <c r="D161" s="16"/>
      <c r="E161" s="16"/>
      <c r="F161" s="16"/>
      <c r="G161" s="16"/>
      <c r="H161" s="16"/>
      <c r="I161" s="16"/>
      <c r="J161" s="16"/>
      <c r="K161" s="16"/>
      <c r="L161" s="16"/>
      <c r="M161" s="39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</row>
    <row r="162" spans="1:53" ht="15.75" thickBot="1" x14ac:dyDescent="0.3">
      <c r="A162" s="34"/>
      <c r="B162" s="3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39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</row>
    <row r="163" spans="1:53" x14ac:dyDescent="0.25">
      <c r="A163" s="34"/>
      <c r="B163" s="35"/>
      <c r="C163" s="47"/>
      <c r="D163" s="59"/>
      <c r="E163" s="59"/>
      <c r="F163" s="59"/>
      <c r="G163" s="59"/>
      <c r="H163" s="59"/>
      <c r="I163" s="59"/>
      <c r="J163" s="59"/>
      <c r="K163" s="60"/>
      <c r="L163" s="16"/>
      <c r="M163" s="39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</row>
    <row r="164" spans="1:53" ht="15.75" thickBot="1" x14ac:dyDescent="0.3">
      <c r="A164" s="34"/>
      <c r="B164" s="35"/>
      <c r="C164" s="36"/>
      <c r="D164" s="37"/>
      <c r="E164" s="37"/>
      <c r="F164" s="37"/>
      <c r="G164" s="37"/>
      <c r="H164" s="37"/>
      <c r="I164" s="37"/>
      <c r="J164" s="37"/>
      <c r="K164" s="38"/>
      <c r="L164" s="16"/>
      <c r="M164" s="39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</row>
    <row r="165" spans="1:53" ht="15.75" thickBot="1" x14ac:dyDescent="0.3">
      <c r="A165" s="34"/>
      <c r="B165" s="3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39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</row>
    <row r="166" spans="1:53" x14ac:dyDescent="0.25">
      <c r="A166" s="34"/>
      <c r="B166" s="35"/>
      <c r="C166" s="40"/>
      <c r="D166" s="41"/>
      <c r="E166" s="41"/>
      <c r="F166" s="41"/>
      <c r="G166" s="41"/>
      <c r="H166" s="42"/>
      <c r="I166" s="41"/>
      <c r="J166" s="42"/>
      <c r="K166" s="43"/>
      <c r="L166" s="16"/>
      <c r="M166" s="39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</row>
    <row r="167" spans="1:53" x14ac:dyDescent="0.25">
      <c r="A167" s="34"/>
      <c r="B167" s="35"/>
      <c r="C167" s="44"/>
      <c r="D167" s="45"/>
      <c r="E167" s="45"/>
      <c r="F167" s="45"/>
      <c r="G167" s="45"/>
      <c r="H167" s="45"/>
      <c r="I167" s="45"/>
      <c r="J167" s="45"/>
      <c r="K167" s="46"/>
      <c r="L167" s="16"/>
      <c r="M167" s="39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</row>
    <row r="168" spans="1:53" ht="15.75" thickBot="1" x14ac:dyDescent="0.3">
      <c r="A168" s="34"/>
      <c r="B168" s="35"/>
      <c r="C168" s="36"/>
      <c r="D168" s="37"/>
      <c r="E168" s="37"/>
      <c r="F168" s="37"/>
      <c r="G168" s="37"/>
      <c r="H168" s="37"/>
      <c r="I168" s="37"/>
      <c r="J168" s="37"/>
      <c r="K168" s="38"/>
      <c r="L168" s="16"/>
      <c r="M168" s="39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</row>
    <row r="169" spans="1:53" ht="15.75" thickBot="1" x14ac:dyDescent="0.3">
      <c r="A169" s="34"/>
      <c r="B169" s="35"/>
      <c r="C169" s="47"/>
      <c r="D169" s="48"/>
      <c r="E169" s="48"/>
      <c r="F169" s="48"/>
      <c r="G169" s="48"/>
      <c r="H169" s="49"/>
      <c r="I169" s="43"/>
      <c r="J169" s="50"/>
      <c r="K169" s="51"/>
      <c r="L169" s="16"/>
      <c r="M169" s="39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</row>
    <row r="170" spans="1:53" ht="15.75" thickBot="1" x14ac:dyDescent="0.3">
      <c r="A170" s="34"/>
      <c r="B170" s="35"/>
      <c r="C170" s="36"/>
      <c r="D170" s="37"/>
      <c r="E170" s="37"/>
      <c r="F170" s="37"/>
      <c r="G170" s="37"/>
      <c r="H170" s="52"/>
      <c r="I170" s="39"/>
      <c r="J170" s="16"/>
      <c r="K170" s="16"/>
      <c r="L170" s="16"/>
      <c r="M170" s="39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</row>
    <row r="171" spans="1:53" ht="15.75" thickBot="1" x14ac:dyDescent="0.3">
      <c r="A171" s="34"/>
      <c r="B171" s="35"/>
      <c r="C171" s="16"/>
      <c r="D171" s="16"/>
      <c r="E171" s="16"/>
      <c r="F171" s="16"/>
      <c r="G171" s="16"/>
      <c r="H171" s="52"/>
      <c r="I171" s="39"/>
      <c r="J171" s="16"/>
      <c r="K171" s="16"/>
      <c r="L171" s="16"/>
      <c r="M171" s="39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</row>
    <row r="172" spans="1:53" x14ac:dyDescent="0.25">
      <c r="A172" s="34"/>
      <c r="B172" s="35"/>
      <c r="C172" s="40"/>
      <c r="D172" s="42"/>
      <c r="E172" s="42"/>
      <c r="F172" s="53"/>
      <c r="G172" s="42"/>
      <c r="H172" s="42"/>
      <c r="I172" s="42"/>
      <c r="J172" s="42"/>
      <c r="K172" s="54"/>
      <c r="L172" s="16"/>
      <c r="M172" s="39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</row>
    <row r="173" spans="1:53" x14ac:dyDescent="0.25">
      <c r="A173" s="34"/>
      <c r="B173" s="35"/>
      <c r="C173" s="55"/>
      <c r="D173" s="56"/>
      <c r="E173" s="56"/>
      <c r="F173" s="56"/>
      <c r="G173" s="56"/>
      <c r="H173" s="56"/>
      <c r="I173" s="56"/>
      <c r="J173" s="56"/>
      <c r="K173" s="57"/>
      <c r="L173" s="16"/>
      <c r="M173" s="39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</row>
    <row r="174" spans="1:53" ht="15.75" thickBot="1" x14ac:dyDescent="0.3">
      <c r="A174" s="34"/>
      <c r="B174" s="35"/>
      <c r="C174" s="36"/>
      <c r="D174" s="37"/>
      <c r="E174" s="37"/>
      <c r="F174" s="37"/>
      <c r="G174" s="37"/>
      <c r="H174" s="37"/>
      <c r="I174" s="37"/>
      <c r="J174" s="37"/>
      <c r="K174" s="38"/>
      <c r="L174" s="16"/>
      <c r="M174" s="39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</row>
    <row r="175" spans="1:53" ht="15.75" thickBot="1" x14ac:dyDescent="0.3">
      <c r="A175" s="34"/>
      <c r="B175" s="36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8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</row>
    <row r="176" spans="1:53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</row>
    <row r="177" spans="1:53" ht="15.75" thickBot="1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</row>
    <row r="178" spans="1:53" x14ac:dyDescent="0.25">
      <c r="A178" s="34"/>
      <c r="B178" s="58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3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</row>
    <row r="179" spans="1:53" x14ac:dyDescent="0.25">
      <c r="A179" s="34"/>
      <c r="B179" s="35"/>
      <c r="C179" s="34"/>
      <c r="D179" s="16"/>
      <c r="E179" s="16"/>
      <c r="F179" s="16"/>
      <c r="G179" s="16"/>
      <c r="H179" s="16"/>
      <c r="I179" s="16"/>
      <c r="J179" s="16"/>
      <c r="K179" s="16"/>
      <c r="L179" s="16"/>
      <c r="M179" s="39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</row>
    <row r="180" spans="1:53" ht="15.75" thickBot="1" x14ac:dyDescent="0.3">
      <c r="A180" s="34"/>
      <c r="B180" s="3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39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</row>
    <row r="181" spans="1:53" x14ac:dyDescent="0.25">
      <c r="A181" s="34"/>
      <c r="B181" s="35"/>
      <c r="C181" s="47"/>
      <c r="D181" s="59"/>
      <c r="E181" s="59"/>
      <c r="F181" s="59"/>
      <c r="G181" s="59"/>
      <c r="H181" s="59"/>
      <c r="I181" s="59"/>
      <c r="J181" s="59"/>
      <c r="K181" s="60"/>
      <c r="L181" s="16"/>
      <c r="M181" s="39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</row>
    <row r="182" spans="1:53" ht="15.75" thickBot="1" x14ac:dyDescent="0.3">
      <c r="A182" s="34"/>
      <c r="B182" s="35"/>
      <c r="C182" s="36"/>
      <c r="D182" s="37"/>
      <c r="E182" s="37"/>
      <c r="F182" s="37"/>
      <c r="G182" s="37"/>
      <c r="H182" s="37"/>
      <c r="I182" s="37"/>
      <c r="J182" s="37"/>
      <c r="K182" s="38"/>
      <c r="L182" s="16"/>
      <c r="M182" s="39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</row>
    <row r="183" spans="1:53" ht="15.75" thickBot="1" x14ac:dyDescent="0.3">
      <c r="A183" s="34"/>
      <c r="B183" s="3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39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</row>
    <row r="184" spans="1:53" x14ac:dyDescent="0.25">
      <c r="A184" s="34"/>
      <c r="B184" s="35"/>
      <c r="C184" s="40"/>
      <c r="D184" s="41"/>
      <c r="E184" s="41"/>
      <c r="F184" s="41"/>
      <c r="G184" s="41"/>
      <c r="H184" s="42"/>
      <c r="I184" s="41"/>
      <c r="J184" s="42"/>
      <c r="K184" s="43"/>
      <c r="L184" s="16"/>
      <c r="M184" s="39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</row>
    <row r="185" spans="1:53" x14ac:dyDescent="0.25">
      <c r="A185" s="34"/>
      <c r="B185" s="35"/>
      <c r="C185" s="44"/>
      <c r="D185" s="45"/>
      <c r="E185" s="45"/>
      <c r="F185" s="45"/>
      <c r="G185" s="45"/>
      <c r="H185" s="45"/>
      <c r="I185" s="45"/>
      <c r="J185" s="45"/>
      <c r="K185" s="46"/>
      <c r="L185" s="16"/>
      <c r="M185" s="39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</row>
    <row r="186" spans="1:53" ht="15.75" thickBot="1" x14ac:dyDescent="0.3">
      <c r="A186" s="34"/>
      <c r="B186" s="35"/>
      <c r="C186" s="36"/>
      <c r="D186" s="37"/>
      <c r="E186" s="37"/>
      <c r="F186" s="37"/>
      <c r="G186" s="37"/>
      <c r="H186" s="37"/>
      <c r="I186" s="37"/>
      <c r="J186" s="37"/>
      <c r="K186" s="38"/>
      <c r="L186" s="16"/>
      <c r="M186" s="39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</row>
    <row r="187" spans="1:53" ht="15.75" thickBot="1" x14ac:dyDescent="0.3">
      <c r="A187" s="34"/>
      <c r="B187" s="35"/>
      <c r="C187" s="47"/>
      <c r="D187" s="48"/>
      <c r="E187" s="48"/>
      <c r="F187" s="48"/>
      <c r="G187" s="48"/>
      <c r="H187" s="49"/>
      <c r="I187" s="43"/>
      <c r="J187" s="50"/>
      <c r="K187" s="51"/>
      <c r="L187" s="16"/>
      <c r="M187" s="39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</row>
    <row r="188" spans="1:53" ht="15.75" thickBot="1" x14ac:dyDescent="0.3">
      <c r="A188" s="34"/>
      <c r="B188" s="35"/>
      <c r="C188" s="36"/>
      <c r="D188" s="37"/>
      <c r="E188" s="37"/>
      <c r="F188" s="37"/>
      <c r="G188" s="37"/>
      <c r="H188" s="52"/>
      <c r="I188" s="39"/>
      <c r="J188" s="16"/>
      <c r="K188" s="16"/>
      <c r="L188" s="16"/>
      <c r="M188" s="39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</row>
    <row r="189" spans="1:53" ht="15.75" thickBot="1" x14ac:dyDescent="0.3">
      <c r="A189" s="34"/>
      <c r="B189" s="35"/>
      <c r="C189" s="16"/>
      <c r="D189" s="16"/>
      <c r="E189" s="16"/>
      <c r="F189" s="16"/>
      <c r="G189" s="16"/>
      <c r="H189" s="52"/>
      <c r="I189" s="39"/>
      <c r="J189" s="16"/>
      <c r="K189" s="16"/>
      <c r="L189" s="16"/>
      <c r="M189" s="39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</row>
    <row r="190" spans="1:53" x14ac:dyDescent="0.25">
      <c r="A190" s="34"/>
      <c r="B190" s="35"/>
      <c r="C190" s="40"/>
      <c r="D190" s="42"/>
      <c r="E190" s="42"/>
      <c r="F190" s="53"/>
      <c r="G190" s="42"/>
      <c r="H190" s="42"/>
      <c r="I190" s="42"/>
      <c r="J190" s="42"/>
      <c r="K190" s="54"/>
      <c r="L190" s="16"/>
      <c r="M190" s="39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</row>
    <row r="191" spans="1:53" x14ac:dyDescent="0.25">
      <c r="A191" s="34"/>
      <c r="B191" s="35"/>
      <c r="C191" s="55"/>
      <c r="D191" s="56"/>
      <c r="E191" s="56"/>
      <c r="F191" s="56"/>
      <c r="G191" s="56"/>
      <c r="H191" s="56"/>
      <c r="I191" s="56"/>
      <c r="J191" s="56"/>
      <c r="K191" s="57"/>
      <c r="L191" s="16"/>
      <c r="M191" s="39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</row>
    <row r="192" spans="1:53" ht="15.75" thickBot="1" x14ac:dyDescent="0.3">
      <c r="A192" s="34"/>
      <c r="B192" s="35"/>
      <c r="C192" s="36"/>
      <c r="D192" s="37"/>
      <c r="E192" s="37"/>
      <c r="F192" s="37"/>
      <c r="G192" s="37"/>
      <c r="H192" s="37"/>
      <c r="I192" s="37"/>
      <c r="J192" s="37"/>
      <c r="K192" s="38"/>
      <c r="L192" s="16"/>
      <c r="M192" s="39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</row>
    <row r="193" spans="1:53" ht="15.75" thickBot="1" x14ac:dyDescent="0.3">
      <c r="A193" s="34"/>
      <c r="B193" s="36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8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</row>
    <row r="194" spans="1:53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</row>
    <row r="195" spans="1:53" ht="15.75" thickBot="1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</row>
    <row r="196" spans="1:53" x14ac:dyDescent="0.25">
      <c r="A196" s="34"/>
      <c r="B196" s="58"/>
      <c r="C196" s="41"/>
      <c r="D196" s="16"/>
      <c r="E196" s="41"/>
      <c r="F196" s="41"/>
      <c r="G196" s="41"/>
      <c r="H196" s="41"/>
      <c r="I196" s="41"/>
      <c r="J196" s="41"/>
      <c r="K196" s="41"/>
      <c r="L196" s="41"/>
      <c r="M196" s="43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</row>
    <row r="197" spans="1:53" ht="15.75" thickBot="1" x14ac:dyDescent="0.3">
      <c r="A197" s="34"/>
      <c r="B197" s="3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39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</row>
    <row r="198" spans="1:53" x14ac:dyDescent="0.25">
      <c r="A198" s="34"/>
      <c r="B198" s="35"/>
      <c r="C198" s="47"/>
      <c r="D198" s="59"/>
      <c r="E198" s="59"/>
      <c r="F198" s="59"/>
      <c r="G198" s="59"/>
      <c r="H198" s="59"/>
      <c r="I198" s="59"/>
      <c r="J198" s="59"/>
      <c r="K198" s="60"/>
      <c r="L198" s="16"/>
      <c r="M198" s="39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</row>
    <row r="199" spans="1:53" ht="15.75" thickBot="1" x14ac:dyDescent="0.3">
      <c r="A199" s="34"/>
      <c r="B199" s="35"/>
      <c r="C199" s="36"/>
      <c r="D199" s="37"/>
      <c r="E199" s="37"/>
      <c r="F199" s="37"/>
      <c r="G199" s="37"/>
      <c r="H199" s="37"/>
      <c r="I199" s="37"/>
      <c r="J199" s="37"/>
      <c r="K199" s="38"/>
      <c r="L199" s="16"/>
      <c r="M199" s="39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</row>
    <row r="200" spans="1:53" ht="15.75" thickBot="1" x14ac:dyDescent="0.3">
      <c r="A200" s="34"/>
      <c r="B200" s="3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39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</row>
    <row r="201" spans="1:53" x14ac:dyDescent="0.25">
      <c r="A201" s="34"/>
      <c r="B201" s="35"/>
      <c r="C201" s="40"/>
      <c r="D201" s="41"/>
      <c r="E201" s="41"/>
      <c r="F201" s="41"/>
      <c r="G201" s="41"/>
      <c r="H201" s="42"/>
      <c r="I201" s="41"/>
      <c r="J201" s="42"/>
      <c r="K201" s="43"/>
      <c r="L201" s="16"/>
      <c r="M201" s="39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</row>
    <row r="202" spans="1:53" x14ac:dyDescent="0.25">
      <c r="A202" s="34"/>
      <c r="B202" s="35"/>
      <c r="C202" s="44"/>
      <c r="D202" s="45"/>
      <c r="E202" s="45"/>
      <c r="F202" s="45"/>
      <c r="G202" s="45"/>
      <c r="H202" s="45"/>
      <c r="I202" s="45"/>
      <c r="J202" s="45"/>
      <c r="K202" s="46"/>
      <c r="L202" s="16"/>
      <c r="M202" s="39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</row>
    <row r="203" spans="1:53" ht="15.75" thickBot="1" x14ac:dyDescent="0.3">
      <c r="A203" s="34"/>
      <c r="B203" s="35"/>
      <c r="C203" s="36"/>
      <c r="D203" s="37"/>
      <c r="E203" s="37"/>
      <c r="F203" s="37"/>
      <c r="G203" s="37"/>
      <c r="H203" s="37"/>
      <c r="I203" s="37"/>
      <c r="J203" s="37"/>
      <c r="K203" s="38"/>
      <c r="L203" s="16"/>
      <c r="M203" s="39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</row>
    <row r="204" spans="1:53" ht="15.75" thickBot="1" x14ac:dyDescent="0.3">
      <c r="A204" s="34"/>
      <c r="B204" s="35"/>
      <c r="C204" s="47"/>
      <c r="D204" s="48"/>
      <c r="E204" s="48"/>
      <c r="F204" s="48"/>
      <c r="G204" s="48"/>
      <c r="H204" s="49"/>
      <c r="I204" s="43"/>
      <c r="J204" s="50"/>
      <c r="K204" s="51"/>
      <c r="L204" s="16"/>
      <c r="M204" s="39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</row>
    <row r="205" spans="1:53" ht="15.75" thickBot="1" x14ac:dyDescent="0.3">
      <c r="A205" s="34"/>
      <c r="B205" s="35"/>
      <c r="C205" s="36"/>
      <c r="D205" s="37"/>
      <c r="E205" s="37"/>
      <c r="F205" s="37"/>
      <c r="G205" s="37"/>
      <c r="H205" s="52"/>
      <c r="I205" s="39"/>
      <c r="J205" s="16"/>
      <c r="K205" s="16"/>
      <c r="L205" s="16"/>
      <c r="M205" s="39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</row>
    <row r="206" spans="1:53" ht="15.75" thickBot="1" x14ac:dyDescent="0.3">
      <c r="A206" s="34"/>
      <c r="B206" s="35"/>
      <c r="C206" s="16"/>
      <c r="D206" s="16"/>
      <c r="E206" s="16"/>
      <c r="F206" s="16"/>
      <c r="G206" s="16"/>
      <c r="H206" s="52"/>
      <c r="I206" s="39"/>
      <c r="J206" s="16"/>
      <c r="K206" s="16"/>
      <c r="L206" s="16"/>
      <c r="M206" s="39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</row>
    <row r="207" spans="1:53" x14ac:dyDescent="0.25">
      <c r="A207" s="34"/>
      <c r="B207" s="35"/>
      <c r="C207" s="40"/>
      <c r="D207" s="42"/>
      <c r="E207" s="42"/>
      <c r="F207" s="53"/>
      <c r="G207" s="42"/>
      <c r="H207" s="42"/>
      <c r="I207" s="42"/>
      <c r="J207" s="42"/>
      <c r="K207" s="54"/>
      <c r="L207" s="16"/>
      <c r="M207" s="39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</row>
    <row r="208" spans="1:53" x14ac:dyDescent="0.25">
      <c r="A208" s="34"/>
      <c r="B208" s="35"/>
      <c r="C208" s="55"/>
      <c r="D208" s="56"/>
      <c r="E208" s="56"/>
      <c r="F208" s="56"/>
      <c r="G208" s="56"/>
      <c r="H208" s="56"/>
      <c r="I208" s="56"/>
      <c r="J208" s="56"/>
      <c r="K208" s="57"/>
      <c r="L208" s="16"/>
      <c r="M208" s="39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</row>
    <row r="209" spans="1:53" ht="15.75" thickBot="1" x14ac:dyDescent="0.3">
      <c r="A209" s="34"/>
      <c r="B209" s="35"/>
      <c r="C209" s="36"/>
      <c r="D209" s="37"/>
      <c r="E209" s="37"/>
      <c r="F209" s="37"/>
      <c r="G209" s="37"/>
      <c r="H209" s="37"/>
      <c r="I209" s="37"/>
      <c r="J209" s="37"/>
      <c r="K209" s="38"/>
      <c r="L209" s="16"/>
      <c r="M209" s="39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</row>
    <row r="210" spans="1:53" ht="15.75" thickBot="1" x14ac:dyDescent="0.3">
      <c r="A210" s="34"/>
      <c r="B210" s="36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8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</row>
    <row r="211" spans="1:53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</row>
    <row r="212" spans="1:53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</row>
    <row r="213" spans="1:53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</row>
    <row r="214" spans="1:53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</row>
    <row r="215" spans="1:53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</row>
    <row r="216" spans="1:53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</row>
    <row r="217" spans="1:53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</row>
    <row r="218" spans="1:53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</row>
    <row r="219" spans="1:53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</row>
    <row r="220" spans="1:53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</row>
    <row r="221" spans="1:53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</row>
    <row r="222" spans="1:53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</row>
    <row r="223" spans="1:53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</row>
    <row r="224" spans="1:53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</row>
    <row r="225" spans="1:53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</row>
    <row r="226" spans="1:53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</row>
    <row r="227" spans="1:53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</sheetData>
  <pageMargins left="0.7" right="0.7" top="0.72" bottom="0.82" header="0.74" footer="0.66"/>
  <pageSetup scale="25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Forcey,Stefan A</cp:lastModifiedBy>
  <cp:lastPrinted>2014-11-12T19:19:44Z</cp:lastPrinted>
  <dcterms:created xsi:type="dcterms:W3CDTF">2011-03-25T14:48:35Z</dcterms:created>
  <dcterms:modified xsi:type="dcterms:W3CDTF">2014-11-12T22:14:31Z</dcterms:modified>
</cp:coreProperties>
</file>