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ate1904="1" showInkAnnotation="0" autoCompressPictures="0"/>
  <mc:AlternateContent xmlns:mc="http://schemas.openxmlformats.org/markup-compatibility/2006">
    <mc:Choice Requires="x15">
      <x15ac:absPath xmlns:x15ac="http://schemas.microsoft.com/office/spreadsheetml/2010/11/ac" url="/Users/stephenformel/Google Drive/help_nate_R/data/"/>
    </mc:Choice>
  </mc:AlternateContent>
  <xr:revisionPtr revIDLastSave="0" documentId="13_ncr:1_{9716C7C5-06FC-D84A-B584-F8B50F5D5FFF}" xr6:coauthVersionLast="45" xr6:coauthVersionMax="45" xr10:uidLastSave="{00000000-0000-0000-0000-000000000000}"/>
  <bookViews>
    <workbookView xWindow="28800" yWindow="-1400" windowWidth="38400" windowHeight="21600" tabRatio="500" xr2:uid="{00000000-000D-0000-FFFF-FFFF00000000}"/>
  </bookViews>
  <sheets>
    <sheet name="Tris pH" sheetId="2" r:id="rId1"/>
    <sheet name="mV data" sheetId="1" r:id="rId2"/>
    <sheet name="Instructions" sheetId="6"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2" l="1"/>
  <c r="J2" i="2" l="1"/>
  <c r="F2" i="1"/>
  <c r="J2" i="1" s="1"/>
  <c r="H2" i="1" s="1"/>
  <c r="F3" i="1"/>
  <c r="J3" i="1" s="1"/>
  <c r="H3" i="1" s="1"/>
  <c r="H3" i="2"/>
  <c r="J3" i="2"/>
  <c r="D3" i="2"/>
  <c r="E3" i="2" s="1"/>
  <c r="H4" i="2"/>
  <c r="J4" i="2"/>
  <c r="D4" i="2"/>
  <c r="E4" i="2" s="1"/>
  <c r="H5" i="2"/>
  <c r="J5" i="2"/>
  <c r="D5" i="2"/>
  <c r="E5" i="2" s="1"/>
  <c r="H6" i="2"/>
  <c r="J6" i="2"/>
  <c r="D6" i="2"/>
  <c r="E6" i="2" s="1"/>
  <c r="H7" i="2"/>
  <c r="J7" i="2"/>
  <c r="D7" i="2"/>
  <c r="E7" i="2" s="1"/>
  <c r="H8" i="2"/>
  <c r="J8" i="2"/>
  <c r="D8" i="2"/>
  <c r="E8" i="2" s="1"/>
  <c r="I8" i="2" s="1"/>
  <c r="H9" i="2"/>
  <c r="J9" i="2"/>
  <c r="D9" i="2"/>
  <c r="E9" i="2" s="1"/>
  <c r="H2" i="2"/>
  <c r="D2" i="2"/>
  <c r="E2" i="2" s="1"/>
  <c r="L66" i="1"/>
  <c r="L68" i="1"/>
  <c r="L74" i="1"/>
  <c r="L73" i="1"/>
  <c r="L72" i="1"/>
  <c r="L71" i="1"/>
  <c r="L70" i="1"/>
  <c r="L69" i="1"/>
  <c r="L67" i="1"/>
  <c r="L65" i="1"/>
  <c r="L64" i="1"/>
  <c r="L63" i="1"/>
  <c r="L59" i="1"/>
  <c r="L61" i="1"/>
  <c r="L60" i="1"/>
  <c r="L62" i="1"/>
  <c r="M20" i="1"/>
  <c r="I4" i="2" l="1"/>
  <c r="I7" i="2"/>
  <c r="I6" i="2"/>
  <c r="I3" i="2"/>
  <c r="I5" i="2"/>
  <c r="I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accretelab</author>
  </authors>
  <commentList>
    <comment ref="M20" authorId="0" shapeId="0" xr:uid="{00000000-0006-0000-0100-000001000000}">
      <text>
        <r>
          <rPr>
            <b/>
            <sz val="9"/>
            <color indexed="81"/>
            <rFont val="Tahoma"/>
            <family val="2"/>
          </rPr>
          <t>accretelab:</t>
        </r>
        <r>
          <rPr>
            <sz val="9"/>
            <color indexed="81"/>
            <rFont val="Tahoma"/>
            <family val="2"/>
          </rPr>
          <t xml:space="preserve">
Eo with Tris salinity at 29.6</t>
        </r>
      </text>
    </comment>
    <comment ref="M39" authorId="0" shapeId="0" xr:uid="{00000000-0006-0000-0100-000002000000}">
      <text>
        <r>
          <rPr>
            <b/>
            <sz val="9"/>
            <color indexed="81"/>
            <rFont val="Tahoma"/>
            <family val="2"/>
          </rPr>
          <t>accretelab:</t>
        </r>
        <r>
          <rPr>
            <sz val="9"/>
            <color indexed="81"/>
            <rFont val="Tahoma"/>
            <family val="2"/>
          </rPr>
          <t xml:space="preserve">
Eo with Tris salinity at 29.5</t>
        </r>
      </text>
    </comment>
  </commentList>
</comments>
</file>

<file path=xl/sharedStrings.xml><?xml version="1.0" encoding="utf-8"?>
<sst xmlns="http://schemas.openxmlformats.org/spreadsheetml/2006/main" count="38" uniqueCount="33">
  <si>
    <t xml:space="preserve">Start on the "Tris pH" sheet. Input your data into the non-shaded cells. Calculations are done in colored cells, with Eo shaded blue. Copy this Eo and paste (value only) into the Eo column on the "mV data" sheet. Again, enter data into non-shaded cells and read calculations in shaded cells. </t>
    <phoneticPr fontId="1" type="noConversion"/>
  </si>
  <si>
    <t>Date</t>
    <phoneticPr fontId="1" type="noConversion"/>
  </si>
  <si>
    <t>Mv1</t>
    <phoneticPr fontId="1" type="noConversion"/>
  </si>
  <si>
    <t>Eo</t>
    <phoneticPr fontId="1" type="noConversion"/>
  </si>
  <si>
    <t>Nernst</t>
    <phoneticPr fontId="1" type="noConversion"/>
  </si>
  <si>
    <t>Avg Mv</t>
    <phoneticPr fontId="1" type="noConversion"/>
  </si>
  <si>
    <t>pH</t>
    <phoneticPr fontId="1" type="noConversion"/>
  </si>
  <si>
    <t>mV1</t>
    <phoneticPr fontId="1" type="noConversion"/>
  </si>
  <si>
    <t>mV2</t>
    <phoneticPr fontId="1" type="noConversion"/>
  </si>
  <si>
    <t>Eo (from tris)</t>
    <phoneticPr fontId="1" type="noConversion"/>
  </si>
  <si>
    <t>pH (total scale)</t>
    <phoneticPr fontId="1" type="noConversion"/>
  </si>
  <si>
    <t>Salinity</t>
    <phoneticPr fontId="1" type="noConversion"/>
  </si>
  <si>
    <t>Temp 1</t>
    <phoneticPr fontId="1" type="noConversion"/>
  </si>
  <si>
    <t>Avg. Temp</t>
    <phoneticPr fontId="1" type="noConversion"/>
  </si>
  <si>
    <t>previous offsets</t>
  </si>
  <si>
    <t>Honeywell changes</t>
  </si>
  <si>
    <t>Notes</t>
  </si>
  <si>
    <t>probeA</t>
  </si>
  <si>
    <t>probeB</t>
  </si>
  <si>
    <t>probeC</t>
  </si>
  <si>
    <t>probeD</t>
  </si>
  <si>
    <t>probeE</t>
  </si>
  <si>
    <t>example</t>
  </si>
  <si>
    <t>CRANG</t>
  </si>
  <si>
    <t>Fill w/ Eo Value</t>
  </si>
  <si>
    <t>Equation</t>
  </si>
  <si>
    <t>DateTime</t>
  </si>
  <si>
    <t>*mV3 -102.7</t>
  </si>
  <si>
    <t>Post submersion</t>
  </si>
  <si>
    <t>Probe_Name</t>
  </si>
  <si>
    <t>TRIS_salinity</t>
  </si>
  <si>
    <t>Temp_C</t>
  </si>
  <si>
    <t>Temp_K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</si>
</sst>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m/d/yy\ h:mm;@"/>
  </numFmts>
  <fonts count="6" x14ac:knownFonts="1">
    <font>
      <sz val="10"/>
      <name val="Verdana"/>
    </font>
    <font>
      <sz val="8"/>
      <name val="Verdana"/>
      <family val="2"/>
    </font>
    <font>
      <sz val="9"/>
      <color indexed="81"/>
      <name val="Tahoma"/>
      <family val="2"/>
    </font>
    <font>
      <b/>
      <sz val="9"/>
      <color indexed="81"/>
      <name val="Tahoma"/>
      <family val="2"/>
    </font>
    <font>
      <sz val="10"/>
      <name val="Verdana"/>
      <family val="2"/>
    </font>
    <font>
      <b/>
      <sz val="10"/>
      <name val="Verdana"/>
      <family val="2"/>
    </font>
  </fonts>
  <fills count="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6" tint="0.59999389629810485"/>
        <bgColor indexed="64"/>
      </patternFill>
    </fill>
    <fill>
      <patternFill patternType="solid">
        <fgColor theme="9"/>
        <bgColor indexed="64"/>
      </patternFill>
    </fill>
    <fill>
      <patternFill patternType="solid">
        <fgColor rgb="FFFFFF9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0" fillId="0" borderId="1" xfId="0" applyBorder="1"/>
    <xf numFmtId="0" fontId="0" fillId="2" borderId="1" xfId="0" applyFill="1" applyBorder="1"/>
    <xf numFmtId="164" fontId="0" fillId="2" borderId="1" xfId="0" applyNumberFormat="1" applyFill="1" applyBorder="1" applyAlignment="1">
      <alignment horizontal="center"/>
    </xf>
    <xf numFmtId="164" fontId="0" fillId="0" borderId="1" xfId="0" applyNumberFormat="1" applyBorder="1"/>
    <xf numFmtId="0" fontId="0" fillId="3" borderId="1" xfId="0" applyFill="1" applyBorder="1"/>
    <xf numFmtId="0" fontId="0" fillId="0" borderId="0" xfId="0" applyAlignment="1">
      <alignment vertical="center" wrapText="1"/>
    </xf>
    <xf numFmtId="14" fontId="0" fillId="0" borderId="1" xfId="0" applyNumberFormat="1" applyBorder="1"/>
    <xf numFmtId="165" fontId="0" fillId="0" borderId="1" xfId="0" applyNumberFormat="1" applyBorder="1"/>
    <xf numFmtId="0" fontId="0" fillId="4" borderId="1" xfId="0" applyFill="1" applyBorder="1"/>
    <xf numFmtId="2" fontId="0" fillId="5" borderId="1" xfId="0" applyNumberFormat="1" applyFill="1" applyBorder="1"/>
    <xf numFmtId="0" fontId="4" fillId="0" borderId="1" xfId="0" applyFont="1" applyBorder="1"/>
    <xf numFmtId="2" fontId="0" fillId="0" borderId="1" xfId="0" applyNumberFormat="1" applyBorder="1" applyAlignment="1">
      <alignment horizontal="right"/>
    </xf>
    <xf numFmtId="165" fontId="0" fillId="6" borderId="1" xfId="0" applyNumberFormat="1" applyFill="1" applyBorder="1"/>
    <xf numFmtId="0" fontId="5" fillId="0" borderId="1" xfId="0" applyFont="1" applyBorder="1"/>
    <xf numFmtId="0" fontId="4" fillId="3" borderId="1" xfId="0" applyFont="1" applyFill="1" applyBorder="1"/>
    <xf numFmtId="164" fontId="0" fillId="6" borderId="1" xfId="0" applyNumberFormat="1" applyFill="1" applyBorder="1"/>
    <xf numFmtId="0" fontId="4" fillId="6" borderId="1" xfId="0" applyFont="1" applyFill="1" applyBorder="1"/>
    <xf numFmtId="0" fontId="0" fillId="0" borderId="1" xfId="0" applyNumberFormat="1" applyBorder="1"/>
    <xf numFmtId="166" fontId="0" fillId="0" borderId="1" xfId="0" applyNumberFormat="1" applyBorder="1"/>
    <xf numFmtId="0" fontId="5" fillId="0" borderId="1" xfId="0" applyNumberFormat="1" applyFont="1" applyBorder="1"/>
    <xf numFmtId="166" fontId="5" fillId="0" borderId="1" xfId="0" applyNumberFormat="1" applyFont="1" applyBorder="1"/>
    <xf numFmtId="14" fontId="4" fillId="0" borderId="1" xfId="0" applyNumberFormat="1" applyFont="1" applyBorder="1"/>
    <xf numFmtId="164" fontId="0" fillId="0" borderId="1" xfId="0" applyNumberFormat="1" applyFill="1" applyBorder="1" applyAlignment="1">
      <alignment horizontal="center"/>
    </xf>
  </cellXfs>
  <cellStyles count="1">
    <cellStyle name="Normal" xfId="0" builtinId="0"/>
  </cellStyles>
  <dxfs count="0"/>
  <tableStyles count="0" defaultTableStyle="TableStyleMedium9"/>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9"/>
  <sheetViews>
    <sheetView tabSelected="1" workbookViewId="0">
      <pane ySplit="1" topLeftCell="A2" activePane="bottomLeft" state="frozen"/>
      <selection pane="bottomLeft" activeCell="E17" sqref="E17"/>
    </sheetView>
  </sheetViews>
  <sheetFormatPr baseColWidth="10" defaultColWidth="10.6640625" defaultRowHeight="13" x14ac:dyDescent="0.15"/>
  <cols>
    <col min="1" max="1" width="10.6640625" style="1"/>
    <col min="2" max="2" width="13.83203125" style="1" customWidth="1"/>
    <col min="3" max="11" width="10.6640625" style="1"/>
    <col min="12" max="12" width="19.6640625" style="1" bestFit="1" customWidth="1"/>
    <col min="13" max="14" width="26.83203125" style="1" bestFit="1" customWidth="1"/>
    <col min="15" max="16384" width="10.6640625" style="1"/>
  </cols>
  <sheetData>
    <row r="1" spans="1:12" x14ac:dyDescent="0.15">
      <c r="A1" s="14" t="s">
        <v>1</v>
      </c>
      <c r="B1" s="14" t="s">
        <v>30</v>
      </c>
      <c r="C1" s="14" t="s">
        <v>31</v>
      </c>
      <c r="D1" s="14" t="s">
        <v>32</v>
      </c>
      <c r="E1" s="14" t="s">
        <v>6</v>
      </c>
      <c r="F1" s="14" t="s">
        <v>7</v>
      </c>
      <c r="G1" s="14" t="s">
        <v>8</v>
      </c>
      <c r="H1" s="14" t="s">
        <v>5</v>
      </c>
      <c r="I1" s="14" t="s">
        <v>3</v>
      </c>
      <c r="J1" s="14" t="s">
        <v>4</v>
      </c>
      <c r="K1" s="14" t="s">
        <v>29</v>
      </c>
      <c r="L1" s="14" t="s">
        <v>16</v>
      </c>
    </row>
    <row r="2" spans="1:12" x14ac:dyDescent="0.15">
      <c r="A2" s="7">
        <v>41738</v>
      </c>
      <c r="B2" s="1">
        <v>35</v>
      </c>
      <c r="C2" s="1">
        <v>24.6</v>
      </c>
      <c r="D2" s="2">
        <f t="shared" ref="D2:D9" si="0">C2+273.15</f>
        <v>297.75</v>
      </c>
      <c r="E2" s="3">
        <f t="shared" ref="E2:E9" si="1">(11911.08-18.2499*B2-0.039336*B2^2)/D2-366.27059+0.53993607*B2+0.00016329*B2^2+(64.52243-0.084041*B2)*LN(D2)-0.11149858*D2</f>
        <v>8.1060495243482436</v>
      </c>
      <c r="F2" s="1">
        <v>-64.599999999999994</v>
      </c>
      <c r="G2" s="1">
        <v>-64.599999999999994</v>
      </c>
      <c r="H2" s="3">
        <f t="shared" ref="H2" si="2">AVERAGE(F2:G2)</f>
        <v>-64.599999999999994</v>
      </c>
      <c r="I2" s="5">
        <f t="shared" ref="I2" si="3">J2*E2+H2</f>
        <v>414.3059079525392</v>
      </c>
      <c r="J2" s="2">
        <f>1000*LN(10)*8.314472*(C2+273.15)/96485.309</f>
        <v>59.080061935723869</v>
      </c>
      <c r="K2" s="11" t="s">
        <v>22</v>
      </c>
    </row>
    <row r="3" spans="1:12" x14ac:dyDescent="0.15">
      <c r="A3" s="7">
        <v>42672</v>
      </c>
      <c r="B3" s="1">
        <v>35</v>
      </c>
      <c r="C3" s="1">
        <v>26.1</v>
      </c>
      <c r="D3" s="2">
        <f t="shared" si="0"/>
        <v>299.25</v>
      </c>
      <c r="E3" s="3">
        <f t="shared" si="1"/>
        <v>8.0592994183947368</v>
      </c>
      <c r="F3" s="1">
        <v>-87.5</v>
      </c>
      <c r="G3" s="1">
        <v>-86.9</v>
      </c>
      <c r="H3" s="3">
        <f t="shared" ref="H3:H9" si="4">AVERAGE(F3:G3)</f>
        <v>-87.2</v>
      </c>
      <c r="I3" s="5">
        <f>J3*E3+H3</f>
        <v>391.34261866530096</v>
      </c>
      <c r="J3" s="2">
        <f t="shared" ref="J3:J9" si="5">1000*LN(10)*8.314472*(C3+273.15)/96485.309</f>
        <v>59.377694489556234</v>
      </c>
      <c r="K3" s="11" t="s">
        <v>17</v>
      </c>
    </row>
    <row r="4" spans="1:12" x14ac:dyDescent="0.15">
      <c r="A4" s="7">
        <v>42672</v>
      </c>
      <c r="B4" s="1">
        <v>35</v>
      </c>
      <c r="C4" s="1">
        <v>26.3</v>
      </c>
      <c r="D4" s="2">
        <f t="shared" si="0"/>
        <v>299.45</v>
      </c>
      <c r="E4" s="3">
        <f t="shared" si="1"/>
        <v>8.053091855930532</v>
      </c>
      <c r="F4" s="1">
        <v>-93.6</v>
      </c>
      <c r="G4" s="1">
        <v>-93.4</v>
      </c>
      <c r="H4" s="3">
        <f t="shared" si="4"/>
        <v>-93.5</v>
      </c>
      <c r="I4" s="5">
        <f t="shared" ref="I4:I9" si="6">J4*E4+H4</f>
        <v>384.99360955715349</v>
      </c>
      <c r="J4" s="2">
        <f t="shared" si="5"/>
        <v>59.417378830067214</v>
      </c>
      <c r="K4" s="11" t="s">
        <v>18</v>
      </c>
    </row>
    <row r="5" spans="1:12" x14ac:dyDescent="0.15">
      <c r="A5" s="7">
        <v>42672</v>
      </c>
      <c r="B5" s="1">
        <v>35</v>
      </c>
      <c r="C5" s="1">
        <v>26.8</v>
      </c>
      <c r="D5" s="2">
        <f t="shared" si="0"/>
        <v>299.95</v>
      </c>
      <c r="E5" s="3">
        <f t="shared" si="1"/>
        <v>8.0375990039506249</v>
      </c>
      <c r="F5" s="1">
        <v>-103.6</v>
      </c>
      <c r="G5" s="1">
        <v>-101.7</v>
      </c>
      <c r="H5" s="3">
        <f t="shared" si="4"/>
        <v>-102.65</v>
      </c>
      <c r="I5" s="5">
        <f t="shared" si="6"/>
        <v>375.72048194131389</v>
      </c>
      <c r="J5" s="2">
        <f t="shared" si="5"/>
        <v>59.516589681344669</v>
      </c>
      <c r="K5" s="11" t="s">
        <v>19</v>
      </c>
      <c r="L5" s="1" t="s">
        <v>27</v>
      </c>
    </row>
    <row r="6" spans="1:12" x14ac:dyDescent="0.15">
      <c r="A6" s="7">
        <v>42672</v>
      </c>
      <c r="B6" s="1">
        <v>35</v>
      </c>
      <c r="C6" s="8">
        <v>27</v>
      </c>
      <c r="D6" s="2">
        <f t="shared" si="0"/>
        <v>300.14999999999998</v>
      </c>
      <c r="E6" s="3">
        <f t="shared" si="1"/>
        <v>8.0314122056130657</v>
      </c>
      <c r="F6" s="1">
        <v>-74.2</v>
      </c>
      <c r="G6" s="1">
        <v>-75.2</v>
      </c>
      <c r="H6" s="3">
        <f t="shared" si="4"/>
        <v>-74.7</v>
      </c>
      <c r="I6" s="5">
        <f t="shared" si="6"/>
        <v>403.62098609996781</v>
      </c>
      <c r="J6" s="2">
        <f t="shared" si="5"/>
        <v>59.55627402185565</v>
      </c>
      <c r="K6" s="11" t="s">
        <v>20</v>
      </c>
    </row>
    <row r="7" spans="1:12" x14ac:dyDescent="0.15">
      <c r="A7" s="7">
        <v>42672</v>
      </c>
      <c r="B7" s="1">
        <v>35</v>
      </c>
      <c r="C7" s="1">
        <v>26.7</v>
      </c>
      <c r="D7" s="2">
        <f t="shared" si="0"/>
        <v>299.84999999999997</v>
      </c>
      <c r="E7" s="3">
        <f t="shared" si="1"/>
        <v>8.0406946118347378</v>
      </c>
      <c r="F7" s="1">
        <v>-61.5</v>
      </c>
      <c r="G7" s="1">
        <v>-61.3</v>
      </c>
      <c r="H7" s="3">
        <f t="shared" si="4"/>
        <v>-61.4</v>
      </c>
      <c r="I7" s="5">
        <f t="shared" si="6"/>
        <v>416.9951771341066</v>
      </c>
      <c r="J7" s="2">
        <f t="shared" si="5"/>
        <v>59.496747511089175</v>
      </c>
      <c r="K7" s="11" t="s">
        <v>21</v>
      </c>
    </row>
    <row r="8" spans="1:12" x14ac:dyDescent="0.15">
      <c r="A8" s="22">
        <v>42675</v>
      </c>
      <c r="B8" s="1">
        <v>35</v>
      </c>
      <c r="C8" s="1">
        <v>26.5</v>
      </c>
      <c r="D8" s="2">
        <f t="shared" si="0"/>
        <v>299.64999999999998</v>
      </c>
      <c r="E8" s="3">
        <f t="shared" si="1"/>
        <v>8.0468902638295745</v>
      </c>
      <c r="F8" s="1">
        <v>-103.1</v>
      </c>
      <c r="G8" s="1">
        <v>-103.9</v>
      </c>
      <c r="H8" s="3">
        <f t="shared" si="4"/>
        <v>-103.5</v>
      </c>
      <c r="I8" s="5">
        <f t="shared" si="6"/>
        <v>374.94446274322564</v>
      </c>
      <c r="J8" s="2">
        <f t="shared" si="5"/>
        <v>59.457063170578195</v>
      </c>
      <c r="K8" s="11" t="s">
        <v>19</v>
      </c>
      <c r="L8" s="11" t="s">
        <v>28</v>
      </c>
    </row>
    <row r="9" spans="1:12" x14ac:dyDescent="0.15">
      <c r="A9" s="22">
        <v>42675</v>
      </c>
      <c r="B9" s="1">
        <v>35</v>
      </c>
      <c r="C9" s="1">
        <v>26.1</v>
      </c>
      <c r="D9" s="2">
        <f t="shared" si="0"/>
        <v>299.25</v>
      </c>
      <c r="E9" s="3">
        <f t="shared" si="1"/>
        <v>8.0592994183947368</v>
      </c>
      <c r="F9" s="1">
        <v>-75.599999999999994</v>
      </c>
      <c r="G9" s="1">
        <v>-75.599999999999994</v>
      </c>
      <c r="H9" s="3">
        <f t="shared" si="4"/>
        <v>-75.599999999999994</v>
      </c>
      <c r="I9" s="5">
        <f t="shared" si="6"/>
        <v>402.94261866530098</v>
      </c>
      <c r="J9" s="2">
        <f t="shared" si="5"/>
        <v>59.377694489556234</v>
      </c>
      <c r="K9" s="11" t="s">
        <v>20</v>
      </c>
      <c r="L9" s="11" t="s">
        <v>28</v>
      </c>
    </row>
    <row r="10" spans="1:12" x14ac:dyDescent="0.15">
      <c r="A10" s="7"/>
    </row>
    <row r="18" spans="4:4" x14ac:dyDescent="0.15">
      <c r="D18" s="11"/>
    </row>
    <row r="19" spans="4:4" x14ac:dyDescent="0.15">
      <c r="D19" s="11"/>
    </row>
  </sheetData>
  <phoneticPr fontId="1" type="noConversion"/>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14"/>
  <sheetViews>
    <sheetView zoomScale="143" workbookViewId="0">
      <pane ySplit="1" topLeftCell="A2" activePane="bottomLeft" state="frozen"/>
      <selection pane="bottomLeft" activeCell="H2" sqref="H2"/>
    </sheetView>
  </sheetViews>
  <sheetFormatPr baseColWidth="10" defaultColWidth="10.6640625" defaultRowHeight="13" x14ac:dyDescent="0.15"/>
  <cols>
    <col min="1" max="1" width="7.6640625" style="18" bestFit="1" customWidth="1"/>
    <col min="2" max="2" width="14.33203125" style="19" bestFit="1" customWidth="1"/>
    <col min="3" max="4" width="8.6640625" style="8" bestFit="1" customWidth="1"/>
    <col min="5" max="5" width="8.1640625" style="8" bestFit="1" customWidth="1"/>
    <col min="6" max="6" width="11.1640625" style="8" bestFit="1" customWidth="1"/>
    <col min="7" max="7" width="8.1640625" style="8" bestFit="1" customWidth="1"/>
    <col min="8" max="8" width="15.6640625" style="4" bestFit="1" customWidth="1"/>
    <col min="9" max="9" width="14" style="4" bestFit="1" customWidth="1"/>
    <col min="10" max="10" width="7.5" style="4" bestFit="1" customWidth="1"/>
    <col min="11" max="11" width="10.6640625" style="1"/>
    <col min="12" max="12" width="17.33203125" style="1" bestFit="1" customWidth="1"/>
    <col min="13" max="13" width="14.5" style="1" customWidth="1"/>
    <col min="14" max="16384" width="10.6640625" style="1"/>
  </cols>
  <sheetData>
    <row r="1" spans="1:13" x14ac:dyDescent="0.15">
      <c r="A1" s="20" t="s">
        <v>23</v>
      </c>
      <c r="B1" s="21" t="s">
        <v>26</v>
      </c>
      <c r="C1" s="14" t="s">
        <v>2</v>
      </c>
      <c r="D1" s="14" t="s">
        <v>5</v>
      </c>
      <c r="E1" s="14" t="s">
        <v>12</v>
      </c>
      <c r="F1" s="14" t="s">
        <v>13</v>
      </c>
      <c r="G1" s="14" t="s">
        <v>11</v>
      </c>
      <c r="H1" s="14" t="s">
        <v>10</v>
      </c>
      <c r="I1" s="14" t="s">
        <v>9</v>
      </c>
      <c r="J1" s="14" t="s">
        <v>4</v>
      </c>
      <c r="L1" s="15" t="s">
        <v>24</v>
      </c>
      <c r="M1" s="17" t="s">
        <v>25</v>
      </c>
    </row>
    <row r="2" spans="1:13" x14ac:dyDescent="0.15">
      <c r="A2" s="18">
        <v>3</v>
      </c>
      <c r="B2" s="19">
        <v>42675</v>
      </c>
      <c r="C2" s="23">
        <v>-103.5</v>
      </c>
      <c r="D2" s="3">
        <v>-103.5</v>
      </c>
      <c r="E2" s="1">
        <v>26.5</v>
      </c>
      <c r="F2" s="13">
        <f t="shared" ref="F2:F3" si="0">AVERAGE(E2)</f>
        <v>26.5</v>
      </c>
      <c r="G2" s="8">
        <v>35</v>
      </c>
      <c r="H2" s="16">
        <f t="shared" ref="H2:H3" si="1">(I2-D2)/J2</f>
        <v>8.0468902638295745</v>
      </c>
      <c r="I2" s="5">
        <v>374.94446274322564</v>
      </c>
      <c r="J2" s="16">
        <f>1000*LN(10)*8.314472*(F2+273.15)/96485.309</f>
        <v>59.457063170578195</v>
      </c>
    </row>
    <row r="3" spans="1:13" x14ac:dyDescent="0.15">
      <c r="A3" s="18">
        <v>4</v>
      </c>
      <c r="B3" s="19">
        <v>42675</v>
      </c>
      <c r="C3" s="23">
        <v>-75.599999999999994</v>
      </c>
      <c r="D3" s="3">
        <v>-75.599999999999994</v>
      </c>
      <c r="E3" s="1">
        <v>26.1</v>
      </c>
      <c r="F3" s="13">
        <f t="shared" si="0"/>
        <v>26.1</v>
      </c>
      <c r="G3" s="8">
        <v>35</v>
      </c>
      <c r="H3" s="16">
        <f t="shared" si="1"/>
        <v>8.0592994183947386</v>
      </c>
      <c r="I3" s="5">
        <v>402.94261866530098</v>
      </c>
      <c r="J3" s="16">
        <f t="shared" ref="J3" si="2">1000*LN(10)*8.314472*(F3+273.15)/96485.309</f>
        <v>59.377694489556234</v>
      </c>
    </row>
    <row r="4" spans="1:13" x14ac:dyDescent="0.15">
      <c r="G4" s="8">
        <v>35</v>
      </c>
      <c r="I4" s="5"/>
    </row>
    <row r="5" spans="1:13" x14ac:dyDescent="0.15">
      <c r="G5" s="8">
        <v>35</v>
      </c>
      <c r="I5" s="5"/>
    </row>
    <row r="6" spans="1:13" x14ac:dyDescent="0.15">
      <c r="G6" s="8">
        <v>35</v>
      </c>
      <c r="I6" s="5"/>
    </row>
    <row r="7" spans="1:13" x14ac:dyDescent="0.15">
      <c r="G7" s="8">
        <v>35</v>
      </c>
      <c r="I7" s="5"/>
    </row>
    <row r="8" spans="1:13" x14ac:dyDescent="0.15">
      <c r="G8" s="8">
        <v>35</v>
      </c>
      <c r="I8" s="5"/>
    </row>
    <row r="9" spans="1:13" x14ac:dyDescent="0.15">
      <c r="G9" s="8">
        <v>35</v>
      </c>
      <c r="I9" s="5"/>
    </row>
    <row r="10" spans="1:13" x14ac:dyDescent="0.15">
      <c r="G10" s="8">
        <v>35</v>
      </c>
      <c r="I10" s="5"/>
    </row>
    <row r="11" spans="1:13" x14ac:dyDescent="0.15">
      <c r="G11" s="8">
        <v>35</v>
      </c>
      <c r="I11" s="5"/>
    </row>
    <row r="12" spans="1:13" x14ac:dyDescent="0.15">
      <c r="G12" s="8">
        <v>35</v>
      </c>
      <c r="I12" s="5"/>
    </row>
    <row r="13" spans="1:13" x14ac:dyDescent="0.15">
      <c r="G13" s="8">
        <v>35</v>
      </c>
      <c r="I13" s="5"/>
    </row>
    <row r="14" spans="1:13" x14ac:dyDescent="0.15">
      <c r="G14" s="8">
        <v>35</v>
      </c>
      <c r="I14" s="5"/>
    </row>
    <row r="15" spans="1:13" x14ac:dyDescent="0.15">
      <c r="G15" s="8">
        <v>35</v>
      </c>
      <c r="I15" s="5"/>
    </row>
    <row r="16" spans="1:13" x14ac:dyDescent="0.15">
      <c r="G16" s="8">
        <v>35</v>
      </c>
      <c r="I16" s="5"/>
    </row>
    <row r="17" spans="7:13" x14ac:dyDescent="0.15">
      <c r="G17" s="8">
        <v>35</v>
      </c>
      <c r="I17" s="5"/>
    </row>
    <row r="18" spans="7:13" x14ac:dyDescent="0.15">
      <c r="G18" s="8">
        <v>35</v>
      </c>
      <c r="I18" s="5"/>
    </row>
    <row r="19" spans="7:13" x14ac:dyDescent="0.15">
      <c r="G19" s="8">
        <v>35</v>
      </c>
      <c r="I19" s="5"/>
    </row>
    <row r="20" spans="7:13" x14ac:dyDescent="0.15">
      <c r="G20" s="8">
        <v>35</v>
      </c>
      <c r="I20" s="5"/>
      <c r="M20" s="9" t="e">
        <f>'Tris pH'!#REF!</f>
        <v>#REF!</v>
      </c>
    </row>
    <row r="21" spans="7:13" x14ac:dyDescent="0.15">
      <c r="G21" s="8">
        <v>35</v>
      </c>
      <c r="I21" s="5"/>
    </row>
    <row r="22" spans="7:13" x14ac:dyDescent="0.15">
      <c r="G22" s="8">
        <v>35</v>
      </c>
      <c r="I22" s="5"/>
    </row>
    <row r="23" spans="7:13" x14ac:dyDescent="0.15">
      <c r="G23" s="8">
        <v>35</v>
      </c>
      <c r="I23" s="5"/>
    </row>
    <row r="24" spans="7:13" x14ac:dyDescent="0.15">
      <c r="G24" s="8">
        <v>35</v>
      </c>
      <c r="I24" s="5"/>
    </row>
    <row r="25" spans="7:13" x14ac:dyDescent="0.15">
      <c r="G25" s="8">
        <v>35</v>
      </c>
      <c r="I25" s="5"/>
    </row>
    <row r="26" spans="7:13" x14ac:dyDescent="0.15">
      <c r="G26" s="8">
        <v>35</v>
      </c>
      <c r="I26" s="5"/>
    </row>
    <row r="27" spans="7:13" x14ac:dyDescent="0.15">
      <c r="G27" s="8">
        <v>35</v>
      </c>
      <c r="I27" s="5"/>
    </row>
    <row r="28" spans="7:13" x14ac:dyDescent="0.15">
      <c r="G28" s="8">
        <v>35</v>
      </c>
      <c r="I28" s="5"/>
    </row>
    <row r="29" spans="7:13" x14ac:dyDescent="0.15">
      <c r="G29" s="8">
        <v>35</v>
      </c>
      <c r="I29" s="5"/>
    </row>
    <row r="30" spans="7:13" x14ac:dyDescent="0.15">
      <c r="G30" s="8">
        <v>35</v>
      </c>
      <c r="I30" s="5"/>
    </row>
    <row r="31" spans="7:13" x14ac:dyDescent="0.15">
      <c r="G31" s="8">
        <v>35</v>
      </c>
      <c r="I31" s="5"/>
    </row>
    <row r="32" spans="7:13" x14ac:dyDescent="0.15">
      <c r="G32" s="8">
        <v>35</v>
      </c>
      <c r="I32" s="5"/>
    </row>
    <row r="33" spans="7:13" x14ac:dyDescent="0.15">
      <c r="G33" s="8">
        <v>35</v>
      </c>
      <c r="I33" s="5"/>
    </row>
    <row r="34" spans="7:13" x14ac:dyDescent="0.15">
      <c r="G34" s="8">
        <v>35</v>
      </c>
      <c r="I34" s="5"/>
    </row>
    <row r="35" spans="7:13" x14ac:dyDescent="0.15">
      <c r="G35" s="8">
        <v>35</v>
      </c>
      <c r="I35" s="5"/>
    </row>
    <row r="36" spans="7:13" x14ac:dyDescent="0.15">
      <c r="G36" s="8">
        <v>35</v>
      </c>
      <c r="I36" s="5"/>
    </row>
    <row r="37" spans="7:13" x14ac:dyDescent="0.15">
      <c r="G37" s="8">
        <v>35</v>
      </c>
      <c r="I37" s="5"/>
    </row>
    <row r="38" spans="7:13" x14ac:dyDescent="0.15">
      <c r="G38" s="8">
        <v>35</v>
      </c>
      <c r="I38" s="5"/>
    </row>
    <row r="39" spans="7:13" x14ac:dyDescent="0.15">
      <c r="G39" s="8">
        <v>35</v>
      </c>
      <c r="I39" s="5"/>
      <c r="M39" s="9">
        <v>415.21105518408876</v>
      </c>
    </row>
    <row r="40" spans="7:13" x14ac:dyDescent="0.15">
      <c r="G40" s="8">
        <v>35</v>
      </c>
      <c r="I40" s="5"/>
    </row>
    <row r="41" spans="7:13" x14ac:dyDescent="0.15">
      <c r="G41" s="8">
        <v>35</v>
      </c>
      <c r="I41" s="5"/>
    </row>
    <row r="42" spans="7:13" x14ac:dyDescent="0.15">
      <c r="G42" s="8">
        <v>35</v>
      </c>
      <c r="I42" s="5"/>
    </row>
    <row r="43" spans="7:13" x14ac:dyDescent="0.15">
      <c r="G43" s="8">
        <v>35</v>
      </c>
      <c r="I43" s="5"/>
    </row>
    <row r="44" spans="7:13" x14ac:dyDescent="0.15">
      <c r="G44" s="8">
        <v>35</v>
      </c>
      <c r="I44" s="5"/>
    </row>
    <row r="45" spans="7:13" x14ac:dyDescent="0.15">
      <c r="G45" s="8">
        <v>35</v>
      </c>
      <c r="I45" s="5"/>
    </row>
    <row r="46" spans="7:13" x14ac:dyDescent="0.15">
      <c r="G46" s="8">
        <v>35</v>
      </c>
      <c r="I46" s="5"/>
    </row>
    <row r="47" spans="7:13" x14ac:dyDescent="0.15">
      <c r="G47" s="8">
        <v>35</v>
      </c>
      <c r="I47" s="5"/>
    </row>
    <row r="48" spans="7:13" x14ac:dyDescent="0.15">
      <c r="G48" s="8">
        <v>35</v>
      </c>
      <c r="I48" s="5"/>
    </row>
    <row r="49" spans="7:14" x14ac:dyDescent="0.15">
      <c r="G49" s="8">
        <v>35</v>
      </c>
      <c r="I49" s="5"/>
    </row>
    <row r="50" spans="7:14" x14ac:dyDescent="0.15">
      <c r="G50" s="8">
        <v>35</v>
      </c>
      <c r="I50" s="5"/>
    </row>
    <row r="51" spans="7:14" x14ac:dyDescent="0.15">
      <c r="G51" s="8">
        <v>35</v>
      </c>
      <c r="I51" s="5"/>
    </row>
    <row r="52" spans="7:14" x14ac:dyDescent="0.15">
      <c r="G52" s="8">
        <v>35</v>
      </c>
      <c r="I52" s="5"/>
    </row>
    <row r="53" spans="7:14" x14ac:dyDescent="0.15">
      <c r="G53" s="8">
        <v>35</v>
      </c>
      <c r="I53" s="5"/>
    </row>
    <row r="54" spans="7:14" x14ac:dyDescent="0.15">
      <c r="G54" s="8">
        <v>35</v>
      </c>
      <c r="I54" s="5"/>
    </row>
    <row r="55" spans="7:14" x14ac:dyDescent="0.15">
      <c r="G55" s="8">
        <v>35</v>
      </c>
      <c r="I55" s="5"/>
    </row>
    <row r="56" spans="7:14" x14ac:dyDescent="0.15">
      <c r="G56" s="8">
        <v>35</v>
      </c>
      <c r="I56" s="5"/>
    </row>
    <row r="57" spans="7:14" x14ac:dyDescent="0.15">
      <c r="G57" s="8">
        <v>35</v>
      </c>
      <c r="I57" s="5"/>
    </row>
    <row r="58" spans="7:14" x14ac:dyDescent="0.15">
      <c r="G58" s="8">
        <v>35</v>
      </c>
      <c r="I58" s="5"/>
      <c r="L58" s="11" t="s">
        <v>15</v>
      </c>
      <c r="M58" s="11" t="s">
        <v>14</v>
      </c>
    </row>
    <row r="59" spans="7:14" x14ac:dyDescent="0.15">
      <c r="G59" s="8">
        <v>35</v>
      </c>
      <c r="I59" s="5"/>
      <c r="L59" s="12" t="e">
        <f>#REF!-#REF!</f>
        <v>#REF!</v>
      </c>
      <c r="M59" s="10">
        <v>0.12</v>
      </c>
      <c r="N59" s="1">
        <v>3.0617943993416219E-2</v>
      </c>
    </row>
    <row r="60" spans="7:14" x14ac:dyDescent="0.15">
      <c r="G60" s="8">
        <v>35</v>
      </c>
      <c r="I60" s="5"/>
      <c r="L60" s="12" t="e">
        <f>#REF!-#REF!</f>
        <v>#REF!</v>
      </c>
      <c r="M60" s="10">
        <v>0.1</v>
      </c>
      <c r="N60" s="1">
        <v>-3.1502691591251519E-2</v>
      </c>
    </row>
    <row r="61" spans="7:14" x14ac:dyDescent="0.15">
      <c r="G61" s="8">
        <v>35</v>
      </c>
      <c r="I61" s="5"/>
      <c r="L61" s="12" t="e">
        <f>#REF!-#REF!</f>
        <v>#REF!</v>
      </c>
      <c r="M61" s="10">
        <v>0.08</v>
      </c>
      <c r="N61" s="1">
        <v>-1.5578587504284869E-2</v>
      </c>
    </row>
    <row r="62" spans="7:14" x14ac:dyDescent="0.15">
      <c r="G62" s="8">
        <v>35</v>
      </c>
      <c r="I62" s="5"/>
      <c r="L62" s="12" t="e">
        <f>#REF!-#REF!</f>
        <v>#REF!</v>
      </c>
      <c r="M62" s="10">
        <v>0.11</v>
      </c>
      <c r="N62" s="1">
        <v>-2.2149811018387311E-2</v>
      </c>
    </row>
    <row r="63" spans="7:14" x14ac:dyDescent="0.15">
      <c r="G63" s="8">
        <v>35</v>
      </c>
      <c r="I63" s="5"/>
      <c r="L63" s="12" t="e">
        <f>#REF!-#REF!</f>
        <v>#REF!</v>
      </c>
      <c r="M63" s="10">
        <v>7.0000000000000007E-2</v>
      </c>
      <c r="N63" s="1">
        <v>-6.6296474158544783E-3</v>
      </c>
    </row>
    <row r="64" spans="7:14" x14ac:dyDescent="0.15">
      <c r="G64" s="8">
        <v>35</v>
      </c>
      <c r="I64" s="5"/>
      <c r="L64" s="12" t="e">
        <f>#REF!-#REF!</f>
        <v>#REF!</v>
      </c>
      <c r="M64" s="10">
        <v>0.09</v>
      </c>
      <c r="N64" s="1">
        <v>-1.1040046220539779E-2</v>
      </c>
    </row>
    <row r="65" spans="7:14" x14ac:dyDescent="0.15">
      <c r="G65" s="8">
        <v>35</v>
      </c>
      <c r="I65" s="5"/>
      <c r="L65" s="12" t="e">
        <f>#REF!-#REF!</f>
        <v>#REF!</v>
      </c>
      <c r="M65" s="10">
        <v>0.08</v>
      </c>
      <c r="N65" s="1">
        <v>-1.0833141327140083E-2</v>
      </c>
    </row>
    <row r="66" spans="7:14" x14ac:dyDescent="0.15">
      <c r="G66" s="8">
        <v>35</v>
      </c>
      <c r="I66" s="5"/>
      <c r="L66" s="12" t="e">
        <f>#REF!-#REF!</f>
        <v>#REF!</v>
      </c>
      <c r="M66" s="10">
        <v>0.06</v>
      </c>
      <c r="N66" s="1">
        <v>-3.8031076659361673E-3</v>
      </c>
    </row>
    <row r="67" spans="7:14" x14ac:dyDescent="0.15">
      <c r="G67" s="8">
        <v>35</v>
      </c>
      <c r="I67" s="5"/>
      <c r="L67" s="12" t="e">
        <f>#REF!-#REF!</f>
        <v>#REF!</v>
      </c>
      <c r="M67" s="10">
        <v>0.08</v>
      </c>
      <c r="N67" s="1">
        <v>4.8970213537682383E-3</v>
      </c>
    </row>
    <row r="68" spans="7:14" x14ac:dyDescent="0.15">
      <c r="G68" s="8">
        <v>35</v>
      </c>
      <c r="I68" s="5"/>
      <c r="L68" s="12" t="e">
        <f>#REF!-#REF!</f>
        <v>#REF!</v>
      </c>
      <c r="M68" s="10">
        <v>0.06</v>
      </c>
      <c r="N68" s="1">
        <v>2.0479561073695862E-2</v>
      </c>
    </row>
    <row r="69" spans="7:14" x14ac:dyDescent="0.15">
      <c r="G69" s="8">
        <v>35</v>
      </c>
      <c r="I69" s="5"/>
      <c r="L69" s="12" t="e">
        <f>#REF!-#REF!</f>
        <v>#REF!</v>
      </c>
      <c r="M69" s="10">
        <v>0.06</v>
      </c>
      <c r="N69" s="1">
        <v>-1.7557814854196607E-3</v>
      </c>
    </row>
    <row r="70" spans="7:14" x14ac:dyDescent="0.15">
      <c r="G70" s="8">
        <v>35</v>
      </c>
      <c r="I70" s="5"/>
      <c r="L70" s="12" t="e">
        <f>#REF!-#REF!</f>
        <v>#REF!</v>
      </c>
      <c r="M70" s="10">
        <v>0.08</v>
      </c>
      <c r="N70" s="1">
        <v>1.4034332955098705E-2</v>
      </c>
    </row>
    <row r="71" spans="7:14" x14ac:dyDescent="0.15">
      <c r="G71" s="8">
        <v>35</v>
      </c>
      <c r="I71" s="5"/>
      <c r="L71" s="12" t="e">
        <f>#REF!-#REF!</f>
        <v>#REF!</v>
      </c>
      <c r="M71" s="10">
        <v>7.0000000000000007E-2</v>
      </c>
      <c r="N71" s="1">
        <v>3.5980346196300417E-3</v>
      </c>
    </row>
    <row r="72" spans="7:14" x14ac:dyDescent="0.15">
      <c r="G72" s="8">
        <v>35</v>
      </c>
      <c r="I72" s="5"/>
      <c r="L72" s="12" t="e">
        <f>#REF!-#REF!</f>
        <v>#REF!</v>
      </c>
      <c r="M72" s="10">
        <v>7.0000000000000007E-2</v>
      </c>
      <c r="N72" s="1">
        <v>4.6248416348166899E-3</v>
      </c>
    </row>
    <row r="73" spans="7:14" x14ac:dyDescent="0.15">
      <c r="G73" s="8">
        <v>35</v>
      </c>
      <c r="I73" s="5"/>
      <c r="L73" s="12" t="e">
        <f>#REF!-#REF!</f>
        <v>#REF!</v>
      </c>
      <c r="M73" s="10">
        <v>7.0000000000000007E-2</v>
      </c>
      <c r="N73" s="1">
        <v>6.4417219703507556E-3</v>
      </c>
    </row>
    <row r="74" spans="7:14" x14ac:dyDescent="0.15">
      <c r="G74" s="8">
        <v>35</v>
      </c>
      <c r="I74" s="5"/>
      <c r="L74" s="12" t="e">
        <f>#REF!-#REF!</f>
        <v>#REF!</v>
      </c>
      <c r="M74" s="10">
        <v>0.09</v>
      </c>
      <c r="N74" s="1">
        <v>-2.0388977303637645E-2</v>
      </c>
    </row>
    <row r="75" spans="7:14" x14ac:dyDescent="0.15">
      <c r="G75" s="8">
        <v>35</v>
      </c>
      <c r="I75" s="5"/>
    </row>
    <row r="76" spans="7:14" x14ac:dyDescent="0.15">
      <c r="G76" s="8">
        <v>35</v>
      </c>
      <c r="I76" s="5"/>
    </row>
    <row r="77" spans="7:14" x14ac:dyDescent="0.15">
      <c r="G77" s="8">
        <v>35</v>
      </c>
      <c r="I77" s="5"/>
    </row>
    <row r="78" spans="7:14" x14ac:dyDescent="0.15">
      <c r="G78" s="8">
        <v>35</v>
      </c>
      <c r="I78" s="5"/>
    </row>
    <row r="79" spans="7:14" x14ac:dyDescent="0.15">
      <c r="G79" s="8">
        <v>35</v>
      </c>
      <c r="I79" s="5"/>
    </row>
    <row r="80" spans="7:14" x14ac:dyDescent="0.15">
      <c r="G80" s="8">
        <v>35</v>
      </c>
      <c r="I80" s="5"/>
    </row>
    <row r="81" spans="7:9" x14ac:dyDescent="0.15">
      <c r="G81" s="8">
        <v>35</v>
      </c>
      <c r="I81" s="5"/>
    </row>
    <row r="82" spans="7:9" x14ac:dyDescent="0.15">
      <c r="G82" s="8">
        <v>35</v>
      </c>
      <c r="I82" s="5"/>
    </row>
    <row r="83" spans="7:9" x14ac:dyDescent="0.15">
      <c r="G83" s="8">
        <v>35</v>
      </c>
      <c r="I83" s="5"/>
    </row>
    <row r="84" spans="7:9" x14ac:dyDescent="0.15">
      <c r="G84" s="8">
        <v>35</v>
      </c>
      <c r="I84" s="5"/>
    </row>
    <row r="85" spans="7:9" x14ac:dyDescent="0.15">
      <c r="G85" s="8">
        <v>35</v>
      </c>
      <c r="I85" s="5"/>
    </row>
    <row r="86" spans="7:9" x14ac:dyDescent="0.15">
      <c r="G86" s="8">
        <v>35</v>
      </c>
      <c r="I86" s="5"/>
    </row>
    <row r="87" spans="7:9" x14ac:dyDescent="0.15">
      <c r="G87" s="8">
        <v>35</v>
      </c>
      <c r="I87" s="5"/>
    </row>
    <row r="88" spans="7:9" x14ac:dyDescent="0.15">
      <c r="G88" s="8">
        <v>35</v>
      </c>
      <c r="I88" s="5"/>
    </row>
    <row r="89" spans="7:9" x14ac:dyDescent="0.15">
      <c r="G89" s="8">
        <v>35</v>
      </c>
      <c r="I89" s="5"/>
    </row>
    <row r="90" spans="7:9" x14ac:dyDescent="0.15">
      <c r="G90" s="8">
        <v>35</v>
      </c>
      <c r="I90" s="5"/>
    </row>
    <row r="91" spans="7:9" x14ac:dyDescent="0.15">
      <c r="G91" s="8">
        <v>35</v>
      </c>
      <c r="I91" s="5"/>
    </row>
    <row r="92" spans="7:9" ht="13.5" customHeight="1" x14ac:dyDescent="0.15">
      <c r="G92" s="8">
        <v>35</v>
      </c>
      <c r="I92" s="5"/>
    </row>
    <row r="93" spans="7:9" x14ac:dyDescent="0.15">
      <c r="G93" s="8">
        <v>35</v>
      </c>
      <c r="I93" s="5"/>
    </row>
    <row r="94" spans="7:9" x14ac:dyDescent="0.15">
      <c r="G94" s="8">
        <v>35</v>
      </c>
      <c r="I94" s="5"/>
    </row>
    <row r="95" spans="7:9" x14ac:dyDescent="0.15">
      <c r="G95" s="8">
        <v>35</v>
      </c>
      <c r="I95" s="5"/>
    </row>
    <row r="96" spans="7:9" x14ac:dyDescent="0.15">
      <c r="G96" s="8">
        <v>35</v>
      </c>
      <c r="I96" s="5"/>
    </row>
    <row r="97" spans="7:9" x14ac:dyDescent="0.15">
      <c r="G97" s="8">
        <v>35</v>
      </c>
      <c r="I97" s="5"/>
    </row>
    <row r="98" spans="7:9" x14ac:dyDescent="0.15">
      <c r="G98" s="8">
        <v>35</v>
      </c>
      <c r="I98" s="5"/>
    </row>
    <row r="99" spans="7:9" x14ac:dyDescent="0.15">
      <c r="G99" s="8">
        <v>35</v>
      </c>
      <c r="I99" s="5"/>
    </row>
    <row r="100" spans="7:9" x14ac:dyDescent="0.15">
      <c r="G100" s="8">
        <v>35</v>
      </c>
      <c r="I100" s="5"/>
    </row>
    <row r="101" spans="7:9" x14ac:dyDescent="0.15">
      <c r="G101" s="8">
        <v>35</v>
      </c>
      <c r="I101" s="5"/>
    </row>
    <row r="102" spans="7:9" x14ac:dyDescent="0.15">
      <c r="G102" s="8">
        <v>35</v>
      </c>
      <c r="I102" s="5"/>
    </row>
    <row r="103" spans="7:9" x14ac:dyDescent="0.15">
      <c r="G103" s="8">
        <v>35</v>
      </c>
      <c r="I103" s="5"/>
    </row>
    <row r="104" spans="7:9" x14ac:dyDescent="0.15">
      <c r="G104" s="8">
        <v>35</v>
      </c>
      <c r="I104" s="5"/>
    </row>
    <row r="105" spans="7:9" x14ac:dyDescent="0.15">
      <c r="G105" s="8">
        <v>35</v>
      </c>
      <c r="I105" s="5"/>
    </row>
    <row r="106" spans="7:9" x14ac:dyDescent="0.15">
      <c r="G106" s="8">
        <v>35</v>
      </c>
      <c r="I106" s="5"/>
    </row>
    <row r="107" spans="7:9" x14ac:dyDescent="0.15">
      <c r="G107" s="8">
        <v>35</v>
      </c>
      <c r="I107" s="5"/>
    </row>
    <row r="108" spans="7:9" x14ac:dyDescent="0.15">
      <c r="G108" s="8">
        <v>35</v>
      </c>
      <c r="I108" s="5"/>
    </row>
    <row r="109" spans="7:9" x14ac:dyDescent="0.15">
      <c r="G109" s="8">
        <v>35</v>
      </c>
      <c r="I109" s="5"/>
    </row>
    <row r="110" spans="7:9" x14ac:dyDescent="0.15">
      <c r="G110" s="8">
        <v>35</v>
      </c>
      <c r="I110" s="5"/>
    </row>
    <row r="111" spans="7:9" x14ac:dyDescent="0.15">
      <c r="G111" s="8">
        <v>35</v>
      </c>
      <c r="I111" s="5"/>
    </row>
    <row r="112" spans="7:9" x14ac:dyDescent="0.15">
      <c r="G112" s="8">
        <v>35</v>
      </c>
      <c r="I112" s="5"/>
    </row>
    <row r="113" spans="7:9" x14ac:dyDescent="0.15">
      <c r="G113" s="8">
        <v>35</v>
      </c>
      <c r="I113" s="5"/>
    </row>
    <row r="114" spans="7:9" x14ac:dyDescent="0.15">
      <c r="G114" s="8">
        <v>35</v>
      </c>
      <c r="I114" s="5"/>
    </row>
    <row r="115" spans="7:9" x14ac:dyDescent="0.15">
      <c r="G115" s="8">
        <v>35</v>
      </c>
      <c r="I115" s="5"/>
    </row>
    <row r="116" spans="7:9" x14ac:dyDescent="0.15">
      <c r="G116" s="8">
        <v>35</v>
      </c>
      <c r="I116" s="5"/>
    </row>
    <row r="117" spans="7:9" x14ac:dyDescent="0.15">
      <c r="G117" s="8">
        <v>35</v>
      </c>
      <c r="I117" s="5"/>
    </row>
    <row r="118" spans="7:9" x14ac:dyDescent="0.15">
      <c r="G118" s="8">
        <v>35</v>
      </c>
      <c r="I118" s="5"/>
    </row>
    <row r="119" spans="7:9" x14ac:dyDescent="0.15">
      <c r="G119" s="8">
        <v>35</v>
      </c>
      <c r="I119" s="5"/>
    </row>
    <row r="120" spans="7:9" x14ac:dyDescent="0.15">
      <c r="G120" s="8">
        <v>35</v>
      </c>
      <c r="I120" s="5"/>
    </row>
    <row r="121" spans="7:9" x14ac:dyDescent="0.15">
      <c r="G121" s="8">
        <v>35</v>
      </c>
      <c r="I121" s="5"/>
    </row>
    <row r="122" spans="7:9" x14ac:dyDescent="0.15">
      <c r="G122" s="8">
        <v>35</v>
      </c>
      <c r="I122" s="5"/>
    </row>
    <row r="123" spans="7:9" x14ac:dyDescent="0.15">
      <c r="G123" s="8">
        <v>35</v>
      </c>
      <c r="I123" s="5"/>
    </row>
    <row r="124" spans="7:9" x14ac:dyDescent="0.15">
      <c r="G124" s="8">
        <v>35</v>
      </c>
      <c r="I124" s="5"/>
    </row>
    <row r="125" spans="7:9" x14ac:dyDescent="0.15">
      <c r="G125" s="8">
        <v>35</v>
      </c>
      <c r="I125" s="5"/>
    </row>
    <row r="126" spans="7:9" x14ac:dyDescent="0.15">
      <c r="G126" s="8">
        <v>35</v>
      </c>
      <c r="I126" s="5"/>
    </row>
    <row r="127" spans="7:9" x14ac:dyDescent="0.15">
      <c r="G127" s="8">
        <v>35</v>
      </c>
      <c r="I127" s="5"/>
    </row>
    <row r="128" spans="7:9" x14ac:dyDescent="0.15">
      <c r="G128" s="8">
        <v>35</v>
      </c>
      <c r="I128" s="5"/>
    </row>
    <row r="129" spans="7:9" x14ac:dyDescent="0.15">
      <c r="G129" s="8">
        <v>35</v>
      </c>
      <c r="I129" s="5"/>
    </row>
    <row r="130" spans="7:9" x14ac:dyDescent="0.15">
      <c r="G130" s="8">
        <v>35</v>
      </c>
      <c r="I130" s="5"/>
    </row>
    <row r="131" spans="7:9" x14ac:dyDescent="0.15">
      <c r="G131" s="8">
        <v>35</v>
      </c>
      <c r="I131" s="5"/>
    </row>
    <row r="132" spans="7:9" x14ac:dyDescent="0.15">
      <c r="G132" s="8">
        <v>35</v>
      </c>
      <c r="I132" s="5"/>
    </row>
    <row r="133" spans="7:9" x14ac:dyDescent="0.15">
      <c r="G133" s="8">
        <v>35</v>
      </c>
      <c r="I133" s="5"/>
    </row>
    <row r="134" spans="7:9" x14ac:dyDescent="0.15">
      <c r="G134" s="8">
        <v>35</v>
      </c>
      <c r="I134" s="5"/>
    </row>
    <row r="135" spans="7:9" x14ac:dyDescent="0.15">
      <c r="G135" s="8">
        <v>35</v>
      </c>
      <c r="I135" s="5"/>
    </row>
    <row r="136" spans="7:9" x14ac:dyDescent="0.15">
      <c r="G136" s="8">
        <v>35</v>
      </c>
      <c r="I136" s="5"/>
    </row>
    <row r="137" spans="7:9" x14ac:dyDescent="0.15">
      <c r="G137" s="8">
        <v>35</v>
      </c>
      <c r="I137" s="5"/>
    </row>
    <row r="138" spans="7:9" x14ac:dyDescent="0.15">
      <c r="G138" s="8">
        <v>35</v>
      </c>
      <c r="I138" s="5"/>
    </row>
    <row r="139" spans="7:9" x14ac:dyDescent="0.15">
      <c r="G139" s="8">
        <v>35</v>
      </c>
      <c r="I139" s="5"/>
    </row>
    <row r="140" spans="7:9" x14ac:dyDescent="0.15">
      <c r="G140" s="8">
        <v>35</v>
      </c>
      <c r="I140" s="5"/>
    </row>
    <row r="141" spans="7:9" x14ac:dyDescent="0.15">
      <c r="G141" s="8">
        <v>35</v>
      </c>
      <c r="I141" s="5"/>
    </row>
    <row r="142" spans="7:9" x14ac:dyDescent="0.15">
      <c r="G142" s="8">
        <v>35</v>
      </c>
      <c r="I142" s="5"/>
    </row>
    <row r="143" spans="7:9" x14ac:dyDescent="0.15">
      <c r="G143" s="8">
        <v>35</v>
      </c>
      <c r="I143" s="5"/>
    </row>
    <row r="144" spans="7:9" x14ac:dyDescent="0.15">
      <c r="G144" s="8">
        <v>35</v>
      </c>
      <c r="I144" s="5"/>
    </row>
    <row r="145" spans="7:9" x14ac:dyDescent="0.15">
      <c r="G145" s="8">
        <v>35</v>
      </c>
      <c r="I145" s="5"/>
    </row>
    <row r="146" spans="7:9" x14ac:dyDescent="0.15">
      <c r="G146" s="8">
        <v>35</v>
      </c>
      <c r="I146" s="5"/>
    </row>
    <row r="147" spans="7:9" x14ac:dyDescent="0.15">
      <c r="G147" s="8">
        <v>35</v>
      </c>
      <c r="I147" s="5"/>
    </row>
    <row r="148" spans="7:9" x14ac:dyDescent="0.15">
      <c r="G148" s="8">
        <v>35</v>
      </c>
      <c r="I148" s="5"/>
    </row>
    <row r="149" spans="7:9" x14ac:dyDescent="0.15">
      <c r="G149" s="8">
        <v>35</v>
      </c>
      <c r="I149" s="5"/>
    </row>
    <row r="150" spans="7:9" x14ac:dyDescent="0.15">
      <c r="G150" s="8">
        <v>35</v>
      </c>
      <c r="I150" s="5"/>
    </row>
    <row r="151" spans="7:9" x14ac:dyDescent="0.15">
      <c r="G151" s="8">
        <v>35</v>
      </c>
      <c r="I151" s="5"/>
    </row>
    <row r="152" spans="7:9" x14ac:dyDescent="0.15">
      <c r="G152" s="8">
        <v>35</v>
      </c>
      <c r="I152" s="5"/>
    </row>
    <row r="153" spans="7:9" x14ac:dyDescent="0.15">
      <c r="G153" s="8">
        <v>35</v>
      </c>
      <c r="I153" s="5"/>
    </row>
    <row r="154" spans="7:9" x14ac:dyDescent="0.15">
      <c r="G154" s="8">
        <v>35</v>
      </c>
      <c r="I154" s="5"/>
    </row>
    <row r="155" spans="7:9" x14ac:dyDescent="0.15">
      <c r="G155" s="8">
        <v>35</v>
      </c>
      <c r="I155" s="5"/>
    </row>
    <row r="156" spans="7:9" x14ac:dyDescent="0.15">
      <c r="G156" s="8">
        <v>35</v>
      </c>
      <c r="I156" s="5"/>
    </row>
    <row r="157" spans="7:9" x14ac:dyDescent="0.15">
      <c r="G157" s="8">
        <v>35</v>
      </c>
      <c r="I157" s="5"/>
    </row>
    <row r="158" spans="7:9" x14ac:dyDescent="0.15">
      <c r="G158" s="8">
        <v>35</v>
      </c>
      <c r="I158" s="5"/>
    </row>
    <row r="159" spans="7:9" x14ac:dyDescent="0.15">
      <c r="G159" s="8">
        <v>35</v>
      </c>
      <c r="I159" s="5"/>
    </row>
    <row r="160" spans="7:9" x14ac:dyDescent="0.15">
      <c r="G160" s="8">
        <v>35</v>
      </c>
      <c r="I160" s="5"/>
    </row>
    <row r="161" spans="7:9" x14ac:dyDescent="0.15">
      <c r="G161" s="8">
        <v>35</v>
      </c>
      <c r="I161" s="5"/>
    </row>
    <row r="162" spans="7:9" x14ac:dyDescent="0.15">
      <c r="G162" s="8">
        <v>35</v>
      </c>
      <c r="I162" s="5"/>
    </row>
    <row r="163" spans="7:9" x14ac:dyDescent="0.15">
      <c r="G163" s="8">
        <v>35</v>
      </c>
      <c r="I163" s="5"/>
    </row>
    <row r="164" spans="7:9" x14ac:dyDescent="0.15">
      <c r="G164" s="8">
        <v>35</v>
      </c>
      <c r="I164" s="5"/>
    </row>
    <row r="165" spans="7:9" x14ac:dyDescent="0.15">
      <c r="G165" s="8">
        <v>35</v>
      </c>
      <c r="I165" s="5"/>
    </row>
    <row r="166" spans="7:9" x14ac:dyDescent="0.15">
      <c r="G166" s="8">
        <v>35</v>
      </c>
      <c r="I166" s="5"/>
    </row>
    <row r="167" spans="7:9" x14ac:dyDescent="0.15">
      <c r="G167" s="8">
        <v>35</v>
      </c>
      <c r="I167" s="5"/>
    </row>
    <row r="168" spans="7:9" x14ac:dyDescent="0.15">
      <c r="G168" s="8">
        <v>35</v>
      </c>
      <c r="I168" s="5"/>
    </row>
    <row r="169" spans="7:9" x14ac:dyDescent="0.15">
      <c r="G169" s="8">
        <v>35</v>
      </c>
      <c r="I169" s="5"/>
    </row>
    <row r="170" spans="7:9" x14ac:dyDescent="0.15">
      <c r="G170" s="8">
        <v>35</v>
      </c>
      <c r="I170" s="5"/>
    </row>
    <row r="171" spans="7:9" x14ac:dyDescent="0.15">
      <c r="G171" s="8">
        <v>35</v>
      </c>
      <c r="I171" s="5"/>
    </row>
    <row r="172" spans="7:9" x14ac:dyDescent="0.15">
      <c r="G172" s="8">
        <v>35</v>
      </c>
      <c r="I172" s="5"/>
    </row>
    <row r="173" spans="7:9" x14ac:dyDescent="0.15">
      <c r="G173" s="8">
        <v>35</v>
      </c>
      <c r="I173" s="5"/>
    </row>
    <row r="174" spans="7:9" x14ac:dyDescent="0.15">
      <c r="G174" s="8">
        <v>35</v>
      </c>
      <c r="I174" s="5"/>
    </row>
    <row r="175" spans="7:9" x14ac:dyDescent="0.15">
      <c r="G175" s="8">
        <v>35</v>
      </c>
      <c r="I175" s="5"/>
    </row>
    <row r="176" spans="7:9" x14ac:dyDescent="0.15">
      <c r="G176" s="8">
        <v>35</v>
      </c>
      <c r="I176" s="5"/>
    </row>
    <row r="177" spans="7:9" x14ac:dyDescent="0.15">
      <c r="G177" s="8">
        <v>35</v>
      </c>
      <c r="I177" s="5"/>
    </row>
    <row r="178" spans="7:9" x14ac:dyDescent="0.15">
      <c r="G178" s="8">
        <v>35</v>
      </c>
      <c r="I178" s="5"/>
    </row>
    <row r="179" spans="7:9" x14ac:dyDescent="0.15">
      <c r="G179" s="8">
        <v>35</v>
      </c>
      <c r="I179" s="5"/>
    </row>
    <row r="180" spans="7:9" x14ac:dyDescent="0.15">
      <c r="G180" s="8">
        <v>35</v>
      </c>
      <c r="I180" s="5"/>
    </row>
    <row r="181" spans="7:9" x14ac:dyDescent="0.15">
      <c r="G181" s="8">
        <v>35</v>
      </c>
      <c r="I181" s="5"/>
    </row>
    <row r="182" spans="7:9" x14ac:dyDescent="0.15">
      <c r="G182" s="8">
        <v>35</v>
      </c>
      <c r="I182" s="5"/>
    </row>
    <row r="183" spans="7:9" x14ac:dyDescent="0.15">
      <c r="G183" s="8">
        <v>35</v>
      </c>
      <c r="I183" s="5"/>
    </row>
    <row r="184" spans="7:9" x14ac:dyDescent="0.15">
      <c r="G184" s="8">
        <v>35</v>
      </c>
      <c r="I184" s="5"/>
    </row>
    <row r="185" spans="7:9" x14ac:dyDescent="0.15">
      <c r="G185" s="8">
        <v>35</v>
      </c>
      <c r="I185" s="5"/>
    </row>
    <row r="186" spans="7:9" x14ac:dyDescent="0.15">
      <c r="G186" s="8">
        <v>35</v>
      </c>
      <c r="I186" s="5"/>
    </row>
    <row r="187" spans="7:9" x14ac:dyDescent="0.15">
      <c r="G187" s="8">
        <v>35</v>
      </c>
      <c r="I187" s="5"/>
    </row>
    <row r="188" spans="7:9" x14ac:dyDescent="0.15">
      <c r="G188" s="8">
        <v>35</v>
      </c>
      <c r="I188" s="5"/>
    </row>
    <row r="189" spans="7:9" x14ac:dyDescent="0.15">
      <c r="G189" s="8">
        <v>35</v>
      </c>
      <c r="I189" s="5"/>
    </row>
    <row r="190" spans="7:9" x14ac:dyDescent="0.15">
      <c r="G190" s="8">
        <v>35</v>
      </c>
      <c r="I190" s="5"/>
    </row>
    <row r="191" spans="7:9" x14ac:dyDescent="0.15">
      <c r="G191" s="8">
        <v>35</v>
      </c>
      <c r="I191" s="5"/>
    </row>
    <row r="192" spans="7:9" x14ac:dyDescent="0.15">
      <c r="G192" s="8">
        <v>35</v>
      </c>
      <c r="I192" s="5"/>
    </row>
    <row r="193" spans="7:9" x14ac:dyDescent="0.15">
      <c r="G193" s="8">
        <v>35</v>
      </c>
      <c r="I193" s="5"/>
    </row>
    <row r="194" spans="7:9" x14ac:dyDescent="0.15">
      <c r="G194" s="8">
        <v>35</v>
      </c>
      <c r="I194" s="5"/>
    </row>
    <row r="195" spans="7:9" x14ac:dyDescent="0.15">
      <c r="G195" s="8">
        <v>35</v>
      </c>
      <c r="I195" s="5"/>
    </row>
    <row r="196" spans="7:9" x14ac:dyDescent="0.15">
      <c r="G196" s="8">
        <v>35</v>
      </c>
      <c r="I196" s="5"/>
    </row>
    <row r="197" spans="7:9" x14ac:dyDescent="0.15">
      <c r="G197" s="8">
        <v>35</v>
      </c>
      <c r="I197" s="5"/>
    </row>
    <row r="198" spans="7:9" x14ac:dyDescent="0.15">
      <c r="G198" s="8">
        <v>35</v>
      </c>
      <c r="I198" s="5"/>
    </row>
    <row r="199" spans="7:9" x14ac:dyDescent="0.15">
      <c r="G199" s="8">
        <v>35</v>
      </c>
      <c r="I199" s="5"/>
    </row>
    <row r="200" spans="7:9" x14ac:dyDescent="0.15">
      <c r="G200" s="8">
        <v>35</v>
      </c>
      <c r="I200" s="5"/>
    </row>
    <row r="201" spans="7:9" x14ac:dyDescent="0.15">
      <c r="G201" s="8">
        <v>35</v>
      </c>
      <c r="I201" s="5"/>
    </row>
    <row r="202" spans="7:9" x14ac:dyDescent="0.15">
      <c r="G202" s="8">
        <v>35</v>
      </c>
      <c r="I202" s="5"/>
    </row>
    <row r="203" spans="7:9" x14ac:dyDescent="0.15">
      <c r="G203" s="8">
        <v>35</v>
      </c>
      <c r="I203" s="5"/>
    </row>
    <row r="204" spans="7:9" x14ac:dyDescent="0.15">
      <c r="G204" s="8">
        <v>35</v>
      </c>
      <c r="I204" s="5"/>
    </row>
    <row r="205" spans="7:9" x14ac:dyDescent="0.15">
      <c r="G205" s="8">
        <v>35</v>
      </c>
      <c r="I205" s="5"/>
    </row>
    <row r="206" spans="7:9" x14ac:dyDescent="0.15">
      <c r="G206" s="8">
        <v>35</v>
      </c>
      <c r="I206" s="5"/>
    </row>
    <row r="207" spans="7:9" x14ac:dyDescent="0.15">
      <c r="G207" s="8">
        <v>35</v>
      </c>
      <c r="I207" s="5"/>
    </row>
    <row r="208" spans="7:9" x14ac:dyDescent="0.15">
      <c r="G208" s="8">
        <v>35</v>
      </c>
      <c r="I208" s="5"/>
    </row>
    <row r="209" spans="7:9" x14ac:dyDescent="0.15">
      <c r="G209" s="8">
        <v>35</v>
      </c>
      <c r="I209" s="5"/>
    </row>
    <row r="210" spans="7:9" x14ac:dyDescent="0.15">
      <c r="G210" s="8">
        <v>35</v>
      </c>
      <c r="I210" s="5"/>
    </row>
    <row r="211" spans="7:9" x14ac:dyDescent="0.15">
      <c r="G211" s="8">
        <v>35</v>
      </c>
      <c r="I211" s="5"/>
    </row>
    <row r="212" spans="7:9" x14ac:dyDescent="0.15">
      <c r="G212" s="8">
        <v>35</v>
      </c>
      <c r="I212" s="5"/>
    </row>
    <row r="213" spans="7:9" x14ac:dyDescent="0.15">
      <c r="G213" s="8">
        <v>35</v>
      </c>
      <c r="I213" s="5"/>
    </row>
    <row r="214" spans="7:9" x14ac:dyDescent="0.15">
      <c r="G214" s="8">
        <v>35</v>
      </c>
      <c r="I214" s="5"/>
    </row>
  </sheetData>
  <phoneticPr fontId="1" type="noConversion"/>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view="pageLayout" workbookViewId="0"/>
  </sheetViews>
  <sheetFormatPr baseColWidth="10" defaultColWidth="11" defaultRowHeight="13" x14ac:dyDescent="0.15"/>
  <cols>
    <col min="1" max="1" width="64.6640625" customWidth="1"/>
  </cols>
  <sheetData>
    <row r="1" spans="1:1" ht="139" customHeight="1" x14ac:dyDescent="0.15">
      <c r="A1" s="6" t="s">
        <v>0</v>
      </c>
    </row>
  </sheetData>
  <phoneticPr fontId="1" type="noConversion"/>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Tris pH</vt:lpstr>
      <vt:lpstr>mV data</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 Bignami</dc:creator>
  <cp:lastModifiedBy>Microsoft Office User</cp:lastModifiedBy>
  <dcterms:created xsi:type="dcterms:W3CDTF">2010-10-18T15:42:28Z</dcterms:created>
  <dcterms:modified xsi:type="dcterms:W3CDTF">2020-11-13T22:26:12Z</dcterms:modified>
</cp:coreProperties>
</file>