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b237eb562e4680/SF Personal/Airplane Stuff/_UK Flying/Zitair/Club Documents/"/>
    </mc:Choice>
  </mc:AlternateContent>
  <xr:revisionPtr revIDLastSave="3" documentId="8_{F15F08F9-CE22-C849-AD3D-B548EF68BE77}" xr6:coauthVersionLast="47" xr6:coauthVersionMax="47" xr10:uidLastSave="{25FC5E6F-9A41-D244-A3EE-C1107DB7277E}"/>
  <bookViews>
    <workbookView xWindow="2480" yWindow="2820" windowWidth="38640" windowHeight="21240" xr2:uid="{91BE8F3D-2F08-4719-9D37-FD94516E397B}"/>
  </bookViews>
  <sheets>
    <sheet name="GBJHB 2025-07" sheetId="3" r:id="rId1"/>
    <sheet name="Valid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C13" i="3"/>
  <c r="H13" i="3" s="1"/>
  <c r="C28" i="3"/>
  <c r="C27" i="3"/>
  <c r="C26" i="3"/>
  <c r="C25" i="3"/>
  <c r="G25" i="3" s="1"/>
  <c r="H20" i="3"/>
  <c r="G20" i="3"/>
  <c r="C20" i="3"/>
  <c r="G19" i="3"/>
  <c r="C19" i="3"/>
  <c r="H19" i="3" s="1"/>
  <c r="G18" i="3"/>
  <c r="C18" i="3"/>
  <c r="H18" i="3" s="1"/>
  <c r="G17" i="3"/>
  <c r="C17" i="3"/>
  <c r="H17" i="3" s="1"/>
  <c r="G16" i="3"/>
  <c r="C16" i="3"/>
  <c r="H16" i="3" s="1"/>
  <c r="G15" i="3"/>
  <c r="C15" i="3"/>
  <c r="H15" i="3" s="1"/>
  <c r="H14" i="3"/>
  <c r="G14" i="3"/>
  <c r="C14" i="3"/>
  <c r="G12" i="3"/>
  <c r="C12" i="3"/>
  <c r="H12" i="3" s="1"/>
  <c r="G11" i="3"/>
  <c r="C11" i="3"/>
  <c r="H11" i="3" s="1"/>
  <c r="G10" i="3"/>
  <c r="C10" i="3"/>
  <c r="H10" i="3" s="1"/>
  <c r="G9" i="3"/>
  <c r="C9" i="3"/>
  <c r="H9" i="3" s="1"/>
  <c r="G8" i="3"/>
  <c r="C8" i="3"/>
  <c r="H8" i="3" s="1"/>
  <c r="G7" i="3"/>
  <c r="C7" i="3"/>
  <c r="H7" i="3" s="1"/>
  <c r="G6" i="3"/>
  <c r="C6" i="3"/>
  <c r="H6" i="3" s="1"/>
  <c r="G5" i="3"/>
  <c r="C5" i="3"/>
  <c r="H5" i="3" s="1"/>
  <c r="G4" i="3"/>
  <c r="C4" i="3"/>
  <c r="H4" i="3" s="1"/>
  <c r="G3" i="3"/>
  <c r="C3" i="3"/>
  <c r="H3" i="3" s="1"/>
  <c r="G27" i="3" l="1"/>
  <c r="H28" i="3"/>
  <c r="G22" i="3"/>
  <c r="G26" i="3"/>
  <c r="H22" i="3"/>
  <c r="H25" i="3"/>
  <c r="H26" i="3"/>
  <c r="H27" i="3"/>
  <c r="G28" i="3"/>
</calcChain>
</file>

<file path=xl/sharedStrings.xml><?xml version="1.0" encoding="utf-8"?>
<sst xmlns="http://schemas.openxmlformats.org/spreadsheetml/2006/main" count="75" uniqueCount="39">
  <si>
    <t>Baggage  Items</t>
  </si>
  <si>
    <t xml:space="preserve">Baggage Weight (kg) </t>
  </si>
  <si>
    <t>Document Folder and POH</t>
  </si>
  <si>
    <t>PLB</t>
  </si>
  <si>
    <t>First Aid Kit</t>
  </si>
  <si>
    <t>Crate (with 1 engine oil bottle)</t>
  </si>
  <si>
    <t>Additional Engine Oil Bottles (full)</t>
  </si>
  <si>
    <t>Blue Paper Roll (new)</t>
  </si>
  <si>
    <t>Tow Bar</t>
  </si>
  <si>
    <t>Jump Leads</t>
  </si>
  <si>
    <t>Spark Plug Change Kit</t>
  </si>
  <si>
    <t>Spare Head Sets x2</t>
  </si>
  <si>
    <t>Sundries (screen shield, leather gloves, 4 x hi viz)</t>
  </si>
  <si>
    <t>Sundries (rear seat pockets)</t>
  </si>
  <si>
    <t>Liferaft</t>
  </si>
  <si>
    <t>Life Jacket, large x1</t>
  </si>
  <si>
    <t>Life Jacket, compact x1</t>
  </si>
  <si>
    <t xml:space="preserve">Baggage Weight (lb) </t>
  </si>
  <si>
    <t>Include on Trip?</t>
  </si>
  <si>
    <t>Validation</t>
  </si>
  <si>
    <t>Yes</t>
  </si>
  <si>
    <t>No</t>
  </si>
  <si>
    <t>Flight Weight (kg</t>
  </si>
  <si>
    <t>Flight Weight (lb)</t>
  </si>
  <si>
    <t>Total Flight Weight</t>
  </si>
  <si>
    <t>Number</t>
  </si>
  <si>
    <t>Position</t>
  </si>
  <si>
    <t>Location</t>
  </si>
  <si>
    <t>Hat Shelf</t>
  </si>
  <si>
    <t>Cargo</t>
  </si>
  <si>
    <t>Rear Seat</t>
  </si>
  <si>
    <t>Front Seats</t>
  </si>
  <si>
    <t>KG</t>
  </si>
  <si>
    <t>LB</t>
  </si>
  <si>
    <t>Weights for Weight &amp; Balance</t>
  </si>
  <si>
    <t>Air Compressor</t>
  </si>
  <si>
    <t>EAA Ground Stakes (each)</t>
  </si>
  <si>
    <t>EAA Rachet Strap (each)</t>
  </si>
  <si>
    <t>G-BJHB Mooney M20 Baggage Weight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</si>
</sst>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3" fillId="0" borderId="2" xfId="0" applyFont="1" applyBorder="1"/>
    <xf numFmtId="0" fontId="0" fillId="0" borderId="1" xfId="0" applyBorder="1"/>
    <xf numFmtId="0" fontId="2" fillId="0" borderId="0" xfId="0" applyFont="1" applyAlignment="1">
      <alignment horizontal="center" wrapText="1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/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/>
    <xf numFmtId="164" fontId="3" fillId="0" borderId="3" xfId="1" applyNumberFormat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4" xfId="1" applyNumberFormat="1" applyFont="1" applyBorder="1" applyAlignment="1"/>
    <xf numFmtId="164" fontId="0" fillId="0" borderId="15" xfId="1" applyNumberFormat="1" applyFont="1" applyBorder="1" applyAlignment="1"/>
    <xf numFmtId="0" fontId="2" fillId="0" borderId="16" xfId="0" applyFont="1" applyBorder="1" applyAlignment="1">
      <alignment horizontal="center"/>
    </xf>
    <xf numFmtId="164" fontId="0" fillId="0" borderId="17" xfId="1" applyNumberFormat="1" applyFont="1" applyBorder="1" applyAlignment="1"/>
    <xf numFmtId="0" fontId="2" fillId="0" borderId="16" xfId="0" applyFont="1" applyBorder="1" applyAlignment="1">
      <alignment horizontal="center" wrapText="1"/>
    </xf>
    <xf numFmtId="0" fontId="2" fillId="0" borderId="18" xfId="0" applyFon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19" xfId="1" applyNumberFormat="1" applyFont="1" applyBorder="1" applyAlignment="1"/>
    <xf numFmtId="164" fontId="0" fillId="0" borderId="20" xfId="1" applyNumberFormat="1" applyFont="1" applyBorder="1" applyAlignment="1"/>
    <xf numFmtId="0" fontId="6" fillId="0" borderId="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393700</xdr:colOff>
      <xdr:row>20</xdr:row>
      <xdr:rowOff>170294</xdr:rowOff>
    </xdr:from>
    <xdr:to>
      <xdr:col>0</xdr:col>
      <xdr:colOff>2298700</xdr:colOff>
      <xdr:row>27</xdr:row>
      <xdr:rowOff>165099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ECBAB375-901A-360F-1CB8-E87BDA59C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93700" y="5135994"/>
          <a:ext cx="1905000" cy="1544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0122-A71B-0F4C-A11D-92714CDD956C}">
  <dimension ref="A1:H37"/>
  <sheetViews>
    <sheetView tabSelected="1" workbookViewId="0">
      <selection activeCell="A31" sqref="A31"/>
    </sheetView>
  </sheetViews>
  <sheetFormatPr baseColWidth="10" defaultColWidth="8.83203125" defaultRowHeight="15" x14ac:dyDescent="0.2"/>
  <cols>
    <col min="1" max="1" width="41.33203125" customWidth="1"/>
    <col min="2" max="2" width="20.5" customWidth="1"/>
    <col min="3" max="3" width="21.83203125" customWidth="1"/>
    <col min="4" max="4" width="8.83203125" style="9"/>
    <col min="5" max="5" width="14.5" style="9" customWidth="1"/>
    <col min="6" max="6" width="8.83203125" style="9"/>
    <col min="7" max="8" width="15.1640625" style="9" customWidth="1"/>
  </cols>
  <sheetData>
    <row r="1" spans="1:8" s="20" customFormat="1" ht="40" customHeight="1" thickBot="1" x14ac:dyDescent="0.25">
      <c r="A1" s="38" t="s">
        <v>38</v>
      </c>
      <c r="B1" s="38"/>
      <c r="C1" s="38"/>
      <c r="D1" s="38"/>
      <c r="E1" s="38"/>
      <c r="F1" s="38"/>
      <c r="G1" s="38"/>
      <c r="H1" s="38"/>
    </row>
    <row r="2" spans="1:8" ht="27" customHeight="1" thickBot="1" x14ac:dyDescent="0.25">
      <c r="A2" s="23" t="s">
        <v>0</v>
      </c>
      <c r="B2" s="21" t="s">
        <v>1</v>
      </c>
      <c r="C2" s="21" t="s">
        <v>17</v>
      </c>
      <c r="D2" s="21" t="s">
        <v>18</v>
      </c>
      <c r="E2" s="21" t="s">
        <v>26</v>
      </c>
      <c r="F2" s="21" t="s">
        <v>25</v>
      </c>
      <c r="G2" s="21" t="s">
        <v>22</v>
      </c>
      <c r="H2" s="24" t="s">
        <v>23</v>
      </c>
    </row>
    <row r="3" spans="1:8" ht="18" customHeight="1" x14ac:dyDescent="0.2">
      <c r="A3" s="25" t="s">
        <v>2</v>
      </c>
      <c r="B3" s="26">
        <v>2.665</v>
      </c>
      <c r="C3" s="26">
        <f>B3*2.2</f>
        <v>5.8630000000000004</v>
      </c>
      <c r="D3" s="27" t="s">
        <v>20</v>
      </c>
      <c r="E3" s="27" t="s">
        <v>28</v>
      </c>
      <c r="F3" s="27">
        <v>1</v>
      </c>
      <c r="G3" s="28">
        <f>IF(D3="Yes",B3*F3,0)</f>
        <v>2.665</v>
      </c>
      <c r="H3" s="29">
        <f>IF(D3="Yes",C3*F3,0)</f>
        <v>5.8630000000000004</v>
      </c>
    </row>
    <row r="4" spans="1:8" ht="18" customHeight="1" x14ac:dyDescent="0.2">
      <c r="A4" s="30" t="s">
        <v>3</v>
      </c>
      <c r="B4" s="22">
        <v>0.37</v>
      </c>
      <c r="C4" s="22">
        <f t="shared" ref="C4:C20" si="0">B4*2.2</f>
        <v>0.81400000000000006</v>
      </c>
      <c r="D4" s="8" t="s">
        <v>20</v>
      </c>
      <c r="E4" s="8" t="s">
        <v>30</v>
      </c>
      <c r="F4" s="8">
        <v>1</v>
      </c>
      <c r="G4" s="17">
        <f t="shared" ref="G4:G20" si="1">IF(D4="Yes",B4*F4,0)</f>
        <v>0.37</v>
      </c>
      <c r="H4" s="31">
        <f t="shared" ref="H4:H20" si="2">IF(D4="Yes",C4*F4,0)</f>
        <v>0.81400000000000006</v>
      </c>
    </row>
    <row r="5" spans="1:8" ht="18" customHeight="1" x14ac:dyDescent="0.2">
      <c r="A5" s="30" t="s">
        <v>4</v>
      </c>
      <c r="B5" s="22">
        <v>0.92500000000000004</v>
      </c>
      <c r="C5" s="22">
        <f t="shared" si="0"/>
        <v>2.0350000000000001</v>
      </c>
      <c r="D5" s="8" t="s">
        <v>20</v>
      </c>
      <c r="E5" s="8" t="s">
        <v>30</v>
      </c>
      <c r="F5" s="8">
        <v>1</v>
      </c>
      <c r="G5" s="17">
        <f t="shared" si="1"/>
        <v>0.92500000000000004</v>
      </c>
      <c r="H5" s="31">
        <f t="shared" si="2"/>
        <v>2.0350000000000001</v>
      </c>
    </row>
    <row r="6" spans="1:8" ht="18" customHeight="1" x14ac:dyDescent="0.2">
      <c r="A6" s="30" t="s">
        <v>5</v>
      </c>
      <c r="B6" s="22">
        <v>2.2130000000000001</v>
      </c>
      <c r="C6" s="22">
        <f t="shared" si="0"/>
        <v>4.8686000000000007</v>
      </c>
      <c r="D6" s="8" t="s">
        <v>20</v>
      </c>
      <c r="E6" s="8" t="s">
        <v>29</v>
      </c>
      <c r="F6" s="8">
        <v>1</v>
      </c>
      <c r="G6" s="17">
        <f t="shared" si="1"/>
        <v>2.2130000000000001</v>
      </c>
      <c r="H6" s="31">
        <f t="shared" si="2"/>
        <v>4.8686000000000007</v>
      </c>
    </row>
    <row r="7" spans="1:8" ht="18" customHeight="1" x14ac:dyDescent="0.2">
      <c r="A7" s="30" t="s">
        <v>6</v>
      </c>
      <c r="B7" s="22">
        <v>0.89800000000000002</v>
      </c>
      <c r="C7" s="22">
        <f t="shared" si="0"/>
        <v>1.9756000000000002</v>
      </c>
      <c r="D7" s="8" t="s">
        <v>20</v>
      </c>
      <c r="E7" s="8" t="s">
        <v>29</v>
      </c>
      <c r="F7" s="8">
        <v>3</v>
      </c>
      <c r="G7" s="17">
        <f t="shared" si="1"/>
        <v>2.694</v>
      </c>
      <c r="H7" s="31">
        <f t="shared" si="2"/>
        <v>5.926800000000001</v>
      </c>
    </row>
    <row r="8" spans="1:8" ht="18" customHeight="1" x14ac:dyDescent="0.2">
      <c r="A8" s="30" t="s">
        <v>7</v>
      </c>
      <c r="B8" s="22">
        <v>0.374</v>
      </c>
      <c r="C8" s="22">
        <f t="shared" si="0"/>
        <v>0.82280000000000009</v>
      </c>
      <c r="D8" s="8" t="s">
        <v>20</v>
      </c>
      <c r="E8" s="8" t="s">
        <v>28</v>
      </c>
      <c r="F8" s="8">
        <v>1</v>
      </c>
      <c r="G8" s="17">
        <f t="shared" si="1"/>
        <v>0.374</v>
      </c>
      <c r="H8" s="31">
        <f t="shared" si="2"/>
        <v>0.82280000000000009</v>
      </c>
    </row>
    <row r="9" spans="1:8" ht="18" customHeight="1" x14ac:dyDescent="0.2">
      <c r="A9" s="30" t="s">
        <v>8</v>
      </c>
      <c r="B9" s="22">
        <v>0.752</v>
      </c>
      <c r="C9" s="22">
        <f t="shared" si="0"/>
        <v>1.6544000000000001</v>
      </c>
      <c r="D9" s="8" t="s">
        <v>20</v>
      </c>
      <c r="E9" s="8" t="s">
        <v>29</v>
      </c>
      <c r="F9" s="8">
        <v>1</v>
      </c>
      <c r="G9" s="17">
        <f t="shared" si="1"/>
        <v>0.752</v>
      </c>
      <c r="H9" s="31">
        <f t="shared" si="2"/>
        <v>1.6544000000000001</v>
      </c>
    </row>
    <row r="10" spans="1:8" ht="18" customHeight="1" x14ac:dyDescent="0.2">
      <c r="A10" s="30" t="s">
        <v>9</v>
      </c>
      <c r="B10" s="22">
        <v>3.3540000000000001</v>
      </c>
      <c r="C10" s="22">
        <f t="shared" si="0"/>
        <v>7.3788000000000009</v>
      </c>
      <c r="D10" s="8" t="s">
        <v>20</v>
      </c>
      <c r="E10" s="8" t="s">
        <v>29</v>
      </c>
      <c r="F10" s="8">
        <v>1</v>
      </c>
      <c r="G10" s="17">
        <f t="shared" si="1"/>
        <v>3.3540000000000001</v>
      </c>
      <c r="H10" s="31">
        <f t="shared" si="2"/>
        <v>7.3788000000000009</v>
      </c>
    </row>
    <row r="11" spans="1:8" ht="18" customHeight="1" x14ac:dyDescent="0.2">
      <c r="A11" s="30" t="s">
        <v>10</v>
      </c>
      <c r="B11" s="22">
        <v>1.841</v>
      </c>
      <c r="C11" s="22">
        <f t="shared" si="0"/>
        <v>4.0502000000000002</v>
      </c>
      <c r="D11" s="8" t="s">
        <v>20</v>
      </c>
      <c r="E11" s="8" t="s">
        <v>29</v>
      </c>
      <c r="F11" s="8">
        <v>1</v>
      </c>
      <c r="G11" s="17">
        <f t="shared" si="1"/>
        <v>1.841</v>
      </c>
      <c r="H11" s="31">
        <f t="shared" si="2"/>
        <v>4.0502000000000002</v>
      </c>
    </row>
    <row r="12" spans="1:8" ht="18" customHeight="1" x14ac:dyDescent="0.2">
      <c r="A12" s="30" t="s">
        <v>36</v>
      </c>
      <c r="B12" s="22">
        <v>0.34499999999999997</v>
      </c>
      <c r="C12" s="22">
        <f t="shared" si="0"/>
        <v>0.75900000000000001</v>
      </c>
      <c r="D12" s="8" t="s">
        <v>20</v>
      </c>
      <c r="E12" s="8" t="s">
        <v>29</v>
      </c>
      <c r="F12" s="8">
        <v>3</v>
      </c>
      <c r="G12" s="17">
        <f t="shared" si="1"/>
        <v>1.0349999999999999</v>
      </c>
      <c r="H12" s="31">
        <f t="shared" si="2"/>
        <v>2.2770000000000001</v>
      </c>
    </row>
    <row r="13" spans="1:8" ht="18" customHeight="1" x14ac:dyDescent="0.2">
      <c r="A13" s="30" t="s">
        <v>37</v>
      </c>
      <c r="B13" s="22">
        <v>0.42</v>
      </c>
      <c r="C13" s="22">
        <f t="shared" si="0"/>
        <v>0.92400000000000004</v>
      </c>
      <c r="D13" s="8" t="s">
        <v>20</v>
      </c>
      <c r="E13" s="8" t="s">
        <v>29</v>
      </c>
      <c r="F13" s="8">
        <v>3</v>
      </c>
      <c r="G13" s="17">
        <f t="shared" si="1"/>
        <v>1.26</v>
      </c>
      <c r="H13" s="31">
        <f t="shared" si="2"/>
        <v>2.7720000000000002</v>
      </c>
    </row>
    <row r="14" spans="1:8" ht="18" customHeight="1" x14ac:dyDescent="0.2">
      <c r="A14" s="30" t="s">
        <v>11</v>
      </c>
      <c r="B14" s="22">
        <v>1.4259999999999999</v>
      </c>
      <c r="C14" s="22">
        <f t="shared" si="0"/>
        <v>3.1372</v>
      </c>
      <c r="D14" s="8" t="s">
        <v>21</v>
      </c>
      <c r="E14" s="8" t="s">
        <v>28</v>
      </c>
      <c r="F14" s="8">
        <v>1</v>
      </c>
      <c r="G14" s="17">
        <f t="shared" si="1"/>
        <v>0</v>
      </c>
      <c r="H14" s="31">
        <f t="shared" si="2"/>
        <v>0</v>
      </c>
    </row>
    <row r="15" spans="1:8" ht="18" customHeight="1" x14ac:dyDescent="0.2">
      <c r="A15" s="32" t="s">
        <v>12</v>
      </c>
      <c r="B15" s="22">
        <v>0.77400000000000002</v>
      </c>
      <c r="C15" s="22">
        <f t="shared" si="0"/>
        <v>1.7028000000000001</v>
      </c>
      <c r="D15" s="8" t="s">
        <v>20</v>
      </c>
      <c r="E15" s="8" t="s">
        <v>28</v>
      </c>
      <c r="F15" s="8">
        <v>1</v>
      </c>
      <c r="G15" s="17">
        <f t="shared" si="1"/>
        <v>0.77400000000000002</v>
      </c>
      <c r="H15" s="31">
        <f t="shared" si="2"/>
        <v>1.7028000000000001</v>
      </c>
    </row>
    <row r="16" spans="1:8" ht="18" customHeight="1" x14ac:dyDescent="0.2">
      <c r="A16" s="30" t="s">
        <v>13</v>
      </c>
      <c r="B16" s="22">
        <v>0.77500000000000002</v>
      </c>
      <c r="C16" s="22">
        <f t="shared" si="0"/>
        <v>1.7050000000000003</v>
      </c>
      <c r="D16" s="8" t="s">
        <v>20</v>
      </c>
      <c r="E16" s="8" t="s">
        <v>30</v>
      </c>
      <c r="F16" s="8">
        <v>1</v>
      </c>
      <c r="G16" s="17">
        <f t="shared" si="1"/>
        <v>0.77500000000000002</v>
      </c>
      <c r="H16" s="31">
        <f t="shared" si="2"/>
        <v>1.7050000000000003</v>
      </c>
    </row>
    <row r="17" spans="1:8" ht="18" customHeight="1" x14ac:dyDescent="0.2">
      <c r="A17" s="30" t="s">
        <v>14</v>
      </c>
      <c r="B17" s="22">
        <v>11.3</v>
      </c>
      <c r="C17" s="22">
        <f t="shared" si="0"/>
        <v>24.860000000000003</v>
      </c>
      <c r="D17" s="8" t="s">
        <v>20</v>
      </c>
      <c r="E17" s="8" t="s">
        <v>30</v>
      </c>
      <c r="F17" s="8">
        <v>1</v>
      </c>
      <c r="G17" s="17">
        <f t="shared" si="1"/>
        <v>11.3</v>
      </c>
      <c r="H17" s="31">
        <f t="shared" si="2"/>
        <v>24.860000000000003</v>
      </c>
    </row>
    <row r="18" spans="1:8" ht="18" customHeight="1" x14ac:dyDescent="0.2">
      <c r="A18" s="30" t="s">
        <v>35</v>
      </c>
      <c r="B18" s="22">
        <v>0.65300000000000002</v>
      </c>
      <c r="C18" s="22">
        <f t="shared" si="0"/>
        <v>1.4366000000000001</v>
      </c>
      <c r="D18" s="8" t="s">
        <v>20</v>
      </c>
      <c r="E18" s="8" t="s">
        <v>29</v>
      </c>
      <c r="F18" s="8">
        <v>1</v>
      </c>
      <c r="G18" s="17">
        <f t="shared" si="1"/>
        <v>0.65300000000000002</v>
      </c>
      <c r="H18" s="31">
        <f t="shared" si="2"/>
        <v>1.4366000000000001</v>
      </c>
    </row>
    <row r="19" spans="1:8" ht="18" customHeight="1" x14ac:dyDescent="0.2">
      <c r="A19" s="30" t="s">
        <v>15</v>
      </c>
      <c r="B19" s="22">
        <v>0.89400000000000002</v>
      </c>
      <c r="C19" s="22">
        <f t="shared" si="0"/>
        <v>1.9668000000000001</v>
      </c>
      <c r="D19" s="8" t="s">
        <v>20</v>
      </c>
      <c r="E19" s="8" t="s">
        <v>31</v>
      </c>
      <c r="F19" s="8">
        <v>2</v>
      </c>
      <c r="G19" s="17">
        <f t="shared" si="1"/>
        <v>1.788</v>
      </c>
      <c r="H19" s="31">
        <f t="shared" si="2"/>
        <v>3.9336000000000002</v>
      </c>
    </row>
    <row r="20" spans="1:8" ht="18" customHeight="1" thickBot="1" x14ac:dyDescent="0.25">
      <c r="A20" s="33" t="s">
        <v>16</v>
      </c>
      <c r="B20" s="34">
        <v>0.57399999999999995</v>
      </c>
      <c r="C20" s="34">
        <f t="shared" si="0"/>
        <v>1.2627999999999999</v>
      </c>
      <c r="D20" s="35" t="s">
        <v>21</v>
      </c>
      <c r="E20" s="35" t="s">
        <v>31</v>
      </c>
      <c r="F20" s="35">
        <v>2</v>
      </c>
      <c r="G20" s="36">
        <f t="shared" si="1"/>
        <v>0</v>
      </c>
      <c r="H20" s="37">
        <f t="shared" si="2"/>
        <v>0</v>
      </c>
    </row>
    <row r="21" spans="1:8" ht="16" thickBot="1" x14ac:dyDescent="0.25"/>
    <row r="22" spans="1:8" s="2" customFormat="1" ht="18" customHeight="1" thickBot="1" x14ac:dyDescent="0.25">
      <c r="C22" s="3" t="s">
        <v>24</v>
      </c>
      <c r="D22" s="10"/>
      <c r="E22" s="10"/>
      <c r="F22" s="10"/>
      <c r="G22" s="18">
        <f>SUM(G3:G21)</f>
        <v>32.772999999999996</v>
      </c>
      <c r="H22" s="19">
        <f>SUM(H3:H21)</f>
        <v>72.1006</v>
      </c>
    </row>
    <row r="23" spans="1:8" ht="16" thickBot="1" x14ac:dyDescent="0.25"/>
    <row r="24" spans="1:8" ht="18" customHeight="1" thickBot="1" x14ac:dyDescent="0.25">
      <c r="C24" s="11" t="s">
        <v>34</v>
      </c>
      <c r="D24" s="12"/>
      <c r="E24" s="12"/>
      <c r="F24" s="12"/>
      <c r="G24" s="13" t="s">
        <v>32</v>
      </c>
      <c r="H24" s="14" t="s">
        <v>33</v>
      </c>
    </row>
    <row r="25" spans="1:8" ht="18" customHeight="1" x14ac:dyDescent="0.2">
      <c r="C25" s="6" t="str">
        <f>Validation!B2</f>
        <v>Hat Shelf</v>
      </c>
      <c r="D25" s="7"/>
      <c r="E25" s="7"/>
      <c r="F25" s="7"/>
      <c r="G25" s="15">
        <f>SUMIF(E$3:E$20,C25,G$3:G$20)</f>
        <v>3.8130000000000002</v>
      </c>
      <c r="H25" s="15">
        <f>SUMIF(E$3:E$20,C25,H$3:H$20)</f>
        <v>8.3886000000000003</v>
      </c>
    </row>
    <row r="26" spans="1:8" ht="18" customHeight="1" x14ac:dyDescent="0.2">
      <c r="C26" s="4" t="str">
        <f>Validation!B3</f>
        <v>Cargo</v>
      </c>
      <c r="D26" s="8"/>
      <c r="E26" s="8"/>
      <c r="F26" s="8"/>
      <c r="G26" s="16">
        <f t="shared" ref="G26:G28" si="3">SUMIF(E$3:E$20,C26,G$3:G$20)</f>
        <v>13.802</v>
      </c>
      <c r="H26" s="16">
        <f t="shared" ref="H26:H28" si="4">SUMIF(E$3:E$20,C26,H$3:H$20)</f>
        <v>30.364400000000003</v>
      </c>
    </row>
    <row r="27" spans="1:8" ht="18" customHeight="1" x14ac:dyDescent="0.2">
      <c r="C27" s="4" t="str">
        <f>Validation!B4</f>
        <v>Rear Seat</v>
      </c>
      <c r="D27" s="8"/>
      <c r="E27" s="8"/>
      <c r="F27" s="8"/>
      <c r="G27" s="16">
        <f t="shared" si="3"/>
        <v>13.370000000000001</v>
      </c>
      <c r="H27" s="16">
        <f t="shared" si="4"/>
        <v>29.414000000000001</v>
      </c>
    </row>
    <row r="28" spans="1:8" ht="18" customHeight="1" x14ac:dyDescent="0.2">
      <c r="C28" s="4" t="str">
        <f>Validation!B5</f>
        <v>Front Seats</v>
      </c>
      <c r="D28" s="8"/>
      <c r="E28" s="8"/>
      <c r="F28" s="8"/>
      <c r="G28" s="16">
        <f t="shared" si="3"/>
        <v>1.788</v>
      </c>
      <c r="H28" s="16">
        <f t="shared" si="4"/>
        <v>3.9336000000000002</v>
      </c>
    </row>
    <row r="32" spans="1:8" x14ac:dyDescent="0.2">
      <c r="D32" s="1"/>
      <c r="E32" s="5"/>
      <c r="F32" s="5"/>
    </row>
    <row r="37" spans="8:8" x14ac:dyDescent="0.2">
      <c r="H37" s="1"/>
    </row>
  </sheetData>
  <mergeCells count="1">
    <mergeCell ref="A1:H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6335A7-E160-9547-8FD6-AF72CBC9A52A}">
          <x14:formula1>
            <xm:f>Validation!$B$2:$B$5</xm:f>
          </x14:formula1>
          <xm:sqref>E3:E20</xm:sqref>
        </x14:dataValidation>
        <x14:dataValidation type="list" allowBlank="1" showInputMessage="1" showErrorMessage="1" xr:uid="{FF90D1F1-E778-E24B-9D22-003D4F35A7C3}">
          <x14:formula1>
            <xm:f>Validation!$A$2:$A$3</xm:f>
          </x14:formula1>
          <xm:sqref>D3:D20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C4482-0384-BF47-96C7-83D1495BD094}">
  <dimension ref="A1:B5"/>
  <sheetViews>
    <sheetView workbookViewId="0">
      <selection activeCell="B2" sqref="B2:B5"/>
    </sheetView>
  </sheetViews>
  <sheetFormatPr baseColWidth="10" defaultColWidth="10.83203125" defaultRowHeight="15" x14ac:dyDescent="0.2"/>
  <sheetData>
    <row r="1" spans="1:2" x14ac:dyDescent="0.2">
      <c r="A1" s="2" t="s">
        <v>19</v>
      </c>
      <c r="B1" s="2" t="s">
        <v>27</v>
      </c>
    </row>
    <row r="2" spans="1:2" x14ac:dyDescent="0.2">
      <c r="A2" t="s">
        <v>20</v>
      </c>
      <c r="B2" t="s">
        <v>28</v>
      </c>
    </row>
    <row r="3" spans="1:2" x14ac:dyDescent="0.2">
      <c r="A3" t="s">
        <v>21</v>
      </c>
      <c r="B3" t="s">
        <v>29</v>
      </c>
    </row>
    <row r="4" spans="1:2" x14ac:dyDescent="0.2">
      <c r="B4" t="s">
        <v>30</v>
      </c>
    </row>
    <row r="5" spans="1:2" x14ac:dyDescent="0.2">
      <c r="B5" t="s">
        <v>31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0a58a55-8d55-4c7b-aa85-1ae890a4cc64}" enabled="1" method="Standard" siteId="{e85feadf-11e7-47bb-a160-43b98dcc96f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GBJHB 2025-07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W</dc:creator>
  <cp:lastModifiedBy>Steven French</cp:lastModifiedBy>
  <dcterms:created xsi:type="dcterms:W3CDTF">2023-05-18T08:57:59Z</dcterms:created>
  <dcterms:modified xsi:type="dcterms:W3CDTF">2025-08-05T11:09:35Z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a58a55-8d55-4c7b-aa85-1ae890a4cc64_Enabled">
    <vt:lpwstr>true</vt:lpwstr>
  </property>
  <property fmtid="{D5CDD505-2E9C-101B-9397-08002B2CF9AE}" pid="3" name="MSIP_Label_50a58a55-8d55-4c7b-aa85-1ae890a4cc64_SetDate">
    <vt:lpwstr>2023-05-18T11:21:36Z</vt:lpwstr>
  </property>
  <property fmtid="{D5CDD505-2E9C-101B-9397-08002B2CF9AE}" pid="4" name="MSIP_Label_50a58a55-8d55-4c7b-aa85-1ae890a4cc64_Method">
    <vt:lpwstr>Standard</vt:lpwstr>
  </property>
  <property fmtid="{D5CDD505-2E9C-101B-9397-08002B2CF9AE}" pid="5" name="MSIP_Label_50a58a55-8d55-4c7b-aa85-1ae890a4cc64_Name">
    <vt:lpwstr>50a58a55-8d55-4c7b-aa85-1ae890a4cc64</vt:lpwstr>
  </property>
  <property fmtid="{D5CDD505-2E9C-101B-9397-08002B2CF9AE}" pid="6" name="MSIP_Label_50a58a55-8d55-4c7b-aa85-1ae890a4cc64_SiteId">
    <vt:lpwstr>e85feadf-11e7-47bb-a160-43b98dcc96f1</vt:lpwstr>
  </property>
  <property fmtid="{D5CDD505-2E9C-101B-9397-08002B2CF9AE}" pid="7" name="MSIP_Label_50a58a55-8d55-4c7b-aa85-1ae890a4cc64_ActionId">
    <vt:lpwstr>d2d7b744-43cb-4270-b8ef-871925030f9b</vt:lpwstr>
  </property>
  <property fmtid="{D5CDD505-2E9C-101B-9397-08002B2CF9AE}" pid="8" name="MSIP_Label_50a58a55-8d55-4c7b-aa85-1ae890a4cc64_ContentBits">
    <vt:lpwstr>0</vt:lpwstr>
  </property>
</Properties>
</file>