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hartEx2.xml" ContentType="application/vnd.ms-office.chartex+xml"/>
  <Override PartName="/xl/charts/colors10.xml" ContentType="application/vnd.ms-office.chartcolorstyle+xml"/>
  <Override PartName="/xl/charts/style10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ogang\Desktop\교과서 NEW data\최종 Data\"/>
    </mc:Choice>
  </mc:AlternateContent>
  <bookViews>
    <workbookView xWindow="0" yWindow="0" windowWidth="20520" windowHeight="9405" activeTab="1"/>
  </bookViews>
  <sheets>
    <sheet name="League Table" sheetId="1" r:id="rId1"/>
    <sheet name="Data" sheetId="3" r:id="rId2"/>
    <sheet name="Data (2)" sheetId="7" state="hidden" r:id="rId3"/>
    <sheet name="Sheet2" sheetId="10" state="hidden" r:id="rId4"/>
    <sheet name="Sheet6" sheetId="9" state="hidden" r:id="rId5"/>
    <sheet name="Other Stats" sheetId="5" state="hidden" r:id="rId6"/>
    <sheet name="Sheet1" sheetId="4" state="hidden" r:id="rId7"/>
  </sheets>
  <definedNames>
    <definedName name="_xlnm._FilterDatabase" localSheetId="1" hidden="1">Data!$A$1:$I$449</definedName>
    <definedName name="_xlnm._FilterDatabase" localSheetId="2" hidden="1">'Data (2)'!$B$2:$L$450</definedName>
    <definedName name="_xlnm._FilterDatabase" localSheetId="0" hidden="1">'League Table'!$B$32:$D$52</definedName>
    <definedName name="_xlchart.v1.0" hidden="1">Sheet6!$B$2:$B$449</definedName>
    <definedName name="_xlchart.v1.1" hidden="1">Sheet6!$C$1</definedName>
    <definedName name="_xlchart.v1.2" hidden="1">Sheet6!$C$2:$C$449</definedName>
    <definedName name="_xlchart.v1.3" hidden="1">Sheet6!$B$2:$B$449</definedName>
    <definedName name="_xlchart.v1.4" hidden="1">Sheet6!$C$1</definedName>
    <definedName name="_xlchart.v1.5" hidden="1">Sheet6!$C$2:$C$449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10" l="1"/>
  <c r="T6" i="10"/>
  <c r="T5" i="10"/>
  <c r="T4" i="10"/>
  <c r="T3" i="10"/>
  <c r="T2" i="10"/>
  <c r="O7" i="10"/>
  <c r="O6" i="10"/>
  <c r="O5" i="10"/>
  <c r="O4" i="10"/>
  <c r="O3" i="10"/>
  <c r="O2" i="10"/>
  <c r="J7" i="10"/>
  <c r="J6" i="10"/>
  <c r="J5" i="10"/>
  <c r="J4" i="10"/>
  <c r="J3" i="10"/>
  <c r="J2" i="10"/>
  <c r="E2" i="10"/>
  <c r="E7" i="10"/>
  <c r="E6" i="10"/>
  <c r="E5" i="10"/>
  <c r="E4" i="10"/>
  <c r="E3" i="10"/>
  <c r="C78" i="5" l="1"/>
  <c r="C79" i="5"/>
  <c r="C80" i="5"/>
  <c r="C77" i="5"/>
  <c r="C72" i="5"/>
  <c r="C73" i="5" s="1"/>
  <c r="C68" i="5"/>
  <c r="C67" i="5"/>
  <c r="C65" i="5"/>
  <c r="C64" i="5"/>
  <c r="C63" i="5"/>
  <c r="C60" i="5"/>
  <c r="C59" i="5"/>
  <c r="C58" i="5"/>
  <c r="C57" i="5"/>
  <c r="C56" i="5"/>
  <c r="C55" i="5"/>
  <c r="E450" i="7"/>
  <c r="D450" i="7"/>
  <c r="E449" i="7"/>
  <c r="D449" i="7"/>
  <c r="E448" i="7"/>
  <c r="D448" i="7"/>
  <c r="E447" i="7"/>
  <c r="D447" i="7"/>
  <c r="E446" i="7"/>
  <c r="D446" i="7"/>
  <c r="E445" i="7"/>
  <c r="D445" i="7"/>
  <c r="E444" i="7"/>
  <c r="D444" i="7"/>
  <c r="E443" i="7"/>
  <c r="D443" i="7"/>
  <c r="E442" i="7"/>
  <c r="D442" i="7"/>
  <c r="E441" i="7"/>
  <c r="D441" i="7"/>
  <c r="E440" i="7"/>
  <c r="D440" i="7"/>
  <c r="E439" i="7"/>
  <c r="D439" i="7"/>
  <c r="E438" i="7"/>
  <c r="D438" i="7"/>
  <c r="E437" i="7"/>
  <c r="D437" i="7"/>
  <c r="E436" i="7"/>
  <c r="D436" i="7"/>
  <c r="E435" i="7"/>
  <c r="D435" i="7"/>
  <c r="E434" i="7"/>
  <c r="D434" i="7"/>
  <c r="E433" i="7"/>
  <c r="D433" i="7"/>
  <c r="E432" i="7"/>
  <c r="D432" i="7"/>
  <c r="E431" i="7"/>
  <c r="D431" i="7"/>
  <c r="E430" i="7"/>
  <c r="D430" i="7"/>
  <c r="E429" i="7"/>
  <c r="D429" i="7"/>
  <c r="E428" i="7"/>
  <c r="D428" i="7"/>
  <c r="E427" i="7"/>
  <c r="D427" i="7"/>
  <c r="E426" i="7"/>
  <c r="D426" i="7"/>
  <c r="E425" i="7"/>
  <c r="D425" i="7"/>
  <c r="E424" i="7"/>
  <c r="D424" i="7"/>
  <c r="E423" i="7"/>
  <c r="D423" i="7"/>
  <c r="E422" i="7"/>
  <c r="D422" i="7"/>
  <c r="E421" i="7"/>
  <c r="D421" i="7"/>
  <c r="E420" i="7"/>
  <c r="D420" i="7"/>
  <c r="E419" i="7"/>
  <c r="D419" i="7"/>
  <c r="E418" i="7"/>
  <c r="D418" i="7"/>
  <c r="E417" i="7"/>
  <c r="D417" i="7"/>
  <c r="E416" i="7"/>
  <c r="D416" i="7"/>
  <c r="E415" i="7"/>
  <c r="D415" i="7"/>
  <c r="E414" i="7"/>
  <c r="D414" i="7"/>
  <c r="E413" i="7"/>
  <c r="D413" i="7"/>
  <c r="E412" i="7"/>
  <c r="D412" i="7"/>
  <c r="E411" i="7"/>
  <c r="D411" i="7"/>
  <c r="E410" i="7"/>
  <c r="D410" i="7"/>
  <c r="E409" i="7"/>
  <c r="D409" i="7"/>
  <c r="E408" i="7"/>
  <c r="D408" i="7"/>
  <c r="E407" i="7"/>
  <c r="D407" i="7"/>
  <c r="E406" i="7"/>
  <c r="D406" i="7"/>
  <c r="E405" i="7"/>
  <c r="D405" i="7"/>
  <c r="E404" i="7"/>
  <c r="D404" i="7"/>
  <c r="E403" i="7"/>
  <c r="D403" i="7"/>
  <c r="E402" i="7"/>
  <c r="D402" i="7"/>
  <c r="E401" i="7"/>
  <c r="D401" i="7"/>
  <c r="E400" i="7"/>
  <c r="D400" i="7"/>
  <c r="E399" i="7"/>
  <c r="D399" i="7"/>
  <c r="E398" i="7"/>
  <c r="D398" i="7"/>
  <c r="E397" i="7"/>
  <c r="D397" i="7"/>
  <c r="E396" i="7"/>
  <c r="D396" i="7"/>
  <c r="E395" i="7"/>
  <c r="D395" i="7"/>
  <c r="E394" i="7"/>
  <c r="D394" i="7"/>
  <c r="E393" i="7"/>
  <c r="D393" i="7"/>
  <c r="E392" i="7"/>
  <c r="D392" i="7"/>
  <c r="E391" i="7"/>
  <c r="D391" i="7"/>
  <c r="E390" i="7"/>
  <c r="D390" i="7"/>
  <c r="E389" i="7"/>
  <c r="D389" i="7"/>
  <c r="E388" i="7"/>
  <c r="D388" i="7"/>
  <c r="E387" i="7"/>
  <c r="D387" i="7"/>
  <c r="E386" i="7"/>
  <c r="D386" i="7"/>
  <c r="E385" i="7"/>
  <c r="D385" i="7"/>
  <c r="E384" i="7"/>
  <c r="D384" i="7"/>
  <c r="E383" i="7"/>
  <c r="D383" i="7"/>
  <c r="E382" i="7"/>
  <c r="D382" i="7"/>
  <c r="E381" i="7"/>
  <c r="D381" i="7"/>
  <c r="E380" i="7"/>
  <c r="D380" i="7"/>
  <c r="E379" i="7"/>
  <c r="D379" i="7"/>
  <c r="E378" i="7"/>
  <c r="D378" i="7"/>
  <c r="E377" i="7"/>
  <c r="D377" i="7"/>
  <c r="E376" i="7"/>
  <c r="D376" i="7"/>
  <c r="E375" i="7"/>
  <c r="D375" i="7"/>
  <c r="E374" i="7"/>
  <c r="D374" i="7"/>
  <c r="E373" i="7"/>
  <c r="D373" i="7"/>
  <c r="E372" i="7"/>
  <c r="D372" i="7"/>
  <c r="E371" i="7"/>
  <c r="D371" i="7"/>
  <c r="E370" i="7"/>
  <c r="D370" i="7"/>
  <c r="E369" i="7"/>
  <c r="D369" i="7"/>
  <c r="E368" i="7"/>
  <c r="D368" i="7"/>
  <c r="E367" i="7"/>
  <c r="D367" i="7"/>
  <c r="E366" i="7"/>
  <c r="D366" i="7"/>
  <c r="E365" i="7"/>
  <c r="D365" i="7"/>
  <c r="E364" i="7"/>
  <c r="D364" i="7"/>
  <c r="E363" i="7"/>
  <c r="D363" i="7"/>
  <c r="E362" i="7"/>
  <c r="D362" i="7"/>
  <c r="E361" i="7"/>
  <c r="D361" i="7"/>
  <c r="E360" i="7"/>
  <c r="D360" i="7"/>
  <c r="E359" i="7"/>
  <c r="D359" i="7"/>
  <c r="E358" i="7"/>
  <c r="D358" i="7"/>
  <c r="E357" i="7"/>
  <c r="D357" i="7"/>
  <c r="E356" i="7"/>
  <c r="D356" i="7"/>
  <c r="E355" i="7"/>
  <c r="D355" i="7"/>
  <c r="E354" i="7"/>
  <c r="D354" i="7"/>
  <c r="E353" i="7"/>
  <c r="D353" i="7"/>
  <c r="E352" i="7"/>
  <c r="D352" i="7"/>
  <c r="E351" i="7"/>
  <c r="D351" i="7"/>
  <c r="E350" i="7"/>
  <c r="D350" i="7"/>
  <c r="E349" i="7"/>
  <c r="D349" i="7"/>
  <c r="E348" i="7"/>
  <c r="D348" i="7"/>
  <c r="E347" i="7"/>
  <c r="D347" i="7"/>
  <c r="E346" i="7"/>
  <c r="D346" i="7"/>
  <c r="E345" i="7"/>
  <c r="D345" i="7"/>
  <c r="E344" i="7"/>
  <c r="D344" i="7"/>
  <c r="E343" i="7"/>
  <c r="D343" i="7"/>
  <c r="E342" i="7"/>
  <c r="D342" i="7"/>
  <c r="E341" i="7"/>
  <c r="D341" i="7"/>
  <c r="E340" i="7"/>
  <c r="D340" i="7"/>
  <c r="E339" i="7"/>
  <c r="D339" i="7"/>
  <c r="E338" i="7"/>
  <c r="D338" i="7"/>
  <c r="E337" i="7"/>
  <c r="D337" i="7"/>
  <c r="E336" i="7"/>
  <c r="D336" i="7"/>
  <c r="E335" i="7"/>
  <c r="D335" i="7"/>
  <c r="E334" i="7"/>
  <c r="D334" i="7"/>
  <c r="E333" i="7"/>
  <c r="D333" i="7"/>
  <c r="E332" i="7"/>
  <c r="D332" i="7"/>
  <c r="E331" i="7"/>
  <c r="D331" i="7"/>
  <c r="E330" i="7"/>
  <c r="D330" i="7"/>
  <c r="E329" i="7"/>
  <c r="D329" i="7"/>
  <c r="E328" i="7"/>
  <c r="D328" i="7"/>
  <c r="E327" i="7"/>
  <c r="D327" i="7"/>
  <c r="E326" i="7"/>
  <c r="D326" i="7"/>
  <c r="E325" i="7"/>
  <c r="D325" i="7"/>
  <c r="E324" i="7"/>
  <c r="D324" i="7"/>
  <c r="E323" i="7"/>
  <c r="D323" i="7"/>
  <c r="E322" i="7"/>
  <c r="D322" i="7"/>
  <c r="E321" i="7"/>
  <c r="D321" i="7"/>
  <c r="E320" i="7"/>
  <c r="D320" i="7"/>
  <c r="E319" i="7"/>
  <c r="D319" i="7"/>
  <c r="E318" i="7"/>
  <c r="D318" i="7"/>
  <c r="E317" i="7"/>
  <c r="D317" i="7"/>
  <c r="E316" i="7"/>
  <c r="D316" i="7"/>
  <c r="E315" i="7"/>
  <c r="D315" i="7"/>
  <c r="E314" i="7"/>
  <c r="D314" i="7"/>
  <c r="E313" i="7"/>
  <c r="D313" i="7"/>
  <c r="E312" i="7"/>
  <c r="D312" i="7"/>
  <c r="E311" i="7"/>
  <c r="D311" i="7"/>
  <c r="E310" i="7"/>
  <c r="D310" i="7"/>
  <c r="E309" i="7"/>
  <c r="D309" i="7"/>
  <c r="E308" i="7"/>
  <c r="D308" i="7"/>
  <c r="E307" i="7"/>
  <c r="D307" i="7"/>
  <c r="E306" i="7"/>
  <c r="D306" i="7"/>
  <c r="E305" i="7"/>
  <c r="D305" i="7"/>
  <c r="E304" i="7"/>
  <c r="D304" i="7"/>
  <c r="E303" i="7"/>
  <c r="D303" i="7"/>
  <c r="E302" i="7"/>
  <c r="D302" i="7"/>
  <c r="E301" i="7"/>
  <c r="D301" i="7"/>
  <c r="E300" i="7"/>
  <c r="D300" i="7"/>
  <c r="E299" i="7"/>
  <c r="D299" i="7"/>
  <c r="E298" i="7"/>
  <c r="D298" i="7"/>
  <c r="E297" i="7"/>
  <c r="D297" i="7"/>
  <c r="E296" i="7"/>
  <c r="D296" i="7"/>
  <c r="E295" i="7"/>
  <c r="D295" i="7"/>
  <c r="E294" i="7"/>
  <c r="D294" i="7"/>
  <c r="E293" i="7"/>
  <c r="D293" i="7"/>
  <c r="E292" i="7"/>
  <c r="D292" i="7"/>
  <c r="E291" i="7"/>
  <c r="D291" i="7"/>
  <c r="E290" i="7"/>
  <c r="D290" i="7"/>
  <c r="E289" i="7"/>
  <c r="D289" i="7"/>
  <c r="E288" i="7"/>
  <c r="D288" i="7"/>
  <c r="E287" i="7"/>
  <c r="D287" i="7"/>
  <c r="E286" i="7"/>
  <c r="D286" i="7"/>
  <c r="E285" i="7"/>
  <c r="D285" i="7"/>
  <c r="E284" i="7"/>
  <c r="D284" i="7"/>
  <c r="E283" i="7"/>
  <c r="D283" i="7"/>
  <c r="E282" i="7"/>
  <c r="D282" i="7"/>
  <c r="E281" i="7"/>
  <c r="D281" i="7"/>
  <c r="E280" i="7"/>
  <c r="D280" i="7"/>
  <c r="E279" i="7"/>
  <c r="D279" i="7"/>
  <c r="E278" i="7"/>
  <c r="D278" i="7"/>
  <c r="E277" i="7"/>
  <c r="D277" i="7"/>
  <c r="E276" i="7"/>
  <c r="D276" i="7"/>
  <c r="E275" i="7"/>
  <c r="D275" i="7"/>
  <c r="E274" i="7"/>
  <c r="D274" i="7"/>
  <c r="E273" i="7"/>
  <c r="D273" i="7"/>
  <c r="E272" i="7"/>
  <c r="D272" i="7"/>
  <c r="E271" i="7"/>
  <c r="D271" i="7"/>
  <c r="E270" i="7"/>
  <c r="D270" i="7"/>
  <c r="E269" i="7"/>
  <c r="D269" i="7"/>
  <c r="E268" i="7"/>
  <c r="D268" i="7"/>
  <c r="E267" i="7"/>
  <c r="D267" i="7"/>
  <c r="E266" i="7"/>
  <c r="D266" i="7"/>
  <c r="E265" i="7"/>
  <c r="D265" i="7"/>
  <c r="E264" i="7"/>
  <c r="D264" i="7"/>
  <c r="E263" i="7"/>
  <c r="D263" i="7"/>
  <c r="E262" i="7"/>
  <c r="D262" i="7"/>
  <c r="E261" i="7"/>
  <c r="D261" i="7"/>
  <c r="E260" i="7"/>
  <c r="D260" i="7"/>
  <c r="E259" i="7"/>
  <c r="D259" i="7"/>
  <c r="E258" i="7"/>
  <c r="D258" i="7"/>
  <c r="E257" i="7"/>
  <c r="D257" i="7"/>
  <c r="E256" i="7"/>
  <c r="D256" i="7"/>
  <c r="E255" i="7"/>
  <c r="D255" i="7"/>
  <c r="E254" i="7"/>
  <c r="D254" i="7"/>
  <c r="E253" i="7"/>
  <c r="D253" i="7"/>
  <c r="E252" i="7"/>
  <c r="D252" i="7"/>
  <c r="E251" i="7"/>
  <c r="D251" i="7"/>
  <c r="E250" i="7"/>
  <c r="D250" i="7"/>
  <c r="E249" i="7"/>
  <c r="D249" i="7"/>
  <c r="E248" i="7"/>
  <c r="D248" i="7"/>
  <c r="E247" i="7"/>
  <c r="D247" i="7"/>
  <c r="E246" i="7"/>
  <c r="D246" i="7"/>
  <c r="E245" i="7"/>
  <c r="D245" i="7"/>
  <c r="E244" i="7"/>
  <c r="D244" i="7"/>
  <c r="E243" i="7"/>
  <c r="D243" i="7"/>
  <c r="E242" i="7"/>
  <c r="D242" i="7"/>
  <c r="E241" i="7"/>
  <c r="D241" i="7"/>
  <c r="E240" i="7"/>
  <c r="D240" i="7"/>
  <c r="E239" i="7"/>
  <c r="D239" i="7"/>
  <c r="E238" i="7"/>
  <c r="D238" i="7"/>
  <c r="E237" i="7"/>
  <c r="D237" i="7"/>
  <c r="E236" i="7"/>
  <c r="D236" i="7"/>
  <c r="E235" i="7"/>
  <c r="D235" i="7"/>
  <c r="E234" i="7"/>
  <c r="D234" i="7"/>
  <c r="E233" i="7"/>
  <c r="D233" i="7"/>
  <c r="E232" i="7"/>
  <c r="D232" i="7"/>
  <c r="E231" i="7"/>
  <c r="D231" i="7"/>
  <c r="E230" i="7"/>
  <c r="D230" i="7"/>
  <c r="E229" i="7"/>
  <c r="D229" i="7"/>
  <c r="E228" i="7"/>
  <c r="D228" i="7"/>
  <c r="E227" i="7"/>
  <c r="D227" i="7"/>
  <c r="E226" i="7"/>
  <c r="D226" i="7"/>
  <c r="E225" i="7"/>
  <c r="D225" i="7"/>
  <c r="E224" i="7"/>
  <c r="D224" i="7"/>
  <c r="E223" i="7"/>
  <c r="D223" i="7"/>
  <c r="E222" i="7"/>
  <c r="D222" i="7"/>
  <c r="E221" i="7"/>
  <c r="D221" i="7"/>
  <c r="E220" i="7"/>
  <c r="D220" i="7"/>
  <c r="E219" i="7"/>
  <c r="D219" i="7"/>
  <c r="E218" i="7"/>
  <c r="D218" i="7"/>
  <c r="E217" i="7"/>
  <c r="D217" i="7"/>
  <c r="E216" i="7"/>
  <c r="D216" i="7"/>
  <c r="E215" i="7"/>
  <c r="D215" i="7"/>
  <c r="E214" i="7"/>
  <c r="D214" i="7"/>
  <c r="E213" i="7"/>
  <c r="D213" i="7"/>
  <c r="E212" i="7"/>
  <c r="D212" i="7"/>
  <c r="E211" i="7"/>
  <c r="D211" i="7"/>
  <c r="E210" i="7"/>
  <c r="D210" i="7"/>
  <c r="E209" i="7"/>
  <c r="D209" i="7"/>
  <c r="E208" i="7"/>
  <c r="D208" i="7"/>
  <c r="E207" i="7"/>
  <c r="D207" i="7"/>
  <c r="E206" i="7"/>
  <c r="D206" i="7"/>
  <c r="E205" i="7"/>
  <c r="D205" i="7"/>
  <c r="E204" i="7"/>
  <c r="D204" i="7"/>
  <c r="E203" i="7"/>
  <c r="D203" i="7"/>
  <c r="E202" i="7"/>
  <c r="D202" i="7"/>
  <c r="E201" i="7"/>
  <c r="D201" i="7"/>
  <c r="E200" i="7"/>
  <c r="D200" i="7"/>
  <c r="E199" i="7"/>
  <c r="D199" i="7"/>
  <c r="E198" i="7"/>
  <c r="D198" i="7"/>
  <c r="E197" i="7"/>
  <c r="D197" i="7"/>
  <c r="E196" i="7"/>
  <c r="D196" i="7"/>
  <c r="E195" i="7"/>
  <c r="D195" i="7"/>
  <c r="E194" i="7"/>
  <c r="D194" i="7"/>
  <c r="E193" i="7"/>
  <c r="D193" i="7"/>
  <c r="E192" i="7"/>
  <c r="D192" i="7"/>
  <c r="E191" i="7"/>
  <c r="D191" i="7"/>
  <c r="E190" i="7"/>
  <c r="D190" i="7"/>
  <c r="E189" i="7"/>
  <c r="D189" i="7"/>
  <c r="E188" i="7"/>
  <c r="D188" i="7"/>
  <c r="E187" i="7"/>
  <c r="D187" i="7"/>
  <c r="E186" i="7"/>
  <c r="D186" i="7"/>
  <c r="E185" i="7"/>
  <c r="D185" i="7"/>
  <c r="E184" i="7"/>
  <c r="D184" i="7"/>
  <c r="E183" i="7"/>
  <c r="D183" i="7"/>
  <c r="E182" i="7"/>
  <c r="D182" i="7"/>
  <c r="E181" i="7"/>
  <c r="D181" i="7"/>
  <c r="E180" i="7"/>
  <c r="D180" i="7"/>
  <c r="E179" i="7"/>
  <c r="D179" i="7"/>
  <c r="E178" i="7"/>
  <c r="D178" i="7"/>
  <c r="E177" i="7"/>
  <c r="D177" i="7"/>
  <c r="E176" i="7"/>
  <c r="D176" i="7"/>
  <c r="E175" i="7"/>
  <c r="D175" i="7"/>
  <c r="E174" i="7"/>
  <c r="D174" i="7"/>
  <c r="E173" i="7"/>
  <c r="D173" i="7"/>
  <c r="E172" i="7"/>
  <c r="D172" i="7"/>
  <c r="E171" i="7"/>
  <c r="D171" i="7"/>
  <c r="E170" i="7"/>
  <c r="D170" i="7"/>
  <c r="E169" i="7"/>
  <c r="D169" i="7"/>
  <c r="E168" i="7"/>
  <c r="D168" i="7"/>
  <c r="E167" i="7"/>
  <c r="D167" i="7"/>
  <c r="E166" i="7"/>
  <c r="D166" i="7"/>
  <c r="E165" i="7"/>
  <c r="D165" i="7"/>
  <c r="E164" i="7"/>
  <c r="D164" i="7"/>
  <c r="E163" i="7"/>
  <c r="D163" i="7"/>
  <c r="E162" i="7"/>
  <c r="D162" i="7"/>
  <c r="E161" i="7"/>
  <c r="D161" i="7"/>
  <c r="E160" i="7"/>
  <c r="D160" i="7"/>
  <c r="E159" i="7"/>
  <c r="D159" i="7"/>
  <c r="E158" i="7"/>
  <c r="D158" i="7"/>
  <c r="E157" i="7"/>
  <c r="D157" i="7"/>
  <c r="E156" i="7"/>
  <c r="D156" i="7"/>
  <c r="E155" i="7"/>
  <c r="D155" i="7"/>
  <c r="E154" i="7"/>
  <c r="D154" i="7"/>
  <c r="E153" i="7"/>
  <c r="D153" i="7"/>
  <c r="E152" i="7"/>
  <c r="D152" i="7"/>
  <c r="E151" i="7"/>
  <c r="D151" i="7"/>
  <c r="E150" i="7"/>
  <c r="D150" i="7"/>
  <c r="E149" i="7"/>
  <c r="D149" i="7"/>
  <c r="E148" i="7"/>
  <c r="D148" i="7"/>
  <c r="E147" i="7"/>
  <c r="D147" i="7"/>
  <c r="E146" i="7"/>
  <c r="D146" i="7"/>
  <c r="E145" i="7"/>
  <c r="D145" i="7"/>
  <c r="E144" i="7"/>
  <c r="D144" i="7"/>
  <c r="E143" i="7"/>
  <c r="D143" i="7"/>
  <c r="E142" i="7"/>
  <c r="D142" i="7"/>
  <c r="E141" i="7"/>
  <c r="D141" i="7"/>
  <c r="E140" i="7"/>
  <c r="D140" i="7"/>
  <c r="E139" i="7"/>
  <c r="D139" i="7"/>
  <c r="E138" i="7"/>
  <c r="D138" i="7"/>
  <c r="E137" i="7"/>
  <c r="D137" i="7"/>
  <c r="E136" i="7"/>
  <c r="D136" i="7"/>
  <c r="E135" i="7"/>
  <c r="D135" i="7"/>
  <c r="E134" i="7"/>
  <c r="D134" i="7"/>
  <c r="E133" i="7"/>
  <c r="D133" i="7"/>
  <c r="E132" i="7"/>
  <c r="D132" i="7"/>
  <c r="E131" i="7"/>
  <c r="D131" i="7"/>
  <c r="E130" i="7"/>
  <c r="D130" i="7"/>
  <c r="E129" i="7"/>
  <c r="D129" i="7"/>
  <c r="E128" i="7"/>
  <c r="D128" i="7"/>
  <c r="E127" i="7"/>
  <c r="D127" i="7"/>
  <c r="E126" i="7"/>
  <c r="D126" i="7"/>
  <c r="E125" i="7"/>
  <c r="D125" i="7"/>
  <c r="E124" i="7"/>
  <c r="D124" i="7"/>
  <c r="E123" i="7"/>
  <c r="D123" i="7"/>
  <c r="E122" i="7"/>
  <c r="D122" i="7"/>
  <c r="E121" i="7"/>
  <c r="D121" i="7"/>
  <c r="E120" i="7"/>
  <c r="D120" i="7"/>
  <c r="E119" i="7"/>
  <c r="D119" i="7"/>
  <c r="E118" i="7"/>
  <c r="D118" i="7"/>
  <c r="E117" i="7"/>
  <c r="D117" i="7"/>
  <c r="E116" i="7"/>
  <c r="D116" i="7"/>
  <c r="E115" i="7"/>
  <c r="D115" i="7"/>
  <c r="E114" i="7"/>
  <c r="D114" i="7"/>
  <c r="E113" i="7"/>
  <c r="D113" i="7"/>
  <c r="E112" i="7"/>
  <c r="D112" i="7"/>
  <c r="E111" i="7"/>
  <c r="D111" i="7"/>
  <c r="E110" i="7"/>
  <c r="D110" i="7"/>
  <c r="E109" i="7"/>
  <c r="D109" i="7"/>
  <c r="E108" i="7"/>
  <c r="D108" i="7"/>
  <c r="E107" i="7"/>
  <c r="D107" i="7"/>
  <c r="E106" i="7"/>
  <c r="D106" i="7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E89" i="7"/>
  <c r="D89" i="7"/>
  <c r="E88" i="7"/>
  <c r="D88" i="7"/>
  <c r="E87" i="7"/>
  <c r="D87" i="7"/>
  <c r="E86" i="7"/>
  <c r="D86" i="7"/>
  <c r="E85" i="7"/>
  <c r="D85" i="7"/>
  <c r="E84" i="7"/>
  <c r="D84" i="7"/>
  <c r="E83" i="7"/>
  <c r="D83" i="7"/>
  <c r="E82" i="7"/>
  <c r="D82" i="7"/>
  <c r="E81" i="7"/>
  <c r="D81" i="7"/>
  <c r="E80" i="7"/>
  <c r="D80" i="7"/>
  <c r="E79" i="7"/>
  <c r="D79" i="7"/>
  <c r="E78" i="7"/>
  <c r="D78" i="7"/>
  <c r="E77" i="7"/>
  <c r="D77" i="7"/>
  <c r="E76" i="7"/>
  <c r="D76" i="7"/>
  <c r="E75" i="7"/>
  <c r="D75" i="7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E63" i="7"/>
  <c r="D63" i="7"/>
  <c r="E62" i="7"/>
  <c r="D62" i="7"/>
  <c r="E61" i="7"/>
  <c r="D61" i="7"/>
  <c r="E60" i="7"/>
  <c r="D60" i="7"/>
  <c r="E59" i="7"/>
  <c r="D59" i="7"/>
  <c r="E58" i="7"/>
  <c r="D58" i="7"/>
  <c r="E57" i="7"/>
  <c r="D57" i="7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C34" i="5"/>
  <c r="C33" i="5"/>
  <c r="C32" i="5"/>
  <c r="C31" i="5"/>
  <c r="C30" i="5"/>
  <c r="C29" i="5"/>
  <c r="C28" i="5"/>
  <c r="C3" i="3" l="1"/>
  <c r="C4" i="3"/>
  <c r="C5" i="3"/>
  <c r="C6" i="3"/>
  <c r="C11" i="3"/>
  <c r="C12" i="3"/>
  <c r="C7" i="3"/>
  <c r="C13" i="3"/>
  <c r="C8" i="3"/>
  <c r="C15" i="3"/>
  <c r="C9" i="3"/>
  <c r="C16" i="3"/>
  <c r="C10" i="3"/>
  <c r="C17" i="3"/>
  <c r="C18" i="3"/>
  <c r="C19" i="3"/>
  <c r="C20" i="3"/>
  <c r="C21" i="3"/>
  <c r="C14" i="3"/>
  <c r="C23" i="3"/>
  <c r="C24" i="3"/>
  <c r="C25" i="3"/>
  <c r="C26" i="3"/>
  <c r="C27" i="3"/>
  <c r="C28" i="3"/>
  <c r="C29" i="3"/>
  <c r="C30" i="3"/>
  <c r="C31" i="3"/>
  <c r="C32" i="3"/>
  <c r="C33" i="3"/>
  <c r="C34" i="3"/>
  <c r="C43" i="3"/>
  <c r="C35" i="3"/>
  <c r="C36" i="3"/>
  <c r="C37" i="3"/>
  <c r="C38" i="3"/>
  <c r="C44" i="3"/>
  <c r="C39" i="3"/>
  <c r="C40" i="3"/>
  <c r="C41" i="3"/>
  <c r="C22" i="3"/>
  <c r="C45" i="3"/>
  <c r="C42" i="3"/>
  <c r="C47" i="3"/>
  <c r="C48" i="3"/>
  <c r="C49" i="3"/>
  <c r="C50" i="3"/>
  <c r="C68" i="3"/>
  <c r="C51" i="3"/>
  <c r="C52" i="3"/>
  <c r="C53" i="3"/>
  <c r="C46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69" i="3"/>
  <c r="C91" i="3"/>
  <c r="C89" i="3"/>
  <c r="C90" i="3"/>
  <c r="C108" i="3"/>
  <c r="C96" i="3"/>
  <c r="C97" i="3"/>
  <c r="C98" i="3"/>
  <c r="C99" i="3"/>
  <c r="C100" i="3"/>
  <c r="C101" i="3"/>
  <c r="C102" i="3"/>
  <c r="C92" i="3"/>
  <c r="C103" i="3"/>
  <c r="C104" i="3"/>
  <c r="C105" i="3"/>
  <c r="C106" i="3"/>
  <c r="C93" i="3"/>
  <c r="C107" i="3"/>
  <c r="C95" i="3"/>
  <c r="C94" i="3"/>
  <c r="C109" i="3"/>
  <c r="C110" i="3"/>
  <c r="C111" i="3"/>
  <c r="C112" i="3"/>
  <c r="C113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14" i="3"/>
  <c r="C128" i="3"/>
  <c r="C129" i="3"/>
  <c r="C130" i="3"/>
  <c r="C115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2" i="3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33" i="1"/>
  <c r="H33" i="1"/>
  <c r="D36" i="1"/>
  <c r="D35" i="1"/>
  <c r="D37" i="1"/>
  <c r="D34" i="1"/>
  <c r="D38" i="1"/>
  <c r="D47" i="1"/>
  <c r="D39" i="1"/>
  <c r="D40" i="1"/>
  <c r="D46" i="1"/>
  <c r="D43" i="1"/>
  <c r="D51" i="1"/>
  <c r="D42" i="1"/>
  <c r="D44" i="1"/>
  <c r="D50" i="1"/>
  <c r="D52" i="1"/>
  <c r="D41" i="1"/>
  <c r="D49" i="1"/>
  <c r="D45" i="1"/>
  <c r="D48" i="1"/>
  <c r="D33" i="1"/>
  <c r="C54" i="1"/>
</calcChain>
</file>

<file path=xl/sharedStrings.xml><?xml version="1.0" encoding="utf-8"?>
<sst xmlns="http://schemas.openxmlformats.org/spreadsheetml/2006/main" count="2861" uniqueCount="579">
  <si>
    <t>Arsenal</t>
    <phoneticPr fontId="1" type="noConversion"/>
  </si>
  <si>
    <t>Bournemouth</t>
    <phoneticPr fontId="1" type="noConversion"/>
  </si>
  <si>
    <t>Brighton and Hove Albion</t>
    <phoneticPr fontId="1" type="noConversion"/>
  </si>
  <si>
    <t>Burnley</t>
    <phoneticPr fontId="1" type="noConversion"/>
  </si>
  <si>
    <t>Chelsea</t>
    <phoneticPr fontId="1" type="noConversion"/>
  </si>
  <si>
    <t>Crystal Palace</t>
    <phoneticPr fontId="1" type="noConversion"/>
  </si>
  <si>
    <t>Everton</t>
    <phoneticPr fontId="1" type="noConversion"/>
  </si>
  <si>
    <t>Huddersfield Town</t>
    <phoneticPr fontId="1" type="noConversion"/>
  </si>
  <si>
    <t>Leicester City</t>
    <phoneticPr fontId="1" type="noConversion"/>
  </si>
  <si>
    <t>Liverpool</t>
    <phoneticPr fontId="1" type="noConversion"/>
  </si>
  <si>
    <t>Manchester City</t>
    <phoneticPr fontId="1" type="noConversion"/>
  </si>
  <si>
    <t>Manchester United</t>
    <phoneticPr fontId="1" type="noConversion"/>
  </si>
  <si>
    <t>Newcastle United</t>
    <phoneticPr fontId="1" type="noConversion"/>
  </si>
  <si>
    <t>Southampton</t>
    <phoneticPr fontId="1" type="noConversion"/>
  </si>
  <si>
    <t>Stoke City</t>
    <phoneticPr fontId="1" type="noConversion"/>
  </si>
  <si>
    <t>Swansea City</t>
    <phoneticPr fontId="1" type="noConversion"/>
  </si>
  <si>
    <t>Tottenham Hotspur</t>
    <phoneticPr fontId="1" type="noConversion"/>
  </si>
  <si>
    <t>Watford</t>
    <phoneticPr fontId="1" type="noConversion"/>
  </si>
  <si>
    <t>West Browmwich Albion</t>
    <phoneticPr fontId="1" type="noConversion"/>
  </si>
  <si>
    <t>West Ham United</t>
    <phoneticPr fontId="1" type="noConversion"/>
  </si>
  <si>
    <t>https://www.totalsportek.com/money/arsenal-player-salaries/</t>
    <phoneticPr fontId="1" type="noConversion"/>
  </si>
  <si>
    <t>https://www.totalsportek.com/football/chelsea-player-salaries/</t>
    <phoneticPr fontId="1" type="noConversion"/>
  </si>
  <si>
    <t>https://sillyseason.com/salary/crystal-palace-players-salaries-99595/</t>
    <phoneticPr fontId="1" type="noConversion"/>
  </si>
  <si>
    <t>http://www.spotrac.com/epl/burnley-f.c/payroll/</t>
    <phoneticPr fontId="1" type="noConversion"/>
  </si>
  <si>
    <t>https://sillyseason.com/salary/everton-fc-players-salaries-101493/</t>
    <phoneticPr fontId="1" type="noConversion"/>
  </si>
  <si>
    <t>http://www.spotrac.com/epl/huddersfield-town/payroll/</t>
    <phoneticPr fontId="1" type="noConversion"/>
  </si>
  <si>
    <t>https://www.totalsportek.com/money/manchester-united-player-salaries/</t>
    <phoneticPr fontId="1" type="noConversion"/>
  </si>
  <si>
    <t>https://www.totalsportek.com/money/manchester-city-player-salaries/</t>
  </si>
  <si>
    <t>http://www.spotrac.com/epl/afc-bournemouth/payroll/</t>
    <phoneticPr fontId="1" type="noConversion"/>
  </si>
  <si>
    <t>http://www.spotrac.com/epl/brighton-hove-albion/payroll/</t>
    <phoneticPr fontId="1" type="noConversion"/>
  </si>
  <si>
    <t>http://www.spotrac.com/epl/leicester-city/payroll/2017/</t>
    <phoneticPr fontId="1" type="noConversion"/>
  </si>
  <si>
    <t>https://www.totalsportek.com/money/liverpool-player-salaries/</t>
    <phoneticPr fontId="1" type="noConversion"/>
  </si>
  <si>
    <t>http://www.spotrac.com/epl/newcastle-united-f.c/payroll/2017/</t>
  </si>
  <si>
    <t>http://www.spotrac.com/epl/southampton-f.c/payroll/</t>
    <phoneticPr fontId="1" type="noConversion"/>
  </si>
  <si>
    <t>http://www.spotrac.com/epl/stoke-city-f.c/payroll/</t>
    <phoneticPr fontId="1" type="noConversion"/>
  </si>
  <si>
    <t>http://www.spotrac.com/epl/swansea-city-a.f.c/payroll/</t>
  </si>
  <si>
    <t>http://www.spotrac.com/epl/tottenham-hotspur-f.c/payroll/</t>
    <phoneticPr fontId="1" type="noConversion"/>
  </si>
  <si>
    <t>http://www.spotrac.com/epl/watford/payroll/</t>
    <phoneticPr fontId="1" type="noConversion"/>
  </si>
  <si>
    <t>http://www.spotrac.com/epl/west-bromwich-albion-f.c/payroll/</t>
    <phoneticPr fontId="1" type="noConversion"/>
  </si>
  <si>
    <t>http://www.spotrac.com/epl/west-ham-united-f.c/payroll/2017/</t>
    <phoneticPr fontId="1" type="noConversion"/>
  </si>
  <si>
    <t>Team</t>
    <phoneticPr fontId="1" type="noConversion"/>
  </si>
  <si>
    <t>Name</t>
    <phoneticPr fontId="1" type="noConversion"/>
  </si>
  <si>
    <t>Ederson</t>
    <phoneticPr fontId="1" type="noConversion"/>
  </si>
  <si>
    <t>Claudio Bravo</t>
    <phoneticPr fontId="1" type="noConversion"/>
  </si>
  <si>
    <t>Vincent Kompany</t>
    <phoneticPr fontId="1" type="noConversion"/>
  </si>
  <si>
    <t>Nicolas Otamendi</t>
    <phoneticPr fontId="1" type="noConversion"/>
  </si>
  <si>
    <t>John Stones</t>
    <phoneticPr fontId="1" type="noConversion"/>
  </si>
  <si>
    <t>Benjamin Mendy</t>
    <phoneticPr fontId="1" type="noConversion"/>
  </si>
  <si>
    <t>Kyle Walker</t>
    <phoneticPr fontId="1" type="noConversion"/>
  </si>
  <si>
    <t>Danilo</t>
    <phoneticPr fontId="1" type="noConversion"/>
  </si>
  <si>
    <t>Aymeric Laporte</t>
    <phoneticPr fontId="1" type="noConversion"/>
  </si>
  <si>
    <t>Fernandinho</t>
    <phoneticPr fontId="1" type="noConversion"/>
  </si>
  <si>
    <t>Yaya Toure</t>
    <phoneticPr fontId="1" type="noConversion"/>
  </si>
  <si>
    <t>Fabian Delph</t>
    <phoneticPr fontId="1" type="noConversion"/>
  </si>
  <si>
    <t>Rahim Sterling</t>
    <phoneticPr fontId="1" type="noConversion"/>
  </si>
  <si>
    <t>Ilkay Gundogan</t>
    <phoneticPr fontId="1" type="noConversion"/>
  </si>
  <si>
    <t>David Silva</t>
    <phoneticPr fontId="1" type="noConversion"/>
  </si>
  <si>
    <t>Kevin De Bruyne</t>
    <phoneticPr fontId="1" type="noConversion"/>
  </si>
  <si>
    <t>Sergio Aguero</t>
    <phoneticPr fontId="1" type="noConversion"/>
  </si>
  <si>
    <t>Gabriel Jesus</t>
    <phoneticPr fontId="1" type="noConversion"/>
  </si>
  <si>
    <t>Leroy Sane</t>
    <phoneticPr fontId="1" type="noConversion"/>
  </si>
  <si>
    <t>David de Gea</t>
    <phoneticPr fontId="1" type="noConversion"/>
  </si>
  <si>
    <t>Sergio Romero</t>
    <phoneticPr fontId="1" type="noConversion"/>
  </si>
  <si>
    <t>Marcos Rojo</t>
    <phoneticPr fontId="1" type="noConversion"/>
  </si>
  <si>
    <t>Phil Jones</t>
    <phoneticPr fontId="1" type="noConversion"/>
  </si>
  <si>
    <t>Chris Smalling</t>
    <phoneticPr fontId="1" type="noConversion"/>
  </si>
  <si>
    <t>Eric Bailly</t>
    <phoneticPr fontId="1" type="noConversion"/>
  </si>
  <si>
    <t>Victor Lindelof</t>
    <phoneticPr fontId="1" type="noConversion"/>
  </si>
  <si>
    <t>Antonio Valencia</t>
    <phoneticPr fontId="1" type="noConversion"/>
  </si>
  <si>
    <t>Luke Shaw</t>
    <phoneticPr fontId="1" type="noConversion"/>
  </si>
  <si>
    <t>Matteo Darmian</t>
    <phoneticPr fontId="1" type="noConversion"/>
  </si>
  <si>
    <t>Daley Blind</t>
    <phoneticPr fontId="1" type="noConversion"/>
  </si>
  <si>
    <t>Michael Carrick</t>
    <phoneticPr fontId="1" type="noConversion"/>
  </si>
  <si>
    <t>Namanja Matic</t>
    <phoneticPr fontId="1" type="noConversion"/>
  </si>
  <si>
    <t>Ander Herrera</t>
    <phoneticPr fontId="1" type="noConversion"/>
  </si>
  <si>
    <t>Marouane Fellaini</t>
    <phoneticPr fontId="1" type="noConversion"/>
  </si>
  <si>
    <t>Juan Mata</t>
    <phoneticPr fontId="1" type="noConversion"/>
  </si>
  <si>
    <t>Jesse Lingard</t>
    <phoneticPr fontId="1" type="noConversion"/>
  </si>
  <si>
    <t>Paul Pogba</t>
    <phoneticPr fontId="1" type="noConversion"/>
  </si>
  <si>
    <t>Scott McTominay</t>
    <phoneticPr fontId="1" type="noConversion"/>
  </si>
  <si>
    <t>Ashley Young</t>
    <phoneticPr fontId="1" type="noConversion"/>
  </si>
  <si>
    <t>Anthony Martial</t>
    <phoneticPr fontId="1" type="noConversion"/>
  </si>
  <si>
    <t>Alexis Sanchez</t>
    <phoneticPr fontId="1" type="noConversion"/>
  </si>
  <si>
    <t>Romelu Lukaku</t>
    <phoneticPr fontId="1" type="noConversion"/>
  </si>
  <si>
    <t>Macus Rashford</t>
    <phoneticPr fontId="1" type="noConversion"/>
  </si>
  <si>
    <t>Harry Kane</t>
    <phoneticPr fontId="1" type="noConversion"/>
  </si>
  <si>
    <t>Hugo Lloris</t>
    <phoneticPr fontId="1" type="noConversion"/>
  </si>
  <si>
    <t>Jan Vertonghen</t>
    <phoneticPr fontId="1" type="noConversion"/>
  </si>
  <si>
    <t>Heung-Min Son</t>
    <phoneticPr fontId="1" type="noConversion"/>
  </si>
  <si>
    <t>Toby Alderweireld</t>
    <phoneticPr fontId="1" type="noConversion"/>
  </si>
  <si>
    <t>Serge Aurier</t>
    <phoneticPr fontId="1" type="noConversion"/>
  </si>
  <si>
    <t>Erik Lamela</t>
    <phoneticPr fontId="1" type="noConversion"/>
  </si>
  <si>
    <t>Moussa Sissoko</t>
    <phoneticPr fontId="1" type="noConversion"/>
  </si>
  <si>
    <t>Christian Eriksen</t>
    <phoneticPr fontId="1" type="noConversion"/>
  </si>
  <si>
    <t>Fernando Llorente</t>
    <phoneticPr fontId="1" type="noConversion"/>
  </si>
  <si>
    <t>Ben Davies</t>
    <phoneticPr fontId="1" type="noConversion"/>
  </si>
  <si>
    <t>Eric Dier</t>
    <phoneticPr fontId="1" type="noConversion"/>
  </si>
  <si>
    <t>Danny Rose</t>
    <phoneticPr fontId="1" type="noConversion"/>
  </si>
  <si>
    <t>Davinson Sanchez</t>
    <phoneticPr fontId="1" type="noConversion"/>
  </si>
  <si>
    <t>Dele Alli</t>
    <phoneticPr fontId="1" type="noConversion"/>
  </si>
  <si>
    <t>Mousa Dembele</t>
    <phoneticPr fontId="1" type="noConversion"/>
  </si>
  <si>
    <t>Kieran Trippier</t>
    <phoneticPr fontId="1" type="noConversion"/>
  </si>
  <si>
    <t>Michel Vorm</t>
    <phoneticPr fontId="1" type="noConversion"/>
  </si>
  <si>
    <t>Victor Wanyama</t>
    <phoneticPr fontId="1" type="noConversion"/>
  </si>
  <si>
    <t>Harry Winks</t>
    <phoneticPr fontId="1" type="noConversion"/>
  </si>
  <si>
    <t>Paulo Gazzaniga</t>
    <phoneticPr fontId="1" type="noConversion"/>
  </si>
  <si>
    <t>Kyle Walker-Peters</t>
    <phoneticPr fontId="1" type="noConversion"/>
  </si>
  <si>
    <t>Jouan Foyth</t>
    <phoneticPr fontId="1" type="noConversion"/>
  </si>
  <si>
    <t>Simon Mignolet</t>
    <phoneticPr fontId="1" type="noConversion"/>
  </si>
  <si>
    <t>Loris Karius</t>
    <phoneticPr fontId="1" type="noConversion"/>
  </si>
  <si>
    <t>Danny Ward</t>
    <phoneticPr fontId="1" type="noConversion"/>
  </si>
  <si>
    <t>Virgil Van Dijk</t>
    <phoneticPr fontId="1" type="noConversion"/>
  </si>
  <si>
    <t>Joel Matip</t>
    <phoneticPr fontId="1" type="noConversion"/>
  </si>
  <si>
    <t>Dejan Lovren</t>
    <phoneticPr fontId="1" type="noConversion"/>
  </si>
  <si>
    <t>Ragnar Klavan</t>
    <phoneticPr fontId="1" type="noConversion"/>
  </si>
  <si>
    <t>Joe Gomez</t>
    <phoneticPr fontId="1" type="noConversion"/>
  </si>
  <si>
    <t>Andrew Robertson</t>
    <phoneticPr fontId="1" type="noConversion"/>
  </si>
  <si>
    <t>Alberto Moreno</t>
    <phoneticPr fontId="1" type="noConversion"/>
  </si>
  <si>
    <t>Nathaniel Clyne</t>
    <phoneticPr fontId="1" type="noConversion"/>
  </si>
  <si>
    <t>Emre Can</t>
    <phoneticPr fontId="1" type="noConversion"/>
  </si>
  <si>
    <t>Georginio Wijnaldum</t>
    <phoneticPr fontId="1" type="noConversion"/>
  </si>
  <si>
    <t>Jordan Henderson</t>
    <phoneticPr fontId="1" type="noConversion"/>
  </si>
  <si>
    <t>James Milner</t>
    <phoneticPr fontId="1" type="noConversion"/>
  </si>
  <si>
    <t>Alex Oxlade-Chamberlain</t>
    <phoneticPr fontId="1" type="noConversion"/>
  </si>
  <si>
    <t>Ben Woodburn</t>
    <phoneticPr fontId="1" type="noConversion"/>
  </si>
  <si>
    <t>Adam Lallana</t>
    <phoneticPr fontId="1" type="noConversion"/>
  </si>
  <si>
    <t>Sadio Mane</t>
    <phoneticPr fontId="1" type="noConversion"/>
  </si>
  <si>
    <t>Mohamed Salah</t>
    <phoneticPr fontId="1" type="noConversion"/>
  </si>
  <si>
    <t>Roberto Firmino</t>
    <phoneticPr fontId="1" type="noConversion"/>
  </si>
  <si>
    <t>Danny Ings</t>
    <phoneticPr fontId="1" type="noConversion"/>
  </si>
  <si>
    <t>Dominic Solanki</t>
    <phoneticPr fontId="1" type="noConversion"/>
  </si>
  <si>
    <t>Thibaut Courtois</t>
    <phoneticPr fontId="1" type="noConversion"/>
  </si>
  <si>
    <t>Willy Caballero</t>
    <phoneticPr fontId="1" type="noConversion"/>
  </si>
  <si>
    <t>Eduardo</t>
    <phoneticPr fontId="1" type="noConversion"/>
  </si>
  <si>
    <t>Andreas Christensen</t>
    <phoneticPr fontId="1" type="noConversion"/>
  </si>
  <si>
    <t>Gary Cahill</t>
    <phoneticPr fontId="1" type="noConversion"/>
  </si>
  <si>
    <t>David Luiz</t>
    <phoneticPr fontId="1" type="noConversion"/>
  </si>
  <si>
    <t>Antonio Rudiger</t>
    <phoneticPr fontId="1" type="noConversion"/>
  </si>
  <si>
    <t>Marcos Alonso</t>
    <phoneticPr fontId="1" type="noConversion"/>
  </si>
  <si>
    <t>Cesar Azpilicueta</t>
    <phoneticPr fontId="1" type="noConversion"/>
  </si>
  <si>
    <t>Victor Moses</t>
    <phoneticPr fontId="1" type="noConversion"/>
  </si>
  <si>
    <t>Emerson</t>
    <phoneticPr fontId="1" type="noConversion"/>
  </si>
  <si>
    <t>Davide Zappacosta</t>
    <phoneticPr fontId="1" type="noConversion"/>
  </si>
  <si>
    <t>Tiemoue Bakayoko</t>
    <phoneticPr fontId="1" type="noConversion"/>
  </si>
  <si>
    <t>Cesc Fabregas</t>
    <phoneticPr fontId="1" type="noConversion"/>
  </si>
  <si>
    <t>Danny Drinkwater</t>
    <phoneticPr fontId="1" type="noConversion"/>
  </si>
  <si>
    <t>N'Golo Kante</t>
    <phoneticPr fontId="1" type="noConversion"/>
  </si>
  <si>
    <t>Eden Hazard</t>
    <phoneticPr fontId="1" type="noConversion"/>
  </si>
  <si>
    <t>Ross Barkley</t>
    <phoneticPr fontId="1" type="noConversion"/>
  </si>
  <si>
    <t>Willian</t>
    <phoneticPr fontId="1" type="noConversion"/>
  </si>
  <si>
    <t>Pedro</t>
    <phoneticPr fontId="1" type="noConversion"/>
  </si>
  <si>
    <t>Alvaro Morata</t>
    <phoneticPr fontId="1" type="noConversion"/>
  </si>
  <si>
    <t>Olivier Giroud</t>
    <phoneticPr fontId="1" type="noConversion"/>
  </si>
  <si>
    <t>Robbie Brady</t>
    <phoneticPr fontId="1" type="noConversion"/>
  </si>
  <si>
    <t>Jack Cork</t>
    <phoneticPr fontId="1" type="noConversion"/>
  </si>
  <si>
    <t>Steven Defour</t>
    <phoneticPr fontId="1" type="noConversion"/>
  </si>
  <si>
    <t>Tom Heaton</t>
    <phoneticPr fontId="1" type="noConversion"/>
  </si>
  <si>
    <t>Jeff Hendrick</t>
    <phoneticPr fontId="1" type="noConversion"/>
  </si>
  <si>
    <t>Chris Wood</t>
    <phoneticPr fontId="1" type="noConversion"/>
  </si>
  <si>
    <t>Ashley Westwood</t>
    <phoneticPr fontId="1" type="noConversion"/>
  </si>
  <si>
    <t>Phil Bardsley</t>
    <phoneticPr fontId="1" type="noConversion"/>
  </si>
  <si>
    <t>Jonathan Walters</t>
    <phoneticPr fontId="1" type="noConversion"/>
  </si>
  <si>
    <t>Johann Berg Gudmundsson</t>
    <phoneticPr fontId="1" type="noConversion"/>
  </si>
  <si>
    <t>Ben Mee</t>
    <phoneticPr fontId="1" type="noConversion"/>
  </si>
  <si>
    <t>Ashley Barnes</t>
    <phoneticPr fontId="1" type="noConversion"/>
  </si>
  <si>
    <t>Charlie Taylor</t>
    <phoneticPr fontId="1" type="noConversion"/>
  </si>
  <si>
    <t>Nahki Wells</t>
    <phoneticPr fontId="1" type="noConversion"/>
  </si>
  <si>
    <t>James Tarkowski</t>
    <phoneticPr fontId="1" type="noConversion"/>
  </si>
  <si>
    <t>Matthew Lowton</t>
    <phoneticPr fontId="1" type="noConversion"/>
  </si>
  <si>
    <t>Sam Vokes</t>
    <phoneticPr fontId="1" type="noConversion"/>
  </si>
  <si>
    <t>Kevin Long</t>
    <phoneticPr fontId="1" type="noConversion"/>
  </si>
  <si>
    <t>Nick Pope</t>
    <phoneticPr fontId="1" type="noConversion"/>
  </si>
  <si>
    <t>Adam Legzdins</t>
    <phoneticPr fontId="1" type="noConversion"/>
  </si>
  <si>
    <t>Aiden O'Neill</t>
    <phoneticPr fontId="1" type="noConversion"/>
  </si>
  <si>
    <t>Position</t>
    <phoneticPr fontId="1" type="noConversion"/>
  </si>
  <si>
    <t>GK</t>
    <phoneticPr fontId="1" type="noConversion"/>
  </si>
  <si>
    <t>DF</t>
    <phoneticPr fontId="1" type="noConversion"/>
  </si>
  <si>
    <t>MF</t>
    <phoneticPr fontId="1" type="noConversion"/>
  </si>
  <si>
    <t>Bernardo Silva</t>
    <phoneticPr fontId="1" type="noConversion"/>
  </si>
  <si>
    <t>FW</t>
    <phoneticPr fontId="1" type="noConversion"/>
  </si>
  <si>
    <t>GBP</t>
    <phoneticPr fontId="1" type="noConversion"/>
  </si>
  <si>
    <t>teamrank</t>
    <phoneticPr fontId="1" type="noConversion"/>
  </si>
  <si>
    <t>Petr Cech </t>
  </si>
  <si>
    <t>David Ospina</t>
  </si>
  <si>
    <t>Matt Macey</t>
  </si>
  <si>
    <t>Shkodran Mustafi</t>
  </si>
  <si>
    <t>Laurent Koscielny</t>
  </si>
  <si>
    <t>Calum Chambers</t>
  </si>
  <si>
    <t>Rob Holding</t>
  </si>
  <si>
    <t>Nacho Monreal</t>
  </si>
  <si>
    <t>Mohamed Elneny</t>
  </si>
  <si>
    <t>Aaron Ramsey</t>
  </si>
  <si>
    <t>Granit Xhaka</t>
  </si>
  <si>
    <t>Jack Wilshere</t>
  </si>
  <si>
    <t>Santi Cazorla</t>
  </si>
  <si>
    <t>Alex Iwobi</t>
  </si>
  <si>
    <t>Danny Welbeck</t>
  </si>
  <si>
    <t>Sead Kolasinac</t>
  </si>
  <si>
    <t>Héctor Bellerín</t>
  </si>
  <si>
    <t>Mesut Özil</t>
  </si>
  <si>
    <t>Henrikh Mkhitaryan</t>
  </si>
  <si>
    <t>Pierre-Emerick Aubameyan</t>
  </si>
  <si>
    <t>Alexandre Lacazette</t>
  </si>
  <si>
    <t>Arsenal</t>
    <phoneticPr fontId="1" type="noConversion"/>
  </si>
  <si>
    <t>Jordan Pickford</t>
  </si>
  <si>
    <t>Maarten Stekelenburg</t>
  </si>
  <si>
    <t>Joel Robles</t>
  </si>
  <si>
    <t>Ashley Williams</t>
  </si>
  <si>
    <t>Phil Jagielka</t>
  </si>
  <si>
    <t>Michael Keane</t>
  </si>
  <si>
    <t>Seamus Coleman</t>
  </si>
  <si>
    <t>Ramiro Funes Mori</t>
  </si>
  <si>
    <t>Leighton Baines</t>
  </si>
  <si>
    <t>Mason Holgate</t>
  </si>
  <si>
    <t>Idrissa Gueye</t>
  </si>
  <si>
    <t>Morgan Schneiderlin</t>
  </si>
  <si>
    <t>Yannick Bolasie</t>
  </si>
  <si>
    <t>Gylfi Sigurdsson</t>
  </si>
  <si>
    <t>Davy Klaassen</t>
  </si>
  <si>
    <t>Tom Davies</t>
  </si>
  <si>
    <t>James McCarthy</t>
  </si>
  <si>
    <t>Wayne Rooney</t>
  </si>
  <si>
    <t>Oumar Niasse</t>
  </si>
  <si>
    <t>Dominic Calvert-Lewin</t>
  </si>
  <si>
    <t>Theo Walcott</t>
  </si>
  <si>
    <t>Everton</t>
    <phoneticPr fontId="1" type="noConversion"/>
  </si>
  <si>
    <t>GK</t>
  </si>
  <si>
    <t>MF</t>
  </si>
  <si>
    <t>DF</t>
  </si>
  <si>
    <t>FW</t>
  </si>
  <si>
    <t>Cuco Martina</t>
  </si>
  <si>
    <t>Jonjoe Kenny</t>
  </si>
  <si>
    <t>Beni Baningime</t>
  </si>
  <si>
    <t>Nikola Vlasic</t>
  </si>
  <si>
    <r>
      <t>Eliaquim Mangala</t>
    </r>
    <r>
      <rPr>
        <sz val="11"/>
        <color theme="1"/>
        <rFont val="맑은 고딕"/>
        <family val="3"/>
        <charset val="129"/>
        <scheme val="minor"/>
      </rPr>
      <t> </t>
    </r>
  </si>
  <si>
    <t>Wage</t>
    <phoneticPr fontId="1" type="noConversion"/>
  </si>
  <si>
    <t>Goals</t>
    <phoneticPr fontId="1" type="noConversion"/>
  </si>
  <si>
    <t>Appearance</t>
    <phoneticPr fontId="1" type="noConversion"/>
  </si>
  <si>
    <t>Riyad Mahrez</t>
  </si>
  <si>
    <t>Jamie Vardy</t>
  </si>
  <si>
    <t>Kasper Schmeichel</t>
  </si>
  <si>
    <t>Adrien Silva</t>
  </si>
  <si>
    <t>Kelechi Iheanacho</t>
  </si>
  <si>
    <t>Wes Morgan</t>
  </si>
  <si>
    <t>Christian Fuchs</t>
  </si>
  <si>
    <t>Demarai Gray</t>
  </si>
  <si>
    <t>Vicente Iborra</t>
  </si>
  <si>
    <t>Marc Albrighton</t>
  </si>
  <si>
    <t>Danny Simpson</t>
  </si>
  <si>
    <t>Yohan Benalouane</t>
  </si>
  <si>
    <t>Harry Maguire</t>
  </si>
  <si>
    <t>Robert Huth</t>
  </si>
  <si>
    <t>Shinji Okazaki</t>
  </si>
  <si>
    <t>Matty James</t>
  </si>
  <si>
    <t>Eldin Jakupovic</t>
  </si>
  <si>
    <t>Daniel Amartey</t>
  </si>
  <si>
    <t>Ben Chilwell</t>
  </si>
  <si>
    <t>Ben Hamer</t>
  </si>
  <si>
    <t>Hamza Choudhury</t>
  </si>
  <si>
    <t>Josh Knight</t>
  </si>
  <si>
    <r>
      <t>Aleksandar Dragovic</t>
    </r>
    <r>
      <rPr>
        <sz val="11"/>
        <color theme="1"/>
        <rFont val="맑은 고딕"/>
        <family val="3"/>
        <charset val="129"/>
        <scheme val="minor"/>
      </rPr>
      <t> </t>
    </r>
  </si>
  <si>
    <t>Leicester City</t>
    <phoneticPr fontId="1" type="noConversion"/>
  </si>
  <si>
    <t>Jonjo Shelvey</t>
  </si>
  <si>
    <t>Mohamed Diame</t>
  </si>
  <si>
    <t>Ayoze Perez</t>
  </si>
  <si>
    <t>Matt Ritchie</t>
  </si>
  <si>
    <t>Dwight Gayle</t>
  </si>
  <si>
    <t>Jamaal Lascelles</t>
  </si>
  <si>
    <t>Joselu Mato</t>
  </si>
  <si>
    <t>Florian Lejeune</t>
  </si>
  <si>
    <t>Ciaran Clark</t>
  </si>
  <si>
    <t>Jesus Gamez</t>
  </si>
  <si>
    <t>Javier Manquillo</t>
  </si>
  <si>
    <t>Chancel Mbemba</t>
  </si>
  <si>
    <t>Christian Atsu</t>
  </si>
  <si>
    <t>Deandre Yedlin</t>
  </si>
  <si>
    <t>Paul Dummett</t>
  </si>
  <si>
    <t>Karl Darlow</t>
  </si>
  <si>
    <t>Rob Elliot</t>
  </si>
  <si>
    <t>Jacob Murphy</t>
  </si>
  <si>
    <t>Isaac Hayden</t>
  </si>
  <si>
    <t>Massadio Haidara</t>
  </si>
  <si>
    <r>
      <t>Islam Slimani</t>
    </r>
    <r>
      <rPr>
        <sz val="11"/>
        <color theme="1"/>
        <rFont val="맑은 고딕"/>
        <family val="3"/>
        <charset val="129"/>
        <scheme val="minor"/>
      </rPr>
      <t> </t>
    </r>
  </si>
  <si>
    <r>
      <t>Mikel Merino</t>
    </r>
    <r>
      <rPr>
        <sz val="11"/>
        <color theme="1"/>
        <rFont val="맑은 고딕"/>
        <family val="3"/>
        <charset val="129"/>
        <scheme val="minor"/>
      </rPr>
      <t> </t>
    </r>
  </si>
  <si>
    <r>
      <t>Robert Kenedy</t>
    </r>
    <r>
      <rPr>
        <sz val="11"/>
        <color theme="1"/>
        <rFont val="맑은 고딕"/>
        <family val="3"/>
        <charset val="129"/>
        <scheme val="minor"/>
      </rPr>
      <t> </t>
    </r>
  </si>
  <si>
    <t>Jamie Sterry</t>
    <phoneticPr fontId="1" type="noConversion"/>
  </si>
  <si>
    <t>Julian Speroni</t>
  </si>
  <si>
    <t>Wayne Hennessey</t>
  </si>
  <si>
    <t>Scott Dann</t>
  </si>
  <si>
    <t>Joel Ward</t>
  </si>
  <si>
    <t>Martin Kelly</t>
  </si>
  <si>
    <t>Damien Delaney</t>
  </si>
  <si>
    <t>Patrick van Aanholt</t>
  </si>
  <si>
    <t>James Tomkins</t>
  </si>
  <si>
    <t>Mamadou Sakho</t>
  </si>
  <si>
    <t>Jeffrey Schlupp</t>
  </si>
  <si>
    <t>Timothy Fosu-Mensah</t>
  </si>
  <si>
    <t>Jairo Riedewald</t>
  </si>
  <si>
    <t>Yohan Cabaye</t>
  </si>
  <si>
    <t>Bakary Sako</t>
  </si>
  <si>
    <t>James McCarthur</t>
  </si>
  <si>
    <t>Wilfried Zaha</t>
  </si>
  <si>
    <t>Jason Puncheon</t>
  </si>
  <si>
    <t>Pape Souare</t>
  </si>
  <si>
    <t>Lee Chung-Yong</t>
  </si>
  <si>
    <t>Ruben Loftus-Cheek</t>
  </si>
  <si>
    <t>Andros Townsend</t>
  </si>
  <si>
    <t>Christian Benteke</t>
  </si>
  <si>
    <t>Luka Milivojevic</t>
    <phoneticPr fontId="1" type="noConversion"/>
  </si>
  <si>
    <t>Crystal Palace</t>
    <phoneticPr fontId="1" type="noConversion"/>
  </si>
  <si>
    <t>Jermain Defoe</t>
  </si>
  <si>
    <t>Asmir Begovic</t>
  </si>
  <si>
    <t>Joshua King</t>
  </si>
  <si>
    <t>Nathan Ake</t>
  </si>
  <si>
    <t>Harry Arter</t>
  </si>
  <si>
    <t>Artur Boruc</t>
  </si>
  <si>
    <t>Steve Cook</t>
  </si>
  <si>
    <t>Jordon Ibe</t>
  </si>
  <si>
    <t>Charlie Daniels</t>
  </si>
  <si>
    <t>Dan Gosling</t>
  </si>
  <si>
    <t>Adam Smith</t>
  </si>
  <si>
    <t>Andrew Surman</t>
  </si>
  <si>
    <t>Lewis Cook</t>
  </si>
  <si>
    <t>Adam Federici</t>
  </si>
  <si>
    <t>Simon Francis</t>
  </si>
  <si>
    <t>Callum Wilson</t>
  </si>
  <si>
    <t>Ryan Fraser</t>
  </si>
  <si>
    <t>Marc Pugh</t>
  </si>
  <si>
    <t>Brad Smith</t>
  </si>
  <si>
    <t>Tyrone Mings</t>
  </si>
  <si>
    <t>Lys Mousset</t>
  </si>
  <si>
    <t>Rhoys Wiggins</t>
  </si>
  <si>
    <t>Emerson Hyndman</t>
  </si>
  <si>
    <t>Junior Stanislas</t>
  </si>
  <si>
    <t>Bournemouth</t>
    <phoneticPr fontId="1" type="noConversion"/>
  </si>
  <si>
    <t>Javier Chicharito Hernandez</t>
  </si>
  <si>
    <t>Marko Arnautovic</t>
  </si>
  <si>
    <t>Andy Carroll</t>
  </si>
  <si>
    <t>Pablo Zabaleta</t>
  </si>
  <si>
    <t>Michail Antonio</t>
  </si>
  <si>
    <t>Manuel Lanzini</t>
  </si>
  <si>
    <t>Angelo Ogbonna</t>
  </si>
  <si>
    <t>Winston Reid</t>
  </si>
  <si>
    <t>Cheikhou Kouyate</t>
  </si>
  <si>
    <t>Pedro Obiang</t>
  </si>
  <si>
    <t>Aaron Cresswell</t>
  </si>
  <si>
    <t>Mark Noble</t>
  </si>
  <si>
    <t>Adrian San Miguel del Castillo</t>
  </si>
  <si>
    <t>Arthur Masuaku</t>
  </si>
  <si>
    <t>James Collins</t>
  </si>
  <si>
    <t>Sam Byram</t>
  </si>
  <si>
    <t>Edimilson Fernandes</t>
  </si>
  <si>
    <t>Josh Cullen</t>
  </si>
  <si>
    <t>Domingos Quina</t>
  </si>
  <si>
    <t>Sead Haksabanovic</t>
  </si>
  <si>
    <t>Declan Rice</t>
  </si>
  <si>
    <r>
      <t>Joe Hart</t>
    </r>
    <r>
      <rPr>
        <sz val="10"/>
        <color theme="1"/>
        <rFont val="맑은 고딕"/>
        <family val="3"/>
        <charset val="129"/>
        <scheme val="minor"/>
      </rPr>
      <t> </t>
    </r>
  </si>
  <si>
    <t>West Ham United</t>
    <phoneticPr fontId="1" type="noConversion"/>
  </si>
  <si>
    <t>Andre Gray</t>
  </si>
  <si>
    <t>Tom Cleverley</t>
  </si>
  <si>
    <t>Troy Deeney</t>
  </si>
  <si>
    <t>Daryl Janmaat</t>
  </si>
  <si>
    <t>Roberto Pereyra</t>
  </si>
  <si>
    <t>Sebastian Prodl</t>
  </si>
  <si>
    <t>Étienne Capoue</t>
  </si>
  <si>
    <t>Nathaniel Chalobah</t>
  </si>
  <si>
    <t>Heurelho Gomes</t>
  </si>
  <si>
    <t>Younes Kaboul</t>
  </si>
  <si>
    <t>Stefano Okaka</t>
  </si>
  <si>
    <t>Richarlison de Andrade</t>
  </si>
  <si>
    <t>Jose Holebas</t>
  </si>
  <si>
    <t>Will Hughes</t>
  </si>
  <si>
    <t>Christian Kabasele</t>
  </si>
  <si>
    <t>Miguel Britos</t>
  </si>
  <si>
    <t>Abdoulaye Doucouré</t>
  </si>
  <si>
    <t>Kiko Femenia</t>
  </si>
  <si>
    <t>Jerome Sinclair</t>
  </si>
  <si>
    <t>Marvin Zeegelaar</t>
  </si>
  <si>
    <t>Craig Cathcart</t>
  </si>
  <si>
    <t>Andre Carrillo</t>
  </si>
  <si>
    <t>Tommie Hoban</t>
  </si>
  <si>
    <t>Adrian Mariappa</t>
  </si>
  <si>
    <t>Daniel Bachmann</t>
  </si>
  <si>
    <r>
      <t>Orestis Karnezis</t>
    </r>
    <r>
      <rPr>
        <sz val="10"/>
        <color theme="1"/>
        <rFont val="맑은 고딕"/>
        <family val="3"/>
        <charset val="129"/>
        <scheme val="minor"/>
      </rPr>
      <t> </t>
    </r>
  </si>
  <si>
    <r>
      <t>Molla Wague</t>
    </r>
    <r>
      <rPr>
        <sz val="10"/>
        <color theme="1"/>
        <rFont val="맑은 고딕"/>
        <family val="3"/>
        <charset val="129"/>
        <scheme val="minor"/>
      </rPr>
      <t> </t>
    </r>
  </si>
  <si>
    <t>Watford</t>
    <phoneticPr fontId="1" type="noConversion"/>
  </si>
  <si>
    <t>Jose Izquierdo</t>
  </si>
  <si>
    <t>Davy Propper</t>
  </si>
  <si>
    <t>Lewis Dunk</t>
  </si>
  <si>
    <t>Anthony Knockaert</t>
  </si>
  <si>
    <t>Tim Krul</t>
  </si>
  <si>
    <t>Mathew Ryan</t>
  </si>
  <si>
    <t>Ezequiel Schelotto</t>
  </si>
  <si>
    <t>Shane Duffy</t>
  </si>
  <si>
    <t>Pascal Gross</t>
  </si>
  <si>
    <t>Glenn Murray</t>
  </si>
  <si>
    <t>Bruno Saltor Grau</t>
  </si>
  <si>
    <t>Dale Stephens</t>
  </si>
  <si>
    <t>Beram Kayal</t>
  </si>
  <si>
    <t>Solly March</t>
  </si>
  <si>
    <t>Markus Suttner</t>
  </si>
  <si>
    <t>Sam Baldock</t>
  </si>
  <si>
    <t>Gaetan Bong</t>
  </si>
  <si>
    <t>Connor Goldson</t>
  </si>
  <si>
    <t>Tomer Hemed</t>
  </si>
  <si>
    <t>Uwe Hunemeier</t>
  </si>
  <si>
    <t>Niki Maenpaa</t>
  </si>
  <si>
    <t>Liam Rosenior</t>
  </si>
  <si>
    <t>Jiri Skalak</t>
  </si>
  <si>
    <t>Ales Mateju</t>
  </si>
  <si>
    <r>
      <t>Leonardo Ulloa</t>
    </r>
    <r>
      <rPr>
        <sz val="11"/>
        <color theme="1"/>
        <rFont val="맑은 고딕"/>
        <family val="3"/>
        <charset val="129"/>
        <scheme val="minor"/>
      </rPr>
      <t> </t>
    </r>
  </si>
  <si>
    <t>Brighton and Hove Albion</t>
    <phoneticPr fontId="1" type="noConversion"/>
  </si>
  <si>
    <t>Huddersfield Town</t>
    <phoneticPr fontId="1" type="noConversion"/>
  </si>
  <si>
    <t>Alex Pritchard</t>
  </si>
  <si>
    <t>Aaron Mooy</t>
  </si>
  <si>
    <t>Laurent Depoitre</t>
  </si>
  <si>
    <t>Steve Mounie</t>
  </si>
  <si>
    <t>Mathias Jorgensen</t>
  </si>
  <si>
    <t>Tom Ince</t>
  </si>
  <si>
    <t>Daniel Williams</t>
  </si>
  <si>
    <t>Elias Kachunga</t>
  </si>
  <si>
    <t>Christopher Schindler</t>
  </si>
  <si>
    <t>Jonathan Hogg</t>
  </si>
  <si>
    <t>Chris Lowe</t>
  </si>
  <si>
    <t>Scott Malone</t>
  </si>
  <si>
    <t>Tommy Smith</t>
  </si>
  <si>
    <t>Abdelhamid Sabiri</t>
  </si>
  <si>
    <t>Rajiv van La Parra</t>
  </si>
  <si>
    <t>Collin Quaner</t>
  </si>
  <si>
    <t>Philip Billing</t>
  </si>
  <si>
    <t>Michael Hefele</t>
  </si>
  <si>
    <t>Joel Coleman</t>
  </si>
  <si>
    <t>Dean Whitehead</t>
  </si>
  <si>
    <r>
      <t>Florent Hadergjonaj</t>
    </r>
    <r>
      <rPr>
        <sz val="11"/>
        <color theme="1"/>
        <rFont val="맑은 고딕"/>
        <family val="3"/>
        <charset val="129"/>
        <scheme val="minor"/>
      </rPr>
      <t> </t>
    </r>
  </si>
  <si>
    <r>
      <t>Jonas Lössl</t>
    </r>
    <r>
      <rPr>
        <sz val="11"/>
        <color theme="1"/>
        <rFont val="맑은 고딕"/>
        <family val="3"/>
        <charset val="129"/>
        <scheme val="minor"/>
      </rPr>
      <t> </t>
    </r>
  </si>
  <si>
    <t>Manolo Gabbiadini</t>
  </si>
  <si>
    <t>Charlie Austin</t>
  </si>
  <si>
    <t>Ryan Bertrand</t>
  </si>
  <si>
    <t>Fraser Forster</t>
  </si>
  <si>
    <t>Sofiane Boufal</t>
  </si>
  <si>
    <t>Mario Lemina</t>
  </si>
  <si>
    <t>Oriol Romeu</t>
  </si>
  <si>
    <t>Cedric Soares</t>
  </si>
  <si>
    <t>Steven Davis</t>
  </si>
  <si>
    <t>Wesley Hoedt</t>
  </si>
  <si>
    <t>Shane Long</t>
  </si>
  <si>
    <t>Nathan Redmond</t>
  </si>
  <si>
    <t>Dusan Tadic</t>
  </si>
  <si>
    <t>Pierre-Emile Hojbjerg</t>
  </si>
  <si>
    <t>Maya Yoshida</t>
  </si>
  <si>
    <t>Jack Stephens</t>
  </si>
  <si>
    <t>James Ward-Prowse</t>
  </si>
  <si>
    <t>Alex McCarthy</t>
  </si>
  <si>
    <t>Jeremy Pied</t>
  </si>
  <si>
    <t>Jan Bednarek</t>
  </si>
  <si>
    <t>Jake Hesketh</t>
  </si>
  <si>
    <t>Sam McQueen</t>
  </si>
  <si>
    <t>Josh Sims</t>
  </si>
  <si>
    <t>Jake Flannigan</t>
  </si>
  <si>
    <t>Alfie Jones</t>
  </si>
  <si>
    <t>Yan Valery</t>
  </si>
  <si>
    <t>Will Wood</t>
  </si>
  <si>
    <t>Southampton</t>
    <phoneticPr fontId="1" type="noConversion"/>
  </si>
  <si>
    <t>Lukas Fabianski</t>
  </si>
  <si>
    <t>Kyle Naughton</t>
  </si>
  <si>
    <t>Federico Fernandez</t>
  </si>
  <si>
    <t>Alfie Mawson</t>
  </si>
  <si>
    <t>Martin Olsson</t>
  </si>
  <si>
    <t>Sam Clucas</t>
  </si>
  <si>
    <t>Leroy Fer</t>
  </si>
  <si>
    <t>Tom Carroll</t>
  </si>
  <si>
    <t>Wayne Routledge</t>
  </si>
  <si>
    <t>Renato Sanches</t>
  </si>
  <si>
    <t>Luciano Narsingh</t>
  </si>
  <si>
    <t>Jordan Ayew</t>
  </si>
  <si>
    <t>Ki Sung Yueng</t>
  </si>
  <si>
    <t>Wilfried Bony</t>
  </si>
  <si>
    <t>Nathan Dyer</t>
  </si>
  <si>
    <t>Andre Ayew</t>
  </si>
  <si>
    <t>Tammy Abraham</t>
  </si>
  <si>
    <t>Mike van der Hoorn</t>
  </si>
  <si>
    <t>Swansea City</t>
    <phoneticPr fontId="1" type="noConversion"/>
  </si>
  <si>
    <t>Lee Grant</t>
  </si>
  <si>
    <t>Jack Butland</t>
  </si>
  <si>
    <t>Glen Johnson</t>
  </si>
  <si>
    <t>Ryan Shawcross</t>
  </si>
  <si>
    <t>Bruno Martins Indi</t>
  </si>
  <si>
    <t>Kurt Zouma</t>
  </si>
  <si>
    <t>Eric Pieters </t>
  </si>
  <si>
    <t>Geoff Cameron</t>
  </si>
  <si>
    <t>Xherdan Shaqiri</t>
  </si>
  <si>
    <t>Joe Allen</t>
  </si>
  <si>
    <t>Stephen Ireland</t>
  </si>
  <si>
    <t>Jese Rodriguez</t>
  </si>
  <si>
    <t>Peter Crouch</t>
  </si>
  <si>
    <t>Mame Diouf</t>
  </si>
  <si>
    <t>Charlie Adam</t>
  </si>
  <si>
    <t>Ibrahim Afellay</t>
  </si>
  <si>
    <t>Saido Berahino</t>
  </si>
  <si>
    <t>Stoke City</t>
    <phoneticPr fontId="1" type="noConversion"/>
  </si>
  <si>
    <t>Ben Foster</t>
  </si>
  <si>
    <t>Craig Dawson</t>
  </si>
  <si>
    <t>Gareth McAuley</t>
  </si>
  <si>
    <t>Jonny Evans</t>
  </si>
  <si>
    <t>Allan Nyom</t>
  </si>
  <si>
    <t>Jake Livermore</t>
  </si>
  <si>
    <t>Matt Phillips</t>
  </si>
  <si>
    <t>Gareth Barry</t>
  </si>
  <si>
    <t>Nacer Chadli</t>
  </si>
  <si>
    <t>James Morrison</t>
  </si>
  <si>
    <t>Oliver Burke</t>
  </si>
  <si>
    <t>Soloman Rondon</t>
  </si>
  <si>
    <t>H. Robson-Kanu</t>
  </si>
  <si>
    <t>Jay Rodriguez</t>
  </si>
  <si>
    <t>Claudio Yacob</t>
  </si>
  <si>
    <t>James McLean</t>
  </si>
  <si>
    <t>West Browmwich Albion</t>
    <phoneticPr fontId="1" type="noConversion"/>
  </si>
  <si>
    <t>17-18 Season Rank</t>
    <phoneticPr fontId="1" type="noConversion"/>
  </si>
  <si>
    <t>Market Value (Euro)</t>
    <phoneticPr fontId="1" type="noConversion"/>
  </si>
  <si>
    <t>Total Value</t>
    <phoneticPr fontId="1" type="noConversion"/>
  </si>
  <si>
    <t>Rank</t>
    <phoneticPr fontId="1" type="noConversion"/>
  </si>
  <si>
    <t>Source: Transfermarkt (https://www.transfermarkt.com/premier-league/marktwerteverein/wettbewerb/GB1/plus/?stichtag=2018-06-01)</t>
    <phoneticPr fontId="1" type="noConversion"/>
  </si>
  <si>
    <t>Percentile</t>
    <phoneticPr fontId="1" type="noConversion"/>
  </si>
  <si>
    <t>Team Salary Main Source</t>
    <phoneticPr fontId="1" type="noConversion"/>
  </si>
  <si>
    <t>1. Team Rank</t>
    <phoneticPr fontId="1" type="noConversion"/>
  </si>
  <si>
    <t>2. Team Value (Euros)</t>
    <phoneticPr fontId="1" type="noConversion"/>
  </si>
  <si>
    <t>English Premier League 17-18 Season Statistics</t>
    <phoneticPr fontId="1" type="noConversion"/>
  </si>
  <si>
    <t>Rich/Poor?</t>
    <phoneticPr fontId="1" type="noConversion"/>
  </si>
  <si>
    <t>teamwealth</t>
    <phoneticPr fontId="1" type="noConversion"/>
  </si>
  <si>
    <t>Newcastle United</t>
    <phoneticPr fontId="1" type="noConversion"/>
  </si>
  <si>
    <t>70% divide</t>
    <phoneticPr fontId="1" type="noConversion"/>
  </si>
  <si>
    <t>teamvalue</t>
    <phoneticPr fontId="1" type="noConversion"/>
  </si>
  <si>
    <t>Stat85</t>
    <phoneticPr fontId="1" type="noConversion"/>
  </si>
  <si>
    <t>Stat</t>
    <phoneticPr fontId="1" type="noConversion"/>
  </si>
  <si>
    <t>계급</t>
  </si>
  <si>
    <t>빈도수</t>
  </si>
  <si>
    <t>41600&lt;</t>
    <phoneticPr fontId="1" type="noConversion"/>
  </si>
  <si>
    <t>1. 모집단 Histogram</t>
    <phoneticPr fontId="1" type="noConversion"/>
  </si>
  <si>
    <t>2. 모집단 wage 통계치</t>
    <phoneticPr fontId="1" type="noConversion"/>
  </si>
  <si>
    <t>Mean</t>
    <phoneticPr fontId="1" type="noConversion"/>
  </si>
  <si>
    <t>Median</t>
    <phoneticPr fontId="1" type="noConversion"/>
  </si>
  <si>
    <t>Min</t>
    <phoneticPr fontId="1" type="noConversion"/>
  </si>
  <si>
    <t>Max</t>
    <phoneticPr fontId="1" type="noConversion"/>
  </si>
  <si>
    <t>Standard Deviation</t>
    <phoneticPr fontId="1" type="noConversion"/>
  </si>
  <si>
    <t>Q1</t>
  </si>
  <si>
    <t>Q1</t>
    <phoneticPr fontId="1" type="noConversion"/>
  </si>
  <si>
    <t>Q3</t>
  </si>
  <si>
    <t>Q3</t>
    <phoneticPr fontId="1" type="noConversion"/>
  </si>
  <si>
    <t>&lt;17335314.3</t>
    <phoneticPr fontId="1" type="noConversion"/>
  </si>
  <si>
    <t>3. Wage by Position</t>
    <phoneticPr fontId="1" type="noConversion"/>
  </si>
  <si>
    <t>4. Appearance</t>
    <phoneticPr fontId="1" type="noConversion"/>
  </si>
  <si>
    <t>5. Goals</t>
    <phoneticPr fontId="1" type="noConversion"/>
  </si>
  <si>
    <t>Players over 85 OVR</t>
    <phoneticPr fontId="1" type="noConversion"/>
  </si>
  <si>
    <t>Percentage</t>
    <phoneticPr fontId="1" type="noConversion"/>
  </si>
  <si>
    <t>6. Stats (Fifa 18)</t>
    <phoneticPr fontId="1" type="noConversion"/>
  </si>
  <si>
    <t>7. Player #</t>
    <phoneticPr fontId="1" type="noConversion"/>
  </si>
  <si>
    <t>8. Wage by Position</t>
    <phoneticPr fontId="1" type="noConversion"/>
  </si>
  <si>
    <t>mean</t>
  </si>
  <si>
    <t>mean</t>
    <phoneticPr fontId="1" type="noConversion"/>
  </si>
  <si>
    <t>median</t>
  </si>
  <si>
    <t>median</t>
    <phoneticPr fontId="1" type="noConversion"/>
  </si>
  <si>
    <t>St.Dev</t>
  </si>
  <si>
    <t>St.Dev</t>
    <phoneticPr fontId="1" type="noConversion"/>
  </si>
  <si>
    <t>8.1 DF</t>
    <phoneticPr fontId="1" type="noConversion"/>
  </si>
  <si>
    <t>9. Correlation</t>
    <phoneticPr fontId="1" type="noConversion"/>
  </si>
  <si>
    <t>DF 5-stats</t>
    <phoneticPr fontId="1" type="noConversion"/>
  </si>
  <si>
    <t>Count</t>
    <phoneticPr fontId="1" type="noConversion"/>
  </si>
  <si>
    <t>MF 5-stats</t>
    <phoneticPr fontId="1" type="noConversion"/>
  </si>
  <si>
    <t>FW 5-stats</t>
    <phoneticPr fontId="1" type="noConversion"/>
  </si>
  <si>
    <t>GK 5-stats</t>
    <phoneticPr fontId="1" type="noConversion"/>
  </si>
  <si>
    <t>NAME</t>
    <phoneticPr fontId="1" type="noConversion"/>
  </si>
  <si>
    <t>TEAM</t>
    <phoneticPr fontId="1" type="noConversion"/>
  </si>
  <si>
    <t>TEAMVALUE</t>
    <phoneticPr fontId="1" type="noConversion"/>
  </si>
  <si>
    <t>TEAMRANK</t>
    <phoneticPr fontId="1" type="noConversion"/>
  </si>
  <si>
    <t>WAGE</t>
    <phoneticPr fontId="1" type="noConversion"/>
  </si>
  <si>
    <t>POSITION</t>
    <phoneticPr fontId="1" type="noConversion"/>
  </si>
  <si>
    <t>STAT85</t>
    <phoneticPr fontId="1" type="noConversion"/>
  </si>
  <si>
    <t>GOALS</t>
    <phoneticPr fontId="1" type="noConversion"/>
  </si>
  <si>
    <t>APPEARANCE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</si>
</sst>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41" fontId="0" fillId="0" borderId="0" xfId="2" applyFont="1">
      <alignment vertical="center"/>
    </xf>
    <xf numFmtId="0" fontId="0" fillId="0" borderId="0" xfId="0" applyNumberFormat="1">
      <alignment vertical="center"/>
    </xf>
    <xf numFmtId="0" fontId="0" fillId="0" borderId="0" xfId="2" applyNumberFormat="1" applyFont="1">
      <alignment vertical="center"/>
    </xf>
    <xf numFmtId="0" fontId="0" fillId="0" borderId="0" xfId="0" applyFill="1">
      <alignment vertical="center"/>
    </xf>
    <xf numFmtId="3" fontId="0" fillId="0" borderId="0" xfId="0" applyNumberFormat="1">
      <alignment vertical="center"/>
    </xf>
    <xf numFmtId="0" fontId="6" fillId="0" borderId="0" xfId="0" applyFont="1" applyFill="1">
      <alignment vertical="center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2" fillId="2" borderId="0" xfId="1" applyFill="1">
      <alignment vertical="center"/>
    </xf>
    <xf numFmtId="41" fontId="0" fillId="2" borderId="0" xfId="2" applyFont="1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0" fontId="7" fillId="2" borderId="2" xfId="0" applyFont="1" applyFill="1" applyBorder="1">
      <alignment vertical="center"/>
    </xf>
    <xf numFmtId="41" fontId="0" fillId="2" borderId="0" xfId="2" applyFont="1" applyFill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41" fontId="0" fillId="2" borderId="2" xfId="2" applyFont="1" applyFill="1" applyBorder="1" applyAlignment="1">
      <alignment horizontal="right" vertical="center"/>
    </xf>
    <xf numFmtId="0" fontId="0" fillId="2" borderId="5" xfId="0" applyFill="1" applyBorder="1" applyAlignment="1">
      <alignment horizontal="right" vertical="center"/>
    </xf>
    <xf numFmtId="41" fontId="0" fillId="2" borderId="6" xfId="2" applyFont="1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7" xfId="0" applyFill="1" applyBorder="1" applyAlignment="1">
      <alignment horizontal="right" vertical="center"/>
    </xf>
    <xf numFmtId="41" fontId="0" fillId="2" borderId="8" xfId="2" applyFont="1" applyFill="1" applyBorder="1" applyAlignment="1">
      <alignment horizontal="right" vertical="center"/>
    </xf>
    <xf numFmtId="0" fontId="0" fillId="2" borderId="8" xfId="0" applyFill="1" applyBorder="1" applyAlignment="1">
      <alignment horizontal="right" vertical="center"/>
    </xf>
    <xf numFmtId="0" fontId="7" fillId="2" borderId="2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9" fontId="0" fillId="2" borderId="4" xfId="0" applyNumberFormat="1" applyFill="1" applyBorder="1">
      <alignment vertical="center"/>
    </xf>
    <xf numFmtId="41" fontId="0" fillId="2" borderId="4" xfId="2" applyFont="1" applyFill="1" applyBorder="1">
      <alignment vertical="center"/>
    </xf>
    <xf numFmtId="10" fontId="0" fillId="0" borderId="0" xfId="0" applyNumberFormat="1">
      <alignment vertical="center"/>
    </xf>
    <xf numFmtId="0" fontId="7" fillId="0" borderId="0" xfId="0" applyFont="1">
      <alignment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41" fontId="0" fillId="0" borderId="10" xfId="2" applyFont="1" applyFill="1" applyBorder="1" applyAlignment="1">
      <alignment horizontal="left" vertical="center"/>
    </xf>
    <xf numFmtId="0" fontId="0" fillId="0" borderId="11" xfId="0" applyFill="1" applyBorder="1" applyAlignment="1">
      <alignment vertical="center"/>
    </xf>
    <xf numFmtId="41" fontId="0" fillId="0" borderId="12" xfId="2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</cellXfs>
  <cellStyles count="3">
    <cellStyle name="쉼표 [0]" xfId="2" builtinId="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Histogram</a:t>
            </a:r>
            <a:r>
              <a:rPr lang="en-US" altLang="ko-KR" baseline="0"/>
              <a:t> of EPL Wages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'Other Stats'!$B$3:$B$24</c:f>
              <c:strCache>
                <c:ptCount val="22"/>
                <c:pt idx="0">
                  <c:v>41600&lt;</c:v>
                </c:pt>
                <c:pt idx="1">
                  <c:v> 906,286 </c:v>
                </c:pt>
                <c:pt idx="2">
                  <c:v> 1,770,971 </c:v>
                </c:pt>
                <c:pt idx="3">
                  <c:v> 2,635,657 </c:v>
                </c:pt>
                <c:pt idx="4">
                  <c:v> 3,500,343 </c:v>
                </c:pt>
                <c:pt idx="5">
                  <c:v> 4,365,029 </c:v>
                </c:pt>
                <c:pt idx="6">
                  <c:v> 5,229,714 </c:v>
                </c:pt>
                <c:pt idx="7">
                  <c:v> 6,094,400 </c:v>
                </c:pt>
                <c:pt idx="8">
                  <c:v> 6,959,086 </c:v>
                </c:pt>
                <c:pt idx="9">
                  <c:v> 7,823,771 </c:v>
                </c:pt>
                <c:pt idx="10">
                  <c:v> 8,688,457 </c:v>
                </c:pt>
                <c:pt idx="11">
                  <c:v> 9,553,143 </c:v>
                </c:pt>
                <c:pt idx="12">
                  <c:v> 10,417,829 </c:v>
                </c:pt>
                <c:pt idx="13">
                  <c:v> 11,282,514 </c:v>
                </c:pt>
                <c:pt idx="14">
                  <c:v> 12,147,200 </c:v>
                </c:pt>
                <c:pt idx="15">
                  <c:v> 13,011,886 </c:v>
                </c:pt>
                <c:pt idx="16">
                  <c:v> 13,876,571 </c:v>
                </c:pt>
                <c:pt idx="17">
                  <c:v> 14,741,257 </c:v>
                </c:pt>
                <c:pt idx="18">
                  <c:v> 15,605,943 </c:v>
                </c:pt>
                <c:pt idx="19">
                  <c:v> 16,470,629 </c:v>
                </c:pt>
                <c:pt idx="20">
                  <c:v> 17,335,314 </c:v>
                </c:pt>
                <c:pt idx="21">
                  <c:v>&lt;17335314.3</c:v>
                </c:pt>
              </c:strCache>
            </c:strRef>
          </c:cat>
          <c:val>
            <c:numRef>
              <c:f>'Other Stats'!$C$3:$C$24</c:f>
              <c:numCache>
                <c:formatCode>General</c:formatCode>
                <c:ptCount val="22"/>
                <c:pt idx="0">
                  <c:v>4</c:v>
                </c:pt>
                <c:pt idx="1">
                  <c:v>45</c:v>
                </c:pt>
                <c:pt idx="2">
                  <c:v>129</c:v>
                </c:pt>
                <c:pt idx="3">
                  <c:v>99</c:v>
                </c:pt>
                <c:pt idx="4">
                  <c:v>43</c:v>
                </c:pt>
                <c:pt idx="5">
                  <c:v>48</c:v>
                </c:pt>
                <c:pt idx="6">
                  <c:v>34</c:v>
                </c:pt>
                <c:pt idx="7">
                  <c:v>5</c:v>
                </c:pt>
                <c:pt idx="8">
                  <c:v>21</c:v>
                </c:pt>
                <c:pt idx="9">
                  <c:v>5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5-490D-AA15-44C4A6A7B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734696"/>
        <c:axId val="430733712"/>
      </c:barChart>
      <c:catAx>
        <c:axId val="430734696"/>
        <c:scaling>
          <c:orientation val="minMax"/>
        </c:scaling>
        <c:delete val="0"/>
        <c:axPos val="b"/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0733712"/>
        <c:crosses val="autoZero"/>
        <c:auto val="1"/>
        <c:lblAlgn val="ctr"/>
        <c:lblOffset val="100"/>
        <c:noMultiLvlLbl val="0"/>
      </c:catAx>
      <c:valAx>
        <c:axId val="43073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0734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ko-K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맑은 고딕" panose="020B0503020000020004" pitchFamily="50" charset="-127"/>
              </a:rPr>
              <a:t>Wage by Position</a:t>
            </a:r>
            <a:endPara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맑은 고딕" panose="020B0503020000020004" pitchFamily="50" charset="-127"/>
            </a:endParaRPr>
          </a:p>
        </cx:rich>
      </cx:tx>
    </cx:title>
    <cx:plotArea>
      <cx:plotAreaRegion>
        <cx:series layoutId="boxWhisker" uniqueId="{6C0021B6-4D99-4C3A-AB5C-309615459831}">
          <cx:tx>
            <cx:txData>
              <cx:f>_xlchart.v1.1</cx:f>
              <cx:v>Wage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ko-K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맑은 고딕" panose="020B0503020000020004" pitchFamily="50" charset="-127"/>
              </a:rPr>
              <a:t>Wage by Position</a:t>
            </a:r>
            <a:endPara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맑은 고딕" panose="020B0503020000020004" pitchFamily="50" charset="-127"/>
            </a:endParaRPr>
          </a:p>
        </cx:rich>
      </cx:tx>
    </cx:title>
    <cx:plotArea>
      <cx:plotAreaRegion>
        <cx:series layoutId="boxWhisker" uniqueId="{6C0021B6-4D99-4C3A-AB5C-309615459831}">
          <cx:tx>
            <cx:txData>
              <cx:f>_xlchart.v1.4</cx:f>
              <cx:v>Wage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4/relationships/chartEx" Target="../charts/chartEx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383380</xdr:colOff>
      <xdr:row>430</xdr:row>
      <xdr:rowOff>116681</xdr:rowOff>
    </xdr:from>
    <xdr:to>
      <xdr:col>12</xdr:col>
      <xdr:colOff>154780</xdr:colOff>
      <xdr:row>443</xdr:row>
      <xdr:rowOff>73818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2" name="차트 1">
              <a:extLst>
                <a:ext uri="{FF2B5EF4-FFF2-40B4-BE49-F238E27FC236}">
                  <a16:creationId xmlns:a16="http://schemas.microsoft.com/office/drawing/2014/main" id="{AF253131-0B56-431A-BDC2-BD90996023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직사각형 1"/>
            <xdr:cNvSpPr>
              <a:spLocks noTextEdit="1"/>
            </xdr:cNvSpPr>
          </xdr:nvSpPr>
          <xdr:spPr>
            <a:xfrm>
              <a:off x="3988593" y="9227105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359567</xdr:colOff>
      <xdr:row>2</xdr:row>
      <xdr:rowOff>92867</xdr:rowOff>
    </xdr:from>
    <xdr:to>
      <xdr:col>11</xdr:col>
      <xdr:colOff>452436</xdr:colOff>
      <xdr:row>16</xdr:row>
      <xdr:rowOff>100011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630C8FE-85DF-48A3-B085-994FBD620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7</xdr:col>
      <xdr:colOff>519113</xdr:colOff>
      <xdr:row>51</xdr:row>
      <xdr:rowOff>200025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4" name="차트 3">
              <a:extLst>
                <a:ext uri="{FF2B5EF4-FFF2-40B4-BE49-F238E27FC236}">
                  <a16:creationId xmlns:a16="http://schemas.microsoft.com/office/drawing/2014/main" id="{D826B496-D8AD-4AA2-B971-896166DF8B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2" name="직사각형 1"/>
            <xdr:cNvSpPr>
              <a:spLocks noTextEdit="1"/>
            </xdr:cNvSpPr>
          </xdr:nvSpPr>
          <xdr:spPr>
            <a:xfrm>
              <a:off x="685800" y="7929563"/>
              <a:ext cx="5500688" cy="32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90</xdr:row>
      <xdr:rowOff>0</xdr:rowOff>
    </xdr:from>
    <xdr:to>
      <xdr:col>11</xdr:col>
      <xdr:colOff>113320</xdr:colOff>
      <xdr:row>122</xdr:row>
      <xdr:rowOff>189619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36265409-3259-4E3A-A67E-30410BE48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19288125"/>
          <a:ext cx="7838095" cy="70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otrac.com/epl/afc-bournemouth/payroll/" TargetMode="External"/><Relationship Id="rId13" Type="http://schemas.openxmlformats.org/officeDocument/2006/relationships/hyperlink" Target="http://www.spotrac.com/epl/stoke-city-f.c/payroll/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sillyseason.com/salary/crystal-palace-players-salaries-99595/" TargetMode="External"/><Relationship Id="rId7" Type="http://schemas.openxmlformats.org/officeDocument/2006/relationships/hyperlink" Target="https://www.totalsportek.com/money/manchester-united-player-salaries/" TargetMode="External"/><Relationship Id="rId12" Type="http://schemas.openxmlformats.org/officeDocument/2006/relationships/hyperlink" Target="http://www.spotrac.com/epl/southampton-f.c/payroll/" TargetMode="External"/><Relationship Id="rId17" Type="http://schemas.openxmlformats.org/officeDocument/2006/relationships/hyperlink" Target="http://www.spotrac.com/epl/west-ham-united-f.c/payroll/2017/" TargetMode="External"/><Relationship Id="rId2" Type="http://schemas.openxmlformats.org/officeDocument/2006/relationships/hyperlink" Target="https://www.totalsportek.com/football/chelsea-player-salaries/" TargetMode="External"/><Relationship Id="rId16" Type="http://schemas.openxmlformats.org/officeDocument/2006/relationships/hyperlink" Target="http://www.spotrac.com/epl/west-bromwich-albion-f.c/payroll/" TargetMode="External"/><Relationship Id="rId1" Type="http://schemas.openxmlformats.org/officeDocument/2006/relationships/hyperlink" Target="https://www.totalsportek.com/money/arsenal-player-salaries/" TargetMode="External"/><Relationship Id="rId6" Type="http://schemas.openxmlformats.org/officeDocument/2006/relationships/hyperlink" Target="http://www.spotrac.com/epl/huddersfield-town/payroll/" TargetMode="External"/><Relationship Id="rId11" Type="http://schemas.openxmlformats.org/officeDocument/2006/relationships/hyperlink" Target="https://www.totalsportek.com/money/liverpool-player-salaries/" TargetMode="External"/><Relationship Id="rId5" Type="http://schemas.openxmlformats.org/officeDocument/2006/relationships/hyperlink" Target="https://sillyseason.com/salary/everton-fc-players-salaries-101493/" TargetMode="External"/><Relationship Id="rId15" Type="http://schemas.openxmlformats.org/officeDocument/2006/relationships/hyperlink" Target="http://www.spotrac.com/epl/watford/payroll/" TargetMode="External"/><Relationship Id="rId10" Type="http://schemas.openxmlformats.org/officeDocument/2006/relationships/hyperlink" Target="http://www.spotrac.com/epl/leicester-city/payroll/2017/" TargetMode="External"/><Relationship Id="rId4" Type="http://schemas.openxmlformats.org/officeDocument/2006/relationships/hyperlink" Target="http://www.spotrac.com/epl/burnley-f.c/payroll/" TargetMode="External"/><Relationship Id="rId9" Type="http://schemas.openxmlformats.org/officeDocument/2006/relationships/hyperlink" Target="http://www.spotrac.com/epl/brighton-hove-albion/payroll/" TargetMode="External"/><Relationship Id="rId14" Type="http://schemas.openxmlformats.org/officeDocument/2006/relationships/hyperlink" Target="http://www.spotrac.com/epl/tottenham-hotspur-f.c/payrol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0"/>
  <sheetViews>
    <sheetView workbookViewId="0">
      <selection activeCell="B18" sqref="B18"/>
    </sheetView>
  </sheetViews>
  <sheetFormatPr defaultRowHeight="16.5" x14ac:dyDescent="0.3"/>
  <cols>
    <col min="1" max="1" width="9" style="7"/>
    <col min="2" max="2" width="23.125" style="7" bestFit="1" customWidth="1"/>
    <col min="3" max="3" width="23.125" style="7" customWidth="1"/>
    <col min="4" max="4" width="9" style="7"/>
    <col min="5" max="5" width="12.125" style="7" customWidth="1"/>
    <col min="6" max="6" width="9" style="7"/>
    <col min="7" max="7" width="10" style="7" bestFit="1" customWidth="1"/>
    <col min="8" max="8" width="12.375" style="7" bestFit="1" customWidth="1"/>
    <col min="9" max="16384" width="9" style="7"/>
  </cols>
  <sheetData>
    <row r="2" spans="2:4" x14ac:dyDescent="0.3">
      <c r="B2" s="8" t="s">
        <v>526</v>
      </c>
    </row>
    <row r="3" spans="2:4" x14ac:dyDescent="0.3">
      <c r="B3" s="8"/>
    </row>
    <row r="4" spans="2:4" x14ac:dyDescent="0.3">
      <c r="B4" s="8" t="s">
        <v>524</v>
      </c>
    </row>
    <row r="6" spans="2:4" x14ac:dyDescent="0.3">
      <c r="B6" s="17" t="s">
        <v>40</v>
      </c>
      <c r="C6" s="18" t="s">
        <v>517</v>
      </c>
      <c r="D6" s="8" t="s">
        <v>523</v>
      </c>
    </row>
    <row r="7" spans="2:4" x14ac:dyDescent="0.3">
      <c r="B7" s="13" t="s">
        <v>10</v>
      </c>
      <c r="C7" s="14">
        <v>1</v>
      </c>
      <c r="D7" s="7" t="s">
        <v>27</v>
      </c>
    </row>
    <row r="8" spans="2:4" x14ac:dyDescent="0.3">
      <c r="B8" s="15" t="s">
        <v>11</v>
      </c>
      <c r="C8" s="16">
        <v>2</v>
      </c>
      <c r="D8" s="9" t="s">
        <v>26</v>
      </c>
    </row>
    <row r="9" spans="2:4" x14ac:dyDescent="0.3">
      <c r="B9" s="15" t="s">
        <v>16</v>
      </c>
      <c r="C9" s="16">
        <v>3</v>
      </c>
      <c r="D9" s="9" t="s">
        <v>36</v>
      </c>
    </row>
    <row r="10" spans="2:4" x14ac:dyDescent="0.3">
      <c r="B10" s="15" t="s">
        <v>9</v>
      </c>
      <c r="C10" s="16">
        <v>4</v>
      </c>
      <c r="D10" s="9" t="s">
        <v>31</v>
      </c>
    </row>
    <row r="11" spans="2:4" x14ac:dyDescent="0.3">
      <c r="B11" s="15" t="s">
        <v>4</v>
      </c>
      <c r="C11" s="16">
        <v>5</v>
      </c>
      <c r="D11" s="9" t="s">
        <v>21</v>
      </c>
    </row>
    <row r="12" spans="2:4" x14ac:dyDescent="0.3">
      <c r="B12" s="15" t="s">
        <v>0</v>
      </c>
      <c r="C12" s="16">
        <v>6</v>
      </c>
      <c r="D12" s="9" t="s">
        <v>20</v>
      </c>
    </row>
    <row r="13" spans="2:4" x14ac:dyDescent="0.3">
      <c r="B13" s="15" t="s">
        <v>3</v>
      </c>
      <c r="C13" s="16">
        <v>7</v>
      </c>
      <c r="D13" s="9" t="s">
        <v>23</v>
      </c>
    </row>
    <row r="14" spans="2:4" x14ac:dyDescent="0.3">
      <c r="B14" s="15" t="s">
        <v>6</v>
      </c>
      <c r="C14" s="16">
        <v>8</v>
      </c>
      <c r="D14" s="9" t="s">
        <v>24</v>
      </c>
    </row>
    <row r="15" spans="2:4" x14ac:dyDescent="0.3">
      <c r="B15" s="15" t="s">
        <v>8</v>
      </c>
      <c r="C15" s="16">
        <v>9</v>
      </c>
      <c r="D15" s="9" t="s">
        <v>30</v>
      </c>
    </row>
    <row r="16" spans="2:4" x14ac:dyDescent="0.3">
      <c r="B16" s="15" t="s">
        <v>12</v>
      </c>
      <c r="C16" s="16">
        <v>10</v>
      </c>
      <c r="D16" s="7" t="s">
        <v>32</v>
      </c>
    </row>
    <row r="17" spans="1:8" x14ac:dyDescent="0.3">
      <c r="B17" s="15" t="s">
        <v>5</v>
      </c>
      <c r="C17" s="16">
        <v>11</v>
      </c>
      <c r="D17" s="9" t="s">
        <v>22</v>
      </c>
    </row>
    <row r="18" spans="1:8" x14ac:dyDescent="0.3">
      <c r="B18" s="15" t="s">
        <v>1</v>
      </c>
      <c r="C18" s="16">
        <v>12</v>
      </c>
      <c r="D18" s="9" t="s">
        <v>28</v>
      </c>
    </row>
    <row r="19" spans="1:8" x14ac:dyDescent="0.3">
      <c r="B19" s="15" t="s">
        <v>19</v>
      </c>
      <c r="C19" s="16">
        <v>13</v>
      </c>
      <c r="D19" s="9" t="s">
        <v>39</v>
      </c>
    </row>
    <row r="20" spans="1:8" x14ac:dyDescent="0.3">
      <c r="B20" s="15" t="s">
        <v>17</v>
      </c>
      <c r="C20" s="16">
        <v>14</v>
      </c>
      <c r="D20" s="9" t="s">
        <v>37</v>
      </c>
    </row>
    <row r="21" spans="1:8" x14ac:dyDescent="0.3">
      <c r="B21" s="15" t="s">
        <v>2</v>
      </c>
      <c r="C21" s="16">
        <v>15</v>
      </c>
      <c r="D21" s="9" t="s">
        <v>29</v>
      </c>
    </row>
    <row r="22" spans="1:8" x14ac:dyDescent="0.3">
      <c r="B22" s="15" t="s">
        <v>7</v>
      </c>
      <c r="C22" s="16">
        <v>16</v>
      </c>
      <c r="D22" s="9" t="s">
        <v>25</v>
      </c>
    </row>
    <row r="23" spans="1:8" x14ac:dyDescent="0.3">
      <c r="B23" s="15" t="s">
        <v>13</v>
      </c>
      <c r="C23" s="16">
        <v>17</v>
      </c>
      <c r="D23" s="9" t="s">
        <v>33</v>
      </c>
    </row>
    <row r="24" spans="1:8" x14ac:dyDescent="0.3">
      <c r="B24" s="15" t="s">
        <v>15</v>
      </c>
      <c r="C24" s="16">
        <v>18</v>
      </c>
      <c r="D24" s="7" t="s">
        <v>35</v>
      </c>
    </row>
    <row r="25" spans="1:8" x14ac:dyDescent="0.3">
      <c r="B25" s="15" t="s">
        <v>14</v>
      </c>
      <c r="C25" s="16">
        <v>19</v>
      </c>
      <c r="D25" s="9" t="s">
        <v>34</v>
      </c>
    </row>
    <row r="26" spans="1:8" x14ac:dyDescent="0.3">
      <c r="B26" s="15" t="s">
        <v>18</v>
      </c>
      <c r="C26" s="16">
        <v>20</v>
      </c>
      <c r="D26" s="9" t="s">
        <v>38</v>
      </c>
    </row>
    <row r="30" spans="1:8" x14ac:dyDescent="0.3">
      <c r="B30" s="8" t="s">
        <v>525</v>
      </c>
    </row>
    <row r="31" spans="1:8" x14ac:dyDescent="0.3">
      <c r="B31" s="12"/>
      <c r="C31" s="12"/>
      <c r="D31" s="12"/>
      <c r="E31" s="12"/>
    </row>
    <row r="32" spans="1:8" x14ac:dyDescent="0.3">
      <c r="A32" s="12"/>
      <c r="B32" s="30" t="s">
        <v>40</v>
      </c>
      <c r="C32" s="29" t="s">
        <v>518</v>
      </c>
      <c r="D32" s="29" t="s">
        <v>520</v>
      </c>
      <c r="E32" s="29" t="s">
        <v>527</v>
      </c>
      <c r="G32" s="34" t="s">
        <v>522</v>
      </c>
      <c r="H32" s="35">
        <v>0.7</v>
      </c>
    </row>
    <row r="33" spans="1:8" x14ac:dyDescent="0.3">
      <c r="A33" s="12"/>
      <c r="B33" s="23" t="s">
        <v>10</v>
      </c>
      <c r="C33" s="24">
        <v>1010000000</v>
      </c>
      <c r="D33" s="25">
        <f t="shared" ref="D33:D52" si="0">RANK(C33,$C$33:$C$52,)</f>
        <v>1</v>
      </c>
      <c r="E33" s="31" t="str">
        <f>IF(C33&gt;$H$33,"Rich","Poor")</f>
        <v>Rich</v>
      </c>
      <c r="G33" s="34"/>
      <c r="H33" s="36">
        <f>_xlfn.PERCENTILE.EXC($C$33:$C$52,H32)</f>
        <v>466624999.99999988</v>
      </c>
    </row>
    <row r="34" spans="1:8" x14ac:dyDescent="0.3">
      <c r="A34" s="12"/>
      <c r="B34" s="26" t="s">
        <v>4</v>
      </c>
      <c r="C34" s="27">
        <v>825250000</v>
      </c>
      <c r="D34" s="28">
        <f t="shared" si="0"/>
        <v>2</v>
      </c>
      <c r="E34" s="32" t="str">
        <f t="shared" ref="E34:E52" si="1">IF(C34&gt;$H$33,"Rich","Poor")</f>
        <v>Rich</v>
      </c>
    </row>
    <row r="35" spans="1:8" x14ac:dyDescent="0.3">
      <c r="A35" s="12"/>
      <c r="B35" s="26" t="s">
        <v>16</v>
      </c>
      <c r="C35" s="27">
        <v>810500000</v>
      </c>
      <c r="D35" s="28">
        <f t="shared" si="0"/>
        <v>3</v>
      </c>
      <c r="E35" s="32" t="str">
        <f t="shared" si="1"/>
        <v>Rich</v>
      </c>
    </row>
    <row r="36" spans="1:8" x14ac:dyDescent="0.3">
      <c r="A36" s="12"/>
      <c r="B36" s="26" t="s">
        <v>11</v>
      </c>
      <c r="C36" s="27">
        <v>800500000</v>
      </c>
      <c r="D36" s="28">
        <f t="shared" si="0"/>
        <v>4</v>
      </c>
      <c r="E36" s="32" t="str">
        <f t="shared" si="1"/>
        <v>Rich</v>
      </c>
    </row>
    <row r="37" spans="1:8" x14ac:dyDescent="0.3">
      <c r="A37" s="12"/>
      <c r="B37" s="26" t="s">
        <v>9</v>
      </c>
      <c r="C37" s="27">
        <v>739500000</v>
      </c>
      <c r="D37" s="28">
        <f t="shared" si="0"/>
        <v>5</v>
      </c>
      <c r="E37" s="32" t="str">
        <f t="shared" si="1"/>
        <v>Rich</v>
      </c>
    </row>
    <row r="38" spans="1:8" x14ac:dyDescent="0.3">
      <c r="A38" s="12"/>
      <c r="B38" s="26" t="s">
        <v>0</v>
      </c>
      <c r="C38" s="27">
        <v>524750000</v>
      </c>
      <c r="D38" s="28">
        <f t="shared" si="0"/>
        <v>6</v>
      </c>
      <c r="E38" s="32" t="str">
        <f t="shared" si="1"/>
        <v>Rich</v>
      </c>
    </row>
    <row r="39" spans="1:8" x14ac:dyDescent="0.3">
      <c r="A39" s="12"/>
      <c r="B39" s="26" t="s">
        <v>6</v>
      </c>
      <c r="C39" s="27">
        <v>331000000</v>
      </c>
      <c r="D39" s="28">
        <f t="shared" si="0"/>
        <v>7</v>
      </c>
      <c r="E39" s="32" t="str">
        <f t="shared" si="1"/>
        <v>Poor</v>
      </c>
    </row>
    <row r="40" spans="1:8" x14ac:dyDescent="0.3">
      <c r="A40" s="12"/>
      <c r="B40" s="26" t="s">
        <v>8</v>
      </c>
      <c r="C40" s="27">
        <v>283500000</v>
      </c>
      <c r="D40" s="28">
        <f t="shared" si="0"/>
        <v>8</v>
      </c>
      <c r="E40" s="32" t="str">
        <f t="shared" si="1"/>
        <v>Poor</v>
      </c>
    </row>
    <row r="41" spans="1:8" x14ac:dyDescent="0.3">
      <c r="A41" s="12"/>
      <c r="B41" s="26" t="s">
        <v>13</v>
      </c>
      <c r="C41" s="27">
        <v>247000000</v>
      </c>
      <c r="D41" s="28">
        <f t="shared" si="0"/>
        <v>9</v>
      </c>
      <c r="E41" s="32" t="str">
        <f t="shared" si="1"/>
        <v>Poor</v>
      </c>
    </row>
    <row r="42" spans="1:8" x14ac:dyDescent="0.3">
      <c r="A42" s="12"/>
      <c r="B42" s="26" t="s">
        <v>19</v>
      </c>
      <c r="C42" s="27">
        <v>221500000</v>
      </c>
      <c r="D42" s="28">
        <f t="shared" si="0"/>
        <v>10</v>
      </c>
      <c r="E42" s="32" t="str">
        <f t="shared" si="1"/>
        <v>Poor</v>
      </c>
    </row>
    <row r="43" spans="1:8" x14ac:dyDescent="0.3">
      <c r="A43" s="12"/>
      <c r="B43" s="26" t="s">
        <v>5</v>
      </c>
      <c r="C43" s="27">
        <v>196330000</v>
      </c>
      <c r="D43" s="28">
        <f t="shared" si="0"/>
        <v>11</v>
      </c>
      <c r="E43" s="32" t="str">
        <f t="shared" si="1"/>
        <v>Poor</v>
      </c>
    </row>
    <row r="44" spans="1:8" x14ac:dyDescent="0.3">
      <c r="A44" s="12"/>
      <c r="B44" s="26" t="s">
        <v>17</v>
      </c>
      <c r="C44" s="27">
        <v>182000000</v>
      </c>
      <c r="D44" s="28">
        <f t="shared" si="0"/>
        <v>12</v>
      </c>
      <c r="E44" s="32" t="str">
        <f t="shared" si="1"/>
        <v>Poor</v>
      </c>
    </row>
    <row r="45" spans="1:8" x14ac:dyDescent="0.3">
      <c r="A45" s="12"/>
      <c r="B45" s="26" t="s">
        <v>14</v>
      </c>
      <c r="C45" s="27">
        <v>172750000</v>
      </c>
      <c r="D45" s="28">
        <f t="shared" si="0"/>
        <v>13</v>
      </c>
      <c r="E45" s="32" t="str">
        <f t="shared" si="1"/>
        <v>Poor</v>
      </c>
    </row>
    <row r="46" spans="1:8" x14ac:dyDescent="0.3">
      <c r="A46" s="12"/>
      <c r="B46" s="26" t="s">
        <v>12</v>
      </c>
      <c r="C46" s="27">
        <v>165500000</v>
      </c>
      <c r="D46" s="28">
        <f t="shared" si="0"/>
        <v>14</v>
      </c>
      <c r="E46" s="32" t="str">
        <f t="shared" si="1"/>
        <v>Poor</v>
      </c>
    </row>
    <row r="47" spans="1:8" x14ac:dyDescent="0.3">
      <c r="A47" s="12"/>
      <c r="B47" s="26" t="s">
        <v>3</v>
      </c>
      <c r="C47" s="27">
        <v>161500000</v>
      </c>
      <c r="D47" s="28">
        <f t="shared" si="0"/>
        <v>15</v>
      </c>
      <c r="E47" s="32" t="str">
        <f t="shared" si="1"/>
        <v>Poor</v>
      </c>
    </row>
    <row r="48" spans="1:8" x14ac:dyDescent="0.3">
      <c r="A48" s="12"/>
      <c r="B48" s="26" t="s">
        <v>18</v>
      </c>
      <c r="C48" s="27">
        <v>148000000</v>
      </c>
      <c r="D48" s="28">
        <f t="shared" si="0"/>
        <v>16</v>
      </c>
      <c r="E48" s="32" t="str">
        <f t="shared" si="1"/>
        <v>Poor</v>
      </c>
    </row>
    <row r="49" spans="1:5" x14ac:dyDescent="0.3">
      <c r="A49" s="12"/>
      <c r="B49" s="26" t="s">
        <v>15</v>
      </c>
      <c r="C49" s="27">
        <v>145250000</v>
      </c>
      <c r="D49" s="28">
        <f t="shared" si="0"/>
        <v>17</v>
      </c>
      <c r="E49" s="32" t="str">
        <f t="shared" si="1"/>
        <v>Poor</v>
      </c>
    </row>
    <row r="50" spans="1:5" x14ac:dyDescent="0.3">
      <c r="A50" s="12"/>
      <c r="B50" s="26" t="s">
        <v>2</v>
      </c>
      <c r="C50" s="27">
        <v>137700000</v>
      </c>
      <c r="D50" s="28">
        <f t="shared" si="0"/>
        <v>18</v>
      </c>
      <c r="E50" s="32" t="str">
        <f t="shared" si="1"/>
        <v>Poor</v>
      </c>
    </row>
    <row r="51" spans="1:5" x14ac:dyDescent="0.3">
      <c r="A51" s="12"/>
      <c r="B51" s="26" t="s">
        <v>1</v>
      </c>
      <c r="C51" s="27">
        <v>134500000</v>
      </c>
      <c r="D51" s="28">
        <f t="shared" si="0"/>
        <v>19</v>
      </c>
      <c r="E51" s="32" t="str">
        <f t="shared" si="1"/>
        <v>Poor</v>
      </c>
    </row>
    <row r="52" spans="1:5" x14ac:dyDescent="0.3">
      <c r="A52" s="12"/>
      <c r="B52" s="20" t="s">
        <v>7</v>
      </c>
      <c r="C52" s="22">
        <v>103450000</v>
      </c>
      <c r="D52" s="21">
        <f t="shared" si="0"/>
        <v>20</v>
      </c>
      <c r="E52" s="33" t="str">
        <f t="shared" si="1"/>
        <v>Poor</v>
      </c>
    </row>
    <row r="53" spans="1:5" ht="5.25" customHeight="1" x14ac:dyDescent="0.3"/>
    <row r="54" spans="1:5" x14ac:dyDescent="0.3">
      <c r="B54" s="11" t="s">
        <v>519</v>
      </c>
      <c r="C54" s="19">
        <f>SUM(C33:C52)</f>
        <v>7340480000</v>
      </c>
    </row>
    <row r="55" spans="1:5" x14ac:dyDescent="0.3">
      <c r="C55" s="10"/>
    </row>
    <row r="56" spans="1:5" x14ac:dyDescent="0.3">
      <c r="B56" s="7" t="s">
        <v>521</v>
      </c>
    </row>
    <row r="60" spans="1:5" x14ac:dyDescent="0.3">
      <c r="B60" s="7">
        <v>3</v>
      </c>
    </row>
  </sheetData>
  <phoneticPr fontId="1" type="noConversion"/>
  <conditionalFormatting sqref="E33:E52">
    <cfRule type="colorScale" priority="1">
      <colorScale>
        <cfvo type="min"/>
        <cfvo type="max"/>
        <color rgb="FFFF0000"/>
        <color theme="4"/>
      </colorScale>
    </cfRule>
  </conditionalFormatting>
  <hyperlinks>
    <hyperlink ref="D12" r:id="rId1"/>
    <hyperlink ref="D11" r:id="rId2"/>
    <hyperlink ref="D17" r:id="rId3"/>
    <hyperlink ref="D13" r:id="rId4"/>
    <hyperlink ref="D14" r:id="rId5"/>
    <hyperlink ref="D22" r:id="rId6"/>
    <hyperlink ref="D8" r:id="rId7"/>
    <hyperlink ref="D18" r:id="rId8"/>
    <hyperlink ref="D21" r:id="rId9"/>
    <hyperlink ref="D15" r:id="rId10"/>
    <hyperlink ref="D10" r:id="rId11"/>
    <hyperlink ref="D23" r:id="rId12"/>
    <hyperlink ref="D25" r:id="rId13"/>
    <hyperlink ref="D9" r:id="rId14"/>
    <hyperlink ref="D20" r:id="rId15"/>
    <hyperlink ref="D26" r:id="rId16"/>
    <hyperlink ref="D19" r:id="rId17"/>
  </hyperlinks>
  <pageMargins left="0.7" right="0.7" top="0.75" bottom="0.75" header="0.3" footer="0.3"/>
  <pageSetup paperSize="9" orientation="portrait" horizontalDpi="4294967292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9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B1" sqref="A1:B1048576"/>
    </sheetView>
  </sheetViews>
  <sheetFormatPr defaultRowHeight="16.5" x14ac:dyDescent="0.3"/>
  <cols>
    <col min="1" max="2" width="34.5" customWidth="1"/>
    <col min="3" max="3" width="24.5" customWidth="1"/>
    <col min="4" max="4" width="15.5" style="1" customWidth="1"/>
    <col min="5" max="5" width="20.375" style="1" customWidth="1"/>
    <col min="6" max="6" width="15.125" customWidth="1"/>
    <col min="7" max="7" width="16.125" customWidth="1"/>
    <col min="8" max="8" width="21.125" bestFit="1" customWidth="1"/>
    <col min="9" max="9" width="16.875" style="2" bestFit="1" customWidth="1"/>
    <col min="10" max="10" width="17.875" customWidth="1"/>
  </cols>
  <sheetData>
    <row r="1" spans="1:9" x14ac:dyDescent="0.3">
      <c r="A1" t="s">
        <v>570</v>
      </c>
      <c r="B1" t="s">
        <v>571</v>
      </c>
      <c r="C1" t="s">
        <v>572</v>
      </c>
      <c r="D1" t="s">
        <v>573</v>
      </c>
      <c r="E1" t="s">
        <v>574</v>
      </c>
      <c r="F1" t="s">
        <v>575</v>
      </c>
      <c r="G1" t="s">
        <v>576</v>
      </c>
      <c r="H1" t="s">
        <v>577</v>
      </c>
      <c r="I1" s="2" t="s">
        <v>578</v>
      </c>
    </row>
    <row r="2" spans="1:9" x14ac:dyDescent="0.3">
      <c r="A2" t="s">
        <v>50</v>
      </c>
      <c r="B2" t="s">
        <v>10</v>
      </c>
      <c r="C2" s="1">
        <f>VLOOKUP(B2,'League Table'!$B$33:$E$52,2,FALSE)</f>
        <v>1010000000</v>
      </c>
      <c r="D2" s="1">
        <v>1</v>
      </c>
      <c r="E2" s="1">
        <v>3380000</v>
      </c>
      <c r="F2">
        <v>2</v>
      </c>
      <c r="G2">
        <v>0</v>
      </c>
      <c r="H2">
        <v>0</v>
      </c>
      <c r="I2" s="3">
        <v>13</v>
      </c>
    </row>
    <row r="3" spans="1:9" x14ac:dyDescent="0.3">
      <c r="A3" t="s">
        <v>47</v>
      </c>
      <c r="B3" t="s">
        <v>10</v>
      </c>
      <c r="C3" s="1">
        <f>VLOOKUP(B3,'League Table'!$B$33:$E$52,2,FALSE)</f>
        <v>1010000000</v>
      </c>
      <c r="D3" s="1">
        <v>1</v>
      </c>
      <c r="E3" s="1">
        <v>4680000</v>
      </c>
      <c r="F3">
        <v>2</v>
      </c>
      <c r="G3">
        <v>0</v>
      </c>
      <c r="H3">
        <v>0</v>
      </c>
      <c r="I3" s="3">
        <v>8</v>
      </c>
    </row>
    <row r="4" spans="1:9" x14ac:dyDescent="0.3">
      <c r="A4" t="s">
        <v>178</v>
      </c>
      <c r="B4" t="s">
        <v>10</v>
      </c>
      <c r="C4" s="1">
        <f>VLOOKUP(B4,'League Table'!$B$33:$E$52,2,FALSE)</f>
        <v>1010000000</v>
      </c>
      <c r="D4" s="1">
        <v>1</v>
      </c>
      <c r="E4" s="1">
        <v>6240000</v>
      </c>
      <c r="F4">
        <v>3</v>
      </c>
      <c r="G4">
        <v>0</v>
      </c>
      <c r="H4">
        <v>9</v>
      </c>
      <c r="I4" s="3">
        <v>53</v>
      </c>
    </row>
    <row r="5" spans="1:9" x14ac:dyDescent="0.3">
      <c r="A5" t="s">
        <v>43</v>
      </c>
      <c r="B5" t="s">
        <v>10</v>
      </c>
      <c r="C5" s="1">
        <f>VLOOKUP(B5,'League Table'!$B$33:$E$52,2,FALSE)</f>
        <v>1010000000</v>
      </c>
      <c r="D5" s="1">
        <v>1</v>
      </c>
      <c r="E5" s="1">
        <v>4160000</v>
      </c>
      <c r="F5">
        <v>1</v>
      </c>
      <c r="G5">
        <v>0</v>
      </c>
      <c r="H5">
        <v>0</v>
      </c>
      <c r="I5" s="2">
        <v>13</v>
      </c>
    </row>
    <row r="6" spans="1:9" x14ac:dyDescent="0.3">
      <c r="A6" t="s">
        <v>49</v>
      </c>
      <c r="B6" t="s">
        <v>10</v>
      </c>
      <c r="C6" s="1">
        <f>VLOOKUP(B6,'League Table'!$B$33:$E$52,2,FALSE)</f>
        <v>1010000000</v>
      </c>
      <c r="D6" s="1">
        <v>1</v>
      </c>
      <c r="E6" s="1">
        <v>4160000</v>
      </c>
      <c r="F6">
        <v>2</v>
      </c>
      <c r="G6">
        <v>0</v>
      </c>
      <c r="H6">
        <v>3</v>
      </c>
      <c r="I6" s="3">
        <v>38</v>
      </c>
    </row>
    <row r="7" spans="1:9" x14ac:dyDescent="0.3">
      <c r="A7" t="s">
        <v>53</v>
      </c>
      <c r="B7" t="s">
        <v>10</v>
      </c>
      <c r="C7" s="1">
        <f>VLOOKUP(B7,'League Table'!$B$33:$E$52,2,FALSE)</f>
        <v>1010000000</v>
      </c>
      <c r="D7" s="1">
        <v>1</v>
      </c>
      <c r="E7" s="1">
        <v>4680000</v>
      </c>
      <c r="F7">
        <v>3</v>
      </c>
      <c r="G7">
        <v>0</v>
      </c>
      <c r="H7">
        <v>1</v>
      </c>
      <c r="I7" s="3">
        <v>29</v>
      </c>
    </row>
    <row r="8" spans="1:9" x14ac:dyDescent="0.3">
      <c r="A8" t="s">
        <v>59</v>
      </c>
      <c r="B8" t="s">
        <v>10</v>
      </c>
      <c r="C8" s="1">
        <f>VLOOKUP(B8,'League Table'!$B$33:$E$52,2,FALSE)</f>
        <v>1010000000</v>
      </c>
      <c r="D8" s="1">
        <v>1</v>
      </c>
      <c r="E8" s="1">
        <v>4680000</v>
      </c>
      <c r="F8">
        <v>4</v>
      </c>
      <c r="G8">
        <v>0</v>
      </c>
      <c r="H8">
        <v>17</v>
      </c>
      <c r="I8" s="3">
        <v>42</v>
      </c>
    </row>
    <row r="9" spans="1:9" x14ac:dyDescent="0.3">
      <c r="A9" t="s">
        <v>46</v>
      </c>
      <c r="B9" t="s">
        <v>10</v>
      </c>
      <c r="C9" s="1">
        <f>VLOOKUP(B9,'League Table'!$B$33:$E$52,2,FALSE)</f>
        <v>1010000000</v>
      </c>
      <c r="D9" s="1">
        <v>1</v>
      </c>
      <c r="E9" s="1">
        <v>5200000</v>
      </c>
      <c r="F9">
        <v>2</v>
      </c>
      <c r="G9">
        <v>0</v>
      </c>
      <c r="H9">
        <v>3</v>
      </c>
      <c r="I9" s="3">
        <v>29</v>
      </c>
    </row>
    <row r="10" spans="1:9" x14ac:dyDescent="0.3">
      <c r="A10" t="s">
        <v>48</v>
      </c>
      <c r="B10" t="s">
        <v>10</v>
      </c>
      <c r="C10" s="1">
        <f>VLOOKUP(B10,'League Table'!$B$33:$E$52,2,FALSE)</f>
        <v>1010000000</v>
      </c>
      <c r="D10" s="1">
        <v>1</v>
      </c>
      <c r="E10" s="1">
        <v>5200000</v>
      </c>
      <c r="F10">
        <v>2</v>
      </c>
      <c r="G10">
        <v>0</v>
      </c>
      <c r="H10">
        <v>0</v>
      </c>
      <c r="I10" s="3">
        <v>48</v>
      </c>
    </row>
    <row r="11" spans="1:9" x14ac:dyDescent="0.3">
      <c r="A11" t="s">
        <v>56</v>
      </c>
      <c r="B11" t="s">
        <v>10</v>
      </c>
      <c r="C11" s="1">
        <f>VLOOKUP(B11,'League Table'!$B$33:$E$52,2,FALSE)</f>
        <v>1010000000</v>
      </c>
      <c r="D11" s="1">
        <v>1</v>
      </c>
      <c r="E11" s="1">
        <v>11440000</v>
      </c>
      <c r="F11">
        <v>3</v>
      </c>
      <c r="G11">
        <v>1</v>
      </c>
      <c r="H11">
        <v>10</v>
      </c>
      <c r="I11" s="3">
        <v>40</v>
      </c>
    </row>
    <row r="12" spans="1:9" x14ac:dyDescent="0.3">
      <c r="A12" t="s">
        <v>42</v>
      </c>
      <c r="B12" t="s">
        <v>10</v>
      </c>
      <c r="C12" s="1">
        <f>VLOOKUP(B12,'League Table'!$B$33:$E$52,2,FALSE)</f>
        <v>1010000000</v>
      </c>
      <c r="D12" s="1">
        <v>1</v>
      </c>
      <c r="E12" s="1">
        <v>3380000</v>
      </c>
      <c r="F12">
        <v>1</v>
      </c>
      <c r="G12">
        <v>1</v>
      </c>
      <c r="H12">
        <v>0</v>
      </c>
      <c r="I12" s="2">
        <v>45</v>
      </c>
    </row>
    <row r="13" spans="1:9" x14ac:dyDescent="0.3">
      <c r="A13" t="s">
        <v>51</v>
      </c>
      <c r="B13" t="s">
        <v>10</v>
      </c>
      <c r="C13" s="1">
        <f>VLOOKUP(B13,'League Table'!$B$33:$E$52,2,FALSE)</f>
        <v>1010000000</v>
      </c>
      <c r="D13" s="1">
        <v>1</v>
      </c>
      <c r="E13" s="1">
        <v>7800000</v>
      </c>
      <c r="F13">
        <v>3</v>
      </c>
      <c r="G13">
        <v>1</v>
      </c>
      <c r="H13">
        <v>5</v>
      </c>
      <c r="I13" s="3">
        <v>48</v>
      </c>
    </row>
    <row r="14" spans="1:9" x14ac:dyDescent="0.3">
      <c r="A14" t="s">
        <v>52</v>
      </c>
      <c r="B14" t="s">
        <v>10</v>
      </c>
      <c r="C14" s="1">
        <f>VLOOKUP(B14,'League Table'!$B$33:$E$52,2,FALSE)</f>
        <v>1010000000</v>
      </c>
      <c r="D14" s="1">
        <v>1</v>
      </c>
      <c r="E14" s="1">
        <v>11440000</v>
      </c>
      <c r="F14">
        <v>3</v>
      </c>
      <c r="G14">
        <v>0</v>
      </c>
      <c r="H14">
        <v>0</v>
      </c>
      <c r="I14" s="3">
        <v>17</v>
      </c>
    </row>
    <row r="15" spans="1:9" x14ac:dyDescent="0.3">
      <c r="A15" t="s">
        <v>55</v>
      </c>
      <c r="B15" t="s">
        <v>10</v>
      </c>
      <c r="C15" s="1">
        <f>VLOOKUP(B15,'League Table'!$B$33:$E$52,2,FALSE)</f>
        <v>1010000000</v>
      </c>
      <c r="D15" s="1">
        <v>1</v>
      </c>
      <c r="E15" s="1">
        <v>6240000</v>
      </c>
      <c r="F15">
        <v>3</v>
      </c>
      <c r="G15">
        <v>1</v>
      </c>
      <c r="H15">
        <v>6</v>
      </c>
      <c r="I15" s="3">
        <v>48</v>
      </c>
    </row>
    <row r="16" spans="1:9" x14ac:dyDescent="0.3">
      <c r="A16" t="s">
        <v>57</v>
      </c>
      <c r="B16" t="s">
        <v>10</v>
      </c>
      <c r="C16" s="1">
        <f>VLOOKUP(B16,'League Table'!$B$33:$E$52,2,FALSE)</f>
        <v>1010000000</v>
      </c>
      <c r="D16" s="1">
        <v>1</v>
      </c>
      <c r="E16" s="1">
        <v>18200000</v>
      </c>
      <c r="F16">
        <v>3</v>
      </c>
      <c r="G16">
        <v>1</v>
      </c>
      <c r="H16">
        <v>12</v>
      </c>
      <c r="I16" s="3">
        <v>52</v>
      </c>
    </row>
    <row r="17" spans="1:9" x14ac:dyDescent="0.3">
      <c r="A17" t="s">
        <v>60</v>
      </c>
      <c r="B17" t="s">
        <v>10</v>
      </c>
      <c r="C17" s="1">
        <f>VLOOKUP(B17,'League Table'!$B$33:$E$52,2,FALSE)</f>
        <v>1010000000</v>
      </c>
      <c r="D17" s="1">
        <v>1</v>
      </c>
      <c r="E17" s="1">
        <v>4680000</v>
      </c>
      <c r="F17">
        <v>4</v>
      </c>
      <c r="G17">
        <v>1</v>
      </c>
      <c r="H17">
        <v>14</v>
      </c>
      <c r="I17" s="3">
        <v>49</v>
      </c>
    </row>
    <row r="18" spans="1:9" x14ac:dyDescent="0.3">
      <c r="A18" t="s">
        <v>45</v>
      </c>
      <c r="B18" t="s">
        <v>10</v>
      </c>
      <c r="C18" s="1">
        <f>VLOOKUP(B18,'League Table'!$B$33:$E$52,2,FALSE)</f>
        <v>1010000000</v>
      </c>
      <c r="D18" s="1">
        <v>1</v>
      </c>
      <c r="E18" s="1">
        <v>6240000</v>
      </c>
      <c r="F18">
        <v>2</v>
      </c>
      <c r="G18">
        <v>1</v>
      </c>
      <c r="H18">
        <v>5</v>
      </c>
      <c r="I18" s="3">
        <v>46</v>
      </c>
    </row>
    <row r="19" spans="1:9" x14ac:dyDescent="0.3">
      <c r="A19" t="s">
        <v>54</v>
      </c>
      <c r="B19" t="s">
        <v>10</v>
      </c>
      <c r="C19" s="1">
        <f>VLOOKUP(B19,'League Table'!$B$33:$E$52,2,FALSE)</f>
        <v>1010000000</v>
      </c>
      <c r="D19" s="1">
        <v>1</v>
      </c>
      <c r="E19" s="1">
        <v>9360000</v>
      </c>
      <c r="F19">
        <v>3</v>
      </c>
      <c r="G19">
        <v>1</v>
      </c>
      <c r="H19">
        <v>23</v>
      </c>
      <c r="I19" s="3">
        <v>45</v>
      </c>
    </row>
    <row r="20" spans="1:9" x14ac:dyDescent="0.3">
      <c r="A20" t="s">
        <v>58</v>
      </c>
      <c r="B20" t="s">
        <v>10</v>
      </c>
      <c r="C20" s="1">
        <f>VLOOKUP(B20,'League Table'!$B$33:$E$52,2,FALSE)</f>
        <v>1010000000</v>
      </c>
      <c r="D20" s="1">
        <v>1</v>
      </c>
      <c r="E20" s="1">
        <v>13000000</v>
      </c>
      <c r="F20">
        <v>4</v>
      </c>
      <c r="G20">
        <v>1</v>
      </c>
      <c r="H20">
        <v>30</v>
      </c>
      <c r="I20" s="3">
        <v>39</v>
      </c>
    </row>
    <row r="21" spans="1:9" x14ac:dyDescent="0.3">
      <c r="A21" t="s">
        <v>44</v>
      </c>
      <c r="B21" t="s">
        <v>10</v>
      </c>
      <c r="C21" s="1">
        <f>VLOOKUP(B21,'League Table'!$B$33:$E$52,2,FALSE)</f>
        <v>1010000000</v>
      </c>
      <c r="D21" s="1">
        <v>1</v>
      </c>
      <c r="E21" s="1">
        <v>6240000</v>
      </c>
      <c r="F21">
        <v>2</v>
      </c>
      <c r="G21">
        <v>1</v>
      </c>
      <c r="H21">
        <v>2</v>
      </c>
      <c r="I21" s="3">
        <v>21</v>
      </c>
    </row>
    <row r="22" spans="1:9" x14ac:dyDescent="0.3">
      <c r="A22" t="s">
        <v>82</v>
      </c>
      <c r="B22" t="s">
        <v>11</v>
      </c>
      <c r="C22" s="1">
        <f>VLOOKUP(B22,'League Table'!$B$33:$E$52,2,FALSE)</f>
        <v>800500000</v>
      </c>
      <c r="D22" s="1">
        <v>2</v>
      </c>
      <c r="E22" s="1">
        <v>18200000</v>
      </c>
      <c r="F22">
        <v>4</v>
      </c>
      <c r="G22">
        <v>1</v>
      </c>
      <c r="H22">
        <v>3</v>
      </c>
      <c r="I22" s="2">
        <v>18</v>
      </c>
    </row>
    <row r="23" spans="1:9" x14ac:dyDescent="0.3">
      <c r="A23" t="s">
        <v>61</v>
      </c>
      <c r="B23" t="s">
        <v>11</v>
      </c>
      <c r="C23" s="1">
        <f>VLOOKUP(B23,'League Table'!$B$33:$E$52,2,FALSE)</f>
        <v>800500000</v>
      </c>
      <c r="D23" s="1">
        <v>2</v>
      </c>
      <c r="E23" s="1">
        <v>10400000</v>
      </c>
      <c r="F23">
        <v>1</v>
      </c>
      <c r="G23">
        <v>1</v>
      </c>
      <c r="H23">
        <v>0</v>
      </c>
      <c r="I23" s="3">
        <v>46</v>
      </c>
    </row>
    <row r="24" spans="1:9" x14ac:dyDescent="0.3">
      <c r="A24" t="s">
        <v>62</v>
      </c>
      <c r="B24" t="s">
        <v>11</v>
      </c>
      <c r="C24" s="1">
        <f>VLOOKUP(B24,'League Table'!$B$33:$E$52,2,FALSE)</f>
        <v>800500000</v>
      </c>
      <c r="D24" s="1">
        <v>2</v>
      </c>
      <c r="E24" s="1">
        <v>2600000</v>
      </c>
      <c r="F24">
        <v>1</v>
      </c>
      <c r="G24">
        <v>0</v>
      </c>
      <c r="H24">
        <v>0</v>
      </c>
      <c r="I24" s="3">
        <v>10</v>
      </c>
    </row>
    <row r="25" spans="1:9" x14ac:dyDescent="0.3">
      <c r="A25" t="s">
        <v>63</v>
      </c>
      <c r="B25" t="s">
        <v>11</v>
      </c>
      <c r="C25" s="1">
        <f>VLOOKUP(B25,'League Table'!$B$33:$E$52,2,FALSE)</f>
        <v>800500000</v>
      </c>
      <c r="D25" s="1">
        <v>2</v>
      </c>
      <c r="E25" s="1">
        <v>3640000</v>
      </c>
      <c r="F25">
        <v>2</v>
      </c>
      <c r="G25">
        <v>0</v>
      </c>
      <c r="H25">
        <v>0</v>
      </c>
      <c r="I25" s="2">
        <v>11</v>
      </c>
    </row>
    <row r="26" spans="1:9" x14ac:dyDescent="0.3">
      <c r="A26" t="s">
        <v>64</v>
      </c>
      <c r="B26" t="s">
        <v>11</v>
      </c>
      <c r="C26" s="1">
        <f>VLOOKUP(B26,'League Table'!$B$33:$E$52,2,FALSE)</f>
        <v>800500000</v>
      </c>
      <c r="D26" s="1">
        <v>2</v>
      </c>
      <c r="E26" s="1">
        <v>2600000</v>
      </c>
      <c r="F26">
        <v>2</v>
      </c>
      <c r="G26">
        <v>0</v>
      </c>
      <c r="H26">
        <v>0</v>
      </c>
      <c r="I26" s="2">
        <v>25</v>
      </c>
    </row>
    <row r="27" spans="1:9" x14ac:dyDescent="0.3">
      <c r="A27" t="s">
        <v>65</v>
      </c>
      <c r="B27" t="s">
        <v>11</v>
      </c>
      <c r="C27" s="1">
        <f>VLOOKUP(B27,'League Table'!$B$33:$E$52,2,FALSE)</f>
        <v>800500000</v>
      </c>
      <c r="D27" s="1">
        <v>2</v>
      </c>
      <c r="E27" s="1">
        <v>4160000</v>
      </c>
      <c r="F27">
        <v>2</v>
      </c>
      <c r="G27">
        <v>0</v>
      </c>
      <c r="H27">
        <v>4</v>
      </c>
      <c r="I27" s="2">
        <v>44</v>
      </c>
    </row>
    <row r="28" spans="1:9" x14ac:dyDescent="0.3">
      <c r="A28" t="s">
        <v>66</v>
      </c>
      <c r="B28" t="s">
        <v>11</v>
      </c>
      <c r="C28" s="1">
        <f>VLOOKUP(B28,'League Table'!$B$33:$E$52,2,FALSE)</f>
        <v>800500000</v>
      </c>
      <c r="D28" s="1">
        <v>2</v>
      </c>
      <c r="E28" s="1">
        <v>3900000</v>
      </c>
      <c r="F28">
        <v>2</v>
      </c>
      <c r="G28">
        <v>0</v>
      </c>
      <c r="H28">
        <v>1</v>
      </c>
      <c r="I28" s="2">
        <v>15</v>
      </c>
    </row>
    <row r="29" spans="1:9" x14ac:dyDescent="0.3">
      <c r="A29" t="s">
        <v>67</v>
      </c>
      <c r="B29" t="s">
        <v>11</v>
      </c>
      <c r="C29" s="1">
        <f>VLOOKUP(B29,'League Table'!$B$33:$E$52,2,FALSE)</f>
        <v>800500000</v>
      </c>
      <c r="D29" s="1">
        <v>2</v>
      </c>
      <c r="E29" s="1">
        <v>3900000</v>
      </c>
      <c r="F29">
        <v>2</v>
      </c>
      <c r="G29">
        <v>0</v>
      </c>
      <c r="H29">
        <v>0</v>
      </c>
      <c r="I29" s="2">
        <v>25</v>
      </c>
    </row>
    <row r="30" spans="1:9" x14ac:dyDescent="0.3">
      <c r="A30" t="s">
        <v>68</v>
      </c>
      <c r="B30" t="s">
        <v>11</v>
      </c>
      <c r="C30" s="1">
        <f>VLOOKUP(B30,'League Table'!$B$33:$E$52,2,FALSE)</f>
        <v>800500000</v>
      </c>
      <c r="D30" s="1">
        <v>2</v>
      </c>
      <c r="E30" s="1">
        <v>5200000</v>
      </c>
      <c r="F30">
        <v>2</v>
      </c>
      <c r="G30">
        <v>0</v>
      </c>
      <c r="H30">
        <v>3</v>
      </c>
      <c r="I30" s="2">
        <v>39</v>
      </c>
    </row>
    <row r="31" spans="1:9" x14ac:dyDescent="0.3">
      <c r="A31" t="s">
        <v>69</v>
      </c>
      <c r="B31" t="s">
        <v>11</v>
      </c>
      <c r="C31" s="1">
        <f>VLOOKUP(B31,'League Table'!$B$33:$E$52,2,FALSE)</f>
        <v>800500000</v>
      </c>
      <c r="D31" s="1">
        <v>2</v>
      </c>
      <c r="E31" s="1">
        <v>3640000</v>
      </c>
      <c r="F31">
        <v>2</v>
      </c>
      <c r="G31">
        <v>0</v>
      </c>
      <c r="H31">
        <v>0</v>
      </c>
      <c r="I31" s="2">
        <v>14</v>
      </c>
    </row>
    <row r="32" spans="1:9" x14ac:dyDescent="0.3">
      <c r="A32" t="s">
        <v>70</v>
      </c>
      <c r="B32" t="s">
        <v>11</v>
      </c>
      <c r="C32" s="1">
        <f>VLOOKUP(B32,'League Table'!$B$33:$E$52,2,FALSE)</f>
        <v>800500000</v>
      </c>
      <c r="D32" s="1">
        <v>2</v>
      </c>
      <c r="E32" s="1">
        <v>3120000</v>
      </c>
      <c r="F32">
        <v>2</v>
      </c>
      <c r="G32">
        <v>0</v>
      </c>
      <c r="H32">
        <v>0</v>
      </c>
      <c r="I32" s="2">
        <v>12</v>
      </c>
    </row>
    <row r="33" spans="1:9" x14ac:dyDescent="0.3">
      <c r="A33" t="s">
        <v>71</v>
      </c>
      <c r="B33" t="s">
        <v>11</v>
      </c>
      <c r="C33" s="1">
        <f>VLOOKUP(B33,'League Table'!$B$33:$E$52,2,FALSE)</f>
        <v>800500000</v>
      </c>
      <c r="D33" s="1">
        <v>2</v>
      </c>
      <c r="E33" s="1">
        <v>3900000</v>
      </c>
      <c r="F33">
        <v>2</v>
      </c>
      <c r="G33">
        <v>0</v>
      </c>
      <c r="H33">
        <v>1</v>
      </c>
      <c r="I33" s="2">
        <v>14</v>
      </c>
    </row>
    <row r="34" spans="1:9" x14ac:dyDescent="0.3">
      <c r="A34" t="s">
        <v>72</v>
      </c>
      <c r="B34" t="s">
        <v>11</v>
      </c>
      <c r="C34" s="1">
        <f>VLOOKUP(B34,'League Table'!$B$33:$E$52,2,FALSE)</f>
        <v>800500000</v>
      </c>
      <c r="D34" s="1">
        <v>2</v>
      </c>
      <c r="E34" s="1">
        <v>4160000</v>
      </c>
      <c r="F34">
        <v>3</v>
      </c>
      <c r="G34">
        <v>0</v>
      </c>
      <c r="H34">
        <v>0</v>
      </c>
      <c r="I34" s="2">
        <v>4</v>
      </c>
    </row>
    <row r="35" spans="1:9" x14ac:dyDescent="0.3">
      <c r="A35" t="s">
        <v>74</v>
      </c>
      <c r="B35" t="s">
        <v>11</v>
      </c>
      <c r="C35" s="1">
        <f>VLOOKUP(B35,'League Table'!$B$33:$E$52,2,FALSE)</f>
        <v>800500000</v>
      </c>
      <c r="D35" s="1">
        <v>2</v>
      </c>
      <c r="E35" s="1">
        <v>3900000</v>
      </c>
      <c r="F35">
        <v>3</v>
      </c>
      <c r="G35">
        <v>0</v>
      </c>
      <c r="H35">
        <v>2</v>
      </c>
      <c r="I35" s="2">
        <v>25</v>
      </c>
    </row>
    <row r="36" spans="1:9" x14ac:dyDescent="0.3">
      <c r="A36" t="s">
        <v>75</v>
      </c>
      <c r="B36" t="s">
        <v>11</v>
      </c>
      <c r="C36" s="1">
        <f>VLOOKUP(B36,'League Table'!$B$33:$E$52,2,FALSE)</f>
        <v>800500000</v>
      </c>
      <c r="D36" s="1">
        <v>2</v>
      </c>
      <c r="E36" s="1">
        <v>4160000</v>
      </c>
      <c r="F36">
        <v>3</v>
      </c>
      <c r="G36">
        <v>0</v>
      </c>
      <c r="H36">
        <v>5</v>
      </c>
      <c r="I36" s="2">
        <v>16</v>
      </c>
    </row>
    <row r="37" spans="1:9" x14ac:dyDescent="0.3">
      <c r="A37" t="s">
        <v>76</v>
      </c>
      <c r="B37" t="s">
        <v>11</v>
      </c>
      <c r="C37" s="1">
        <f>VLOOKUP(B37,'League Table'!$B$33:$E$52,2,FALSE)</f>
        <v>800500000</v>
      </c>
      <c r="D37" s="1">
        <v>2</v>
      </c>
      <c r="E37" s="1">
        <v>7280000</v>
      </c>
      <c r="F37">
        <v>3</v>
      </c>
      <c r="G37">
        <v>0</v>
      </c>
      <c r="H37">
        <v>3</v>
      </c>
      <c r="I37" s="2">
        <v>33</v>
      </c>
    </row>
    <row r="38" spans="1:9" x14ac:dyDescent="0.3">
      <c r="A38" t="s">
        <v>77</v>
      </c>
      <c r="B38" t="s">
        <v>11</v>
      </c>
      <c r="C38" s="1">
        <f>VLOOKUP(B38,'League Table'!$B$33:$E$52,2,FALSE)</f>
        <v>800500000</v>
      </c>
      <c r="D38" s="1">
        <v>2</v>
      </c>
      <c r="E38" s="1">
        <v>1300000</v>
      </c>
      <c r="F38">
        <v>3</v>
      </c>
      <c r="G38">
        <v>0</v>
      </c>
      <c r="H38">
        <v>13</v>
      </c>
      <c r="I38" s="2">
        <v>30</v>
      </c>
    </row>
    <row r="39" spans="1:9" x14ac:dyDescent="0.3">
      <c r="A39" t="s">
        <v>79</v>
      </c>
      <c r="B39" t="s">
        <v>11</v>
      </c>
      <c r="C39" s="1">
        <f>VLOOKUP(B39,'League Table'!$B$33:$E$52,2,FALSE)</f>
        <v>800500000</v>
      </c>
      <c r="D39" s="1">
        <v>2</v>
      </c>
      <c r="E39" s="1">
        <v>780000</v>
      </c>
      <c r="F39">
        <v>3</v>
      </c>
      <c r="G39">
        <v>0</v>
      </c>
      <c r="H39">
        <v>0</v>
      </c>
      <c r="I39" s="2">
        <v>14</v>
      </c>
    </row>
    <row r="40" spans="1:9" x14ac:dyDescent="0.3">
      <c r="A40" t="s">
        <v>80</v>
      </c>
      <c r="B40" t="s">
        <v>11</v>
      </c>
      <c r="C40" s="1">
        <f>VLOOKUP(B40,'League Table'!$B$33:$E$52,2,FALSE)</f>
        <v>800500000</v>
      </c>
      <c r="D40" s="1">
        <v>2</v>
      </c>
      <c r="E40" s="1">
        <v>5720000</v>
      </c>
      <c r="F40">
        <v>3</v>
      </c>
      <c r="G40">
        <v>0</v>
      </c>
      <c r="H40">
        <v>2</v>
      </c>
      <c r="I40" s="2">
        <v>35</v>
      </c>
    </row>
    <row r="41" spans="1:9" x14ac:dyDescent="0.3">
      <c r="A41" t="s">
        <v>81</v>
      </c>
      <c r="B41" t="s">
        <v>11</v>
      </c>
      <c r="C41" s="1">
        <f>VLOOKUP(B41,'League Table'!$B$33:$E$52,2,FALSE)</f>
        <v>800500000</v>
      </c>
      <c r="D41" s="1">
        <v>2</v>
      </c>
      <c r="E41" s="1">
        <v>3380000</v>
      </c>
      <c r="F41">
        <v>4</v>
      </c>
      <c r="G41">
        <v>0</v>
      </c>
      <c r="H41">
        <v>11</v>
      </c>
      <c r="I41" s="2">
        <v>26</v>
      </c>
    </row>
    <row r="42" spans="1:9" x14ac:dyDescent="0.3">
      <c r="A42" t="s">
        <v>84</v>
      </c>
      <c r="B42" t="s">
        <v>11</v>
      </c>
      <c r="C42" s="1">
        <f>VLOOKUP(B42,'League Table'!$B$33:$E$52,2,FALSE)</f>
        <v>800500000</v>
      </c>
      <c r="D42" s="1">
        <v>2</v>
      </c>
      <c r="E42" s="1">
        <v>1040000</v>
      </c>
      <c r="F42">
        <v>4</v>
      </c>
      <c r="G42">
        <v>0</v>
      </c>
      <c r="H42">
        <v>13</v>
      </c>
      <c r="I42" s="2">
        <v>26</v>
      </c>
    </row>
    <row r="43" spans="1:9" x14ac:dyDescent="0.3">
      <c r="A43" t="s">
        <v>73</v>
      </c>
      <c r="B43" t="s">
        <v>11</v>
      </c>
      <c r="C43" s="1">
        <f>VLOOKUP(B43,'League Table'!$B$33:$E$52,2,FALSE)</f>
        <v>800500000</v>
      </c>
      <c r="D43" s="1">
        <v>2</v>
      </c>
      <c r="E43" s="1">
        <v>6240000</v>
      </c>
      <c r="F43">
        <v>3</v>
      </c>
      <c r="G43">
        <v>1</v>
      </c>
      <c r="H43">
        <v>2</v>
      </c>
      <c r="I43" s="2">
        <v>46</v>
      </c>
    </row>
    <row r="44" spans="1:9" x14ac:dyDescent="0.3">
      <c r="A44" t="s">
        <v>78</v>
      </c>
      <c r="B44" t="s">
        <v>11</v>
      </c>
      <c r="C44" s="1">
        <f>VLOOKUP(B44,'League Table'!$B$33:$E$52,2,FALSE)</f>
        <v>800500000</v>
      </c>
      <c r="D44" s="1">
        <v>2</v>
      </c>
      <c r="E44" s="1">
        <v>15080000</v>
      </c>
      <c r="F44">
        <v>3</v>
      </c>
      <c r="G44">
        <v>1</v>
      </c>
      <c r="H44">
        <v>6</v>
      </c>
      <c r="I44" s="2">
        <v>33</v>
      </c>
    </row>
    <row r="45" spans="1:9" x14ac:dyDescent="0.3">
      <c r="A45" t="s">
        <v>83</v>
      </c>
      <c r="B45" t="s">
        <v>11</v>
      </c>
      <c r="C45" s="1">
        <f>VLOOKUP(B45,'League Table'!$B$33:$E$52,2,FALSE)</f>
        <v>800500000</v>
      </c>
      <c r="D45" s="1">
        <v>2</v>
      </c>
      <c r="E45" s="1">
        <v>10400000</v>
      </c>
      <c r="F45">
        <v>4</v>
      </c>
      <c r="G45">
        <v>1</v>
      </c>
      <c r="H45">
        <v>27</v>
      </c>
      <c r="I45" s="2">
        <v>45</v>
      </c>
    </row>
    <row r="46" spans="1:9" x14ac:dyDescent="0.3">
      <c r="A46" t="s">
        <v>93</v>
      </c>
      <c r="B46" t="s">
        <v>16</v>
      </c>
      <c r="C46" s="1">
        <f>VLOOKUP(B46,'League Table'!$B$33:$E$52,2,FALSE)</f>
        <v>810500000</v>
      </c>
      <c r="D46" s="1">
        <v>3</v>
      </c>
      <c r="E46" s="1">
        <v>3900000</v>
      </c>
      <c r="F46">
        <v>3</v>
      </c>
      <c r="G46">
        <v>1</v>
      </c>
      <c r="H46" s="2">
        <v>14</v>
      </c>
      <c r="I46" s="2">
        <v>47</v>
      </c>
    </row>
    <row r="47" spans="1:9" x14ac:dyDescent="0.3">
      <c r="A47" t="s">
        <v>85</v>
      </c>
      <c r="B47" t="s">
        <v>16</v>
      </c>
      <c r="C47" s="1">
        <f>VLOOKUP(B47,'League Table'!$B$33:$E$52,2,FALSE)</f>
        <v>810500000</v>
      </c>
      <c r="D47" s="1">
        <v>3</v>
      </c>
      <c r="E47" s="1">
        <v>5200000</v>
      </c>
      <c r="F47">
        <v>4</v>
      </c>
      <c r="G47">
        <v>1</v>
      </c>
      <c r="H47" s="2">
        <v>41</v>
      </c>
      <c r="I47" s="3">
        <v>48</v>
      </c>
    </row>
    <row r="48" spans="1:9" x14ac:dyDescent="0.3">
      <c r="A48" t="s">
        <v>86</v>
      </c>
      <c r="B48" t="s">
        <v>16</v>
      </c>
      <c r="C48" s="1">
        <f>VLOOKUP(B48,'League Table'!$B$33:$E$52,2,FALSE)</f>
        <v>810500000</v>
      </c>
      <c r="D48" s="1">
        <v>3</v>
      </c>
      <c r="E48" s="1">
        <v>5200000</v>
      </c>
      <c r="F48">
        <v>1</v>
      </c>
      <c r="G48">
        <v>1</v>
      </c>
      <c r="H48" s="2">
        <v>0</v>
      </c>
      <c r="I48" s="2">
        <v>43</v>
      </c>
    </row>
    <row r="49" spans="1:9" x14ac:dyDescent="0.3">
      <c r="A49" t="s">
        <v>87</v>
      </c>
      <c r="B49" t="s">
        <v>16</v>
      </c>
      <c r="C49" s="1">
        <f>VLOOKUP(B49,'League Table'!$B$33:$E$52,2,FALSE)</f>
        <v>810500000</v>
      </c>
      <c r="D49" s="1">
        <v>3</v>
      </c>
      <c r="E49" s="1">
        <v>4628000</v>
      </c>
      <c r="F49">
        <v>2</v>
      </c>
      <c r="G49">
        <v>1</v>
      </c>
      <c r="H49" s="2">
        <v>1</v>
      </c>
      <c r="I49" s="2">
        <v>47</v>
      </c>
    </row>
    <row r="50" spans="1:9" x14ac:dyDescent="0.3">
      <c r="A50" t="s">
        <v>88</v>
      </c>
      <c r="B50" t="s">
        <v>16</v>
      </c>
      <c r="C50" s="1">
        <f>VLOOKUP(B50,'League Table'!$B$33:$E$52,2,FALSE)</f>
        <v>810500000</v>
      </c>
      <c r="D50" s="1">
        <v>3</v>
      </c>
      <c r="E50" s="1">
        <v>4420000</v>
      </c>
      <c r="F50">
        <v>4</v>
      </c>
      <c r="G50">
        <v>0</v>
      </c>
      <c r="H50" s="2">
        <v>18</v>
      </c>
      <c r="I50" s="2">
        <v>53</v>
      </c>
    </row>
    <row r="51" spans="1:9" x14ac:dyDescent="0.3">
      <c r="A51" t="s">
        <v>90</v>
      </c>
      <c r="B51" t="s">
        <v>16</v>
      </c>
      <c r="C51" s="1">
        <f>VLOOKUP(B51,'League Table'!$B$33:$E$52,2,FALSE)</f>
        <v>810500000</v>
      </c>
      <c r="D51" s="1">
        <v>3</v>
      </c>
      <c r="E51" s="1">
        <v>4160000</v>
      </c>
      <c r="F51">
        <v>2</v>
      </c>
      <c r="G51">
        <v>0</v>
      </c>
      <c r="H51" s="2">
        <v>2</v>
      </c>
      <c r="I51" s="3">
        <v>24</v>
      </c>
    </row>
    <row r="52" spans="1:9" x14ac:dyDescent="0.3">
      <c r="A52" t="s">
        <v>91</v>
      </c>
      <c r="B52" t="s">
        <v>16</v>
      </c>
      <c r="C52" s="1">
        <f>VLOOKUP(B52,'League Table'!$B$33:$E$52,2,FALSE)</f>
        <v>810500000</v>
      </c>
      <c r="D52" s="1">
        <v>3</v>
      </c>
      <c r="E52" s="1">
        <v>4160000</v>
      </c>
      <c r="F52">
        <v>3</v>
      </c>
      <c r="G52">
        <v>0</v>
      </c>
      <c r="H52" s="2">
        <v>4</v>
      </c>
      <c r="I52" s="2">
        <v>33</v>
      </c>
    </row>
    <row r="53" spans="1:9" x14ac:dyDescent="0.3">
      <c r="A53" t="s">
        <v>92</v>
      </c>
      <c r="B53" t="s">
        <v>16</v>
      </c>
      <c r="C53" s="1">
        <f>VLOOKUP(B53,'League Table'!$B$33:$E$52,2,FALSE)</f>
        <v>810500000</v>
      </c>
      <c r="D53" s="1">
        <v>3</v>
      </c>
      <c r="E53" s="1">
        <v>4160000</v>
      </c>
      <c r="F53">
        <v>3</v>
      </c>
      <c r="G53">
        <v>0</v>
      </c>
      <c r="H53" s="2">
        <v>2</v>
      </c>
      <c r="I53" s="3">
        <v>47</v>
      </c>
    </row>
    <row r="54" spans="1:9" x14ac:dyDescent="0.3">
      <c r="A54" t="s">
        <v>94</v>
      </c>
      <c r="B54" t="s">
        <v>16</v>
      </c>
      <c r="C54" s="1">
        <f>VLOOKUP(B54,'League Table'!$B$33:$E$52,2,FALSE)</f>
        <v>810500000</v>
      </c>
      <c r="D54" s="1">
        <v>3</v>
      </c>
      <c r="E54" s="1">
        <v>3900000</v>
      </c>
      <c r="F54">
        <v>4</v>
      </c>
      <c r="G54">
        <v>0</v>
      </c>
      <c r="H54" s="2">
        <v>5</v>
      </c>
      <c r="I54" s="3">
        <v>31</v>
      </c>
    </row>
    <row r="55" spans="1:9" x14ac:dyDescent="0.3">
      <c r="A55" t="s">
        <v>95</v>
      </c>
      <c r="B55" t="s">
        <v>16</v>
      </c>
      <c r="C55" s="1">
        <f>VLOOKUP(B55,'League Table'!$B$33:$E$52,2,FALSE)</f>
        <v>810500000</v>
      </c>
      <c r="D55" s="1">
        <v>3</v>
      </c>
      <c r="E55" s="1">
        <v>3120000</v>
      </c>
      <c r="F55">
        <v>2</v>
      </c>
      <c r="G55">
        <v>0</v>
      </c>
      <c r="H55" s="2">
        <v>2</v>
      </c>
      <c r="I55" s="3">
        <v>38</v>
      </c>
    </row>
    <row r="56" spans="1:9" x14ac:dyDescent="0.3">
      <c r="A56" t="s">
        <v>96</v>
      </c>
      <c r="B56" t="s">
        <v>16</v>
      </c>
      <c r="C56" s="1">
        <f>VLOOKUP(B56,'League Table'!$B$33:$E$52,2,FALSE)</f>
        <v>810500000</v>
      </c>
      <c r="D56" s="1">
        <v>3</v>
      </c>
      <c r="E56" s="1">
        <v>3120000</v>
      </c>
      <c r="F56">
        <v>3</v>
      </c>
      <c r="G56">
        <v>0</v>
      </c>
      <c r="H56" s="2">
        <v>0</v>
      </c>
      <c r="I56" s="3">
        <v>47</v>
      </c>
    </row>
    <row r="57" spans="1:9" x14ac:dyDescent="0.3">
      <c r="A57" t="s">
        <v>97</v>
      </c>
      <c r="B57" t="s">
        <v>16</v>
      </c>
      <c r="C57" s="1">
        <f>VLOOKUP(B57,'League Table'!$B$33:$E$52,2,FALSE)</f>
        <v>810500000</v>
      </c>
      <c r="D57" s="1">
        <v>3</v>
      </c>
      <c r="E57" s="1">
        <v>3120000</v>
      </c>
      <c r="F57">
        <v>2</v>
      </c>
      <c r="G57">
        <v>0</v>
      </c>
      <c r="H57" s="2">
        <v>0</v>
      </c>
      <c r="I57" s="3">
        <v>18</v>
      </c>
    </row>
    <row r="58" spans="1:9" x14ac:dyDescent="0.3">
      <c r="A58" t="s">
        <v>98</v>
      </c>
      <c r="B58" t="s">
        <v>16</v>
      </c>
      <c r="C58" s="1">
        <f>VLOOKUP(B58,'League Table'!$B$33:$E$52,2,FALSE)</f>
        <v>810500000</v>
      </c>
      <c r="D58" s="1">
        <v>3</v>
      </c>
      <c r="E58" s="1">
        <v>3120000</v>
      </c>
      <c r="F58">
        <v>2</v>
      </c>
      <c r="G58">
        <v>0</v>
      </c>
      <c r="H58" s="2">
        <v>0</v>
      </c>
      <c r="I58" s="3">
        <v>41</v>
      </c>
    </row>
    <row r="59" spans="1:9" x14ac:dyDescent="0.3">
      <c r="A59" t="s">
        <v>99</v>
      </c>
      <c r="B59" t="s">
        <v>16</v>
      </c>
      <c r="C59" s="1">
        <f>VLOOKUP(B59,'League Table'!$B$33:$E$52,2,FALSE)</f>
        <v>810500000</v>
      </c>
      <c r="D59" s="1">
        <v>3</v>
      </c>
      <c r="E59" s="1">
        <v>2860000</v>
      </c>
      <c r="F59">
        <v>4</v>
      </c>
      <c r="G59">
        <v>0</v>
      </c>
      <c r="H59" s="2">
        <v>14</v>
      </c>
      <c r="I59" s="3">
        <v>50</v>
      </c>
    </row>
    <row r="60" spans="1:9" x14ac:dyDescent="0.3">
      <c r="A60" t="s">
        <v>100</v>
      </c>
      <c r="B60" t="s">
        <v>16</v>
      </c>
      <c r="C60" s="1">
        <f>VLOOKUP(B60,'League Table'!$B$33:$E$52,2,FALSE)</f>
        <v>810500000</v>
      </c>
      <c r="D60" s="1">
        <v>3</v>
      </c>
      <c r="E60" s="1">
        <v>2860000</v>
      </c>
      <c r="F60">
        <v>3</v>
      </c>
      <c r="G60">
        <v>0</v>
      </c>
      <c r="H60" s="2">
        <v>0</v>
      </c>
      <c r="I60" s="3">
        <v>40</v>
      </c>
    </row>
    <row r="61" spans="1:9" x14ac:dyDescent="0.3">
      <c r="A61" t="s">
        <v>101</v>
      </c>
      <c r="B61" t="s">
        <v>16</v>
      </c>
      <c r="C61" s="1">
        <f>VLOOKUP(B61,'League Table'!$B$33:$E$52,2,FALSE)</f>
        <v>810500000</v>
      </c>
      <c r="D61" s="1">
        <v>3</v>
      </c>
      <c r="E61" s="1">
        <v>2080000</v>
      </c>
      <c r="F61">
        <v>2</v>
      </c>
      <c r="G61">
        <v>0</v>
      </c>
      <c r="H61" s="2">
        <v>0</v>
      </c>
      <c r="I61" s="3">
        <v>35</v>
      </c>
    </row>
    <row r="62" spans="1:9" x14ac:dyDescent="0.3">
      <c r="A62" t="s">
        <v>102</v>
      </c>
      <c r="B62" t="s">
        <v>16</v>
      </c>
      <c r="C62" s="1">
        <f>VLOOKUP(B62,'League Table'!$B$33:$E$52,2,FALSE)</f>
        <v>810500000</v>
      </c>
      <c r="D62" s="1">
        <v>3</v>
      </c>
      <c r="E62" s="1">
        <v>2080000</v>
      </c>
      <c r="F62">
        <v>1</v>
      </c>
      <c r="G62">
        <v>0</v>
      </c>
      <c r="H62" s="2">
        <v>0</v>
      </c>
      <c r="I62" s="3">
        <v>11</v>
      </c>
    </row>
    <row r="63" spans="1:9" x14ac:dyDescent="0.3">
      <c r="A63" t="s">
        <v>103</v>
      </c>
      <c r="B63" t="s">
        <v>16</v>
      </c>
      <c r="C63" s="1">
        <f>VLOOKUP(B63,'League Table'!$B$33:$E$52,2,FALSE)</f>
        <v>810500000</v>
      </c>
      <c r="D63" s="1">
        <v>3</v>
      </c>
      <c r="E63" s="1">
        <v>1352000</v>
      </c>
      <c r="F63">
        <v>3</v>
      </c>
      <c r="G63">
        <v>0</v>
      </c>
      <c r="H63" s="2">
        <v>1</v>
      </c>
      <c r="I63" s="3">
        <v>24</v>
      </c>
    </row>
    <row r="64" spans="1:9" x14ac:dyDescent="0.3">
      <c r="A64" t="s">
        <v>104</v>
      </c>
      <c r="B64" t="s">
        <v>16</v>
      </c>
      <c r="C64" s="1">
        <f>VLOOKUP(B64,'League Table'!$B$33:$E$52,2,FALSE)</f>
        <v>810500000</v>
      </c>
      <c r="D64" s="1">
        <v>3</v>
      </c>
      <c r="E64" s="1">
        <v>1300000</v>
      </c>
      <c r="F64">
        <v>3</v>
      </c>
      <c r="G64">
        <v>0</v>
      </c>
      <c r="H64" s="2">
        <v>0</v>
      </c>
      <c r="I64" s="3">
        <v>25</v>
      </c>
    </row>
    <row r="65" spans="1:9" x14ac:dyDescent="0.3">
      <c r="A65" t="s">
        <v>105</v>
      </c>
      <c r="B65" t="s">
        <v>16</v>
      </c>
      <c r="C65" s="1">
        <f>VLOOKUP(B65,'League Table'!$B$33:$E$52,2,FALSE)</f>
        <v>810500000</v>
      </c>
      <c r="D65" s="1">
        <v>3</v>
      </c>
      <c r="E65" s="1">
        <v>1040000</v>
      </c>
      <c r="F65">
        <v>1</v>
      </c>
      <c r="G65">
        <v>0</v>
      </c>
      <c r="H65" s="2">
        <v>0</v>
      </c>
      <c r="I65" s="3">
        <v>1</v>
      </c>
    </row>
    <row r="66" spans="1:9" x14ac:dyDescent="0.3">
      <c r="A66" t="s">
        <v>106</v>
      </c>
      <c r="B66" t="s">
        <v>16</v>
      </c>
      <c r="C66" s="1">
        <f>VLOOKUP(B66,'League Table'!$B$33:$E$52,2,FALSE)</f>
        <v>810500000</v>
      </c>
      <c r="D66" s="1">
        <v>3</v>
      </c>
      <c r="E66" s="1">
        <v>1040000</v>
      </c>
      <c r="F66">
        <v>2</v>
      </c>
      <c r="G66">
        <v>0</v>
      </c>
      <c r="H66" s="2">
        <v>1</v>
      </c>
      <c r="I66" s="3">
        <v>9</v>
      </c>
    </row>
    <row r="67" spans="1:9" x14ac:dyDescent="0.3">
      <c r="A67" t="s">
        <v>107</v>
      </c>
      <c r="B67" t="s">
        <v>16</v>
      </c>
      <c r="C67" s="1">
        <f>VLOOKUP(B67,'League Table'!$B$33:$E$52,2,FALSE)</f>
        <v>810500000</v>
      </c>
      <c r="D67" s="1">
        <v>3</v>
      </c>
      <c r="E67" s="1">
        <v>9360000</v>
      </c>
      <c r="F67">
        <v>2</v>
      </c>
      <c r="G67">
        <v>0</v>
      </c>
      <c r="H67" s="2">
        <v>0</v>
      </c>
      <c r="I67" s="3">
        <v>8</v>
      </c>
    </row>
    <row r="68" spans="1:9" x14ac:dyDescent="0.3">
      <c r="A68" t="s">
        <v>89</v>
      </c>
      <c r="B68" t="s">
        <v>16</v>
      </c>
      <c r="C68" s="1">
        <f>VLOOKUP(B68,'League Table'!$B$33:$E$52,2,FALSE)</f>
        <v>810500000</v>
      </c>
      <c r="D68" s="1">
        <v>3</v>
      </c>
      <c r="E68" s="1">
        <v>4160000</v>
      </c>
      <c r="F68">
        <v>2</v>
      </c>
      <c r="G68">
        <v>1</v>
      </c>
      <c r="H68" s="2">
        <v>0</v>
      </c>
      <c r="I68" s="2">
        <v>21</v>
      </c>
    </row>
    <row r="69" spans="1:9" x14ac:dyDescent="0.3">
      <c r="A69" t="s">
        <v>127</v>
      </c>
      <c r="B69" t="s">
        <v>9</v>
      </c>
      <c r="C69" s="1">
        <f>VLOOKUP(B69,'League Table'!$B$33:$E$52,2,FALSE)</f>
        <v>739500000</v>
      </c>
      <c r="D69" s="1">
        <v>4</v>
      </c>
      <c r="E69" s="1">
        <v>6240000</v>
      </c>
      <c r="F69">
        <v>4</v>
      </c>
      <c r="G69">
        <v>1</v>
      </c>
      <c r="H69">
        <v>44</v>
      </c>
      <c r="I69" s="2">
        <v>51</v>
      </c>
    </row>
    <row r="70" spans="1:9" x14ac:dyDescent="0.3">
      <c r="A70" t="s">
        <v>108</v>
      </c>
      <c r="B70" t="s">
        <v>9</v>
      </c>
      <c r="C70" s="1">
        <f>VLOOKUP(B70,'League Table'!$B$33:$E$52,2,FALSE)</f>
        <v>739500000</v>
      </c>
      <c r="D70" s="1">
        <v>4</v>
      </c>
      <c r="E70" s="1">
        <v>3120000</v>
      </c>
      <c r="F70">
        <v>1</v>
      </c>
      <c r="G70">
        <v>0</v>
      </c>
      <c r="H70">
        <v>0</v>
      </c>
      <c r="I70" s="2">
        <v>22</v>
      </c>
    </row>
    <row r="71" spans="1:9" x14ac:dyDescent="0.3">
      <c r="A71" t="s">
        <v>109</v>
      </c>
      <c r="B71" t="s">
        <v>9</v>
      </c>
      <c r="C71" s="1">
        <f>VLOOKUP(B71,'League Table'!$B$33:$E$52,2,FALSE)</f>
        <v>739500000</v>
      </c>
      <c r="D71" s="1">
        <v>4</v>
      </c>
      <c r="E71" s="1">
        <v>1300000</v>
      </c>
      <c r="F71">
        <v>1</v>
      </c>
      <c r="G71">
        <v>0</v>
      </c>
      <c r="H71">
        <v>0</v>
      </c>
      <c r="I71" s="2">
        <v>32</v>
      </c>
    </row>
    <row r="72" spans="1:9" x14ac:dyDescent="0.3">
      <c r="A72" t="s">
        <v>110</v>
      </c>
      <c r="B72" t="s">
        <v>9</v>
      </c>
      <c r="C72" s="1">
        <f>VLOOKUP(B72,'League Table'!$B$33:$E$52,2,FALSE)</f>
        <v>739500000</v>
      </c>
      <c r="D72" s="1">
        <v>4</v>
      </c>
      <c r="E72" s="1">
        <v>520000</v>
      </c>
      <c r="F72">
        <v>1</v>
      </c>
      <c r="G72">
        <v>0</v>
      </c>
      <c r="H72">
        <v>0</v>
      </c>
      <c r="I72" s="2">
        <v>1</v>
      </c>
    </row>
    <row r="73" spans="1:9" x14ac:dyDescent="0.3">
      <c r="A73" t="s">
        <v>111</v>
      </c>
      <c r="B73" t="s">
        <v>9</v>
      </c>
      <c r="C73" s="1">
        <f>VLOOKUP(B73,'League Table'!$B$33:$E$52,2,FALSE)</f>
        <v>739500000</v>
      </c>
      <c r="D73" s="1">
        <v>4</v>
      </c>
      <c r="E73" s="1">
        <v>7800000</v>
      </c>
      <c r="F73">
        <v>2</v>
      </c>
      <c r="G73">
        <v>0</v>
      </c>
      <c r="H73">
        <v>1</v>
      </c>
      <c r="I73" s="2">
        <v>21</v>
      </c>
    </row>
    <row r="74" spans="1:9" x14ac:dyDescent="0.3">
      <c r="A74" t="s">
        <v>112</v>
      </c>
      <c r="B74" t="s">
        <v>9</v>
      </c>
      <c r="C74" s="1">
        <f>VLOOKUP(B74,'League Table'!$B$33:$E$52,2,FALSE)</f>
        <v>739500000</v>
      </c>
      <c r="D74" s="1">
        <v>4</v>
      </c>
      <c r="E74" s="1">
        <v>3640000</v>
      </c>
      <c r="F74">
        <v>2</v>
      </c>
      <c r="G74">
        <v>0</v>
      </c>
      <c r="H74">
        <v>1</v>
      </c>
      <c r="I74" s="2">
        <v>35</v>
      </c>
    </row>
    <row r="75" spans="1:9" x14ac:dyDescent="0.3">
      <c r="A75" t="s">
        <v>113</v>
      </c>
      <c r="B75" t="s">
        <v>9</v>
      </c>
      <c r="C75" s="1">
        <f>VLOOKUP(B75,'League Table'!$B$33:$E$52,2,FALSE)</f>
        <v>739500000</v>
      </c>
      <c r="D75" s="1">
        <v>4</v>
      </c>
      <c r="E75" s="1">
        <v>4680000</v>
      </c>
      <c r="F75">
        <v>2</v>
      </c>
      <c r="G75">
        <v>0</v>
      </c>
      <c r="H75">
        <v>2</v>
      </c>
      <c r="I75" s="2">
        <v>42</v>
      </c>
    </row>
    <row r="76" spans="1:9" x14ac:dyDescent="0.3">
      <c r="A76" t="s">
        <v>114</v>
      </c>
      <c r="B76" t="s">
        <v>9</v>
      </c>
      <c r="C76" s="1">
        <f>VLOOKUP(B76,'League Table'!$B$33:$E$52,2,FALSE)</f>
        <v>739500000</v>
      </c>
      <c r="D76" s="1">
        <v>4</v>
      </c>
      <c r="E76" s="1">
        <v>2860000</v>
      </c>
      <c r="F76">
        <v>2</v>
      </c>
      <c r="G76">
        <v>0</v>
      </c>
      <c r="H76">
        <v>1</v>
      </c>
      <c r="I76" s="2">
        <v>28</v>
      </c>
    </row>
    <row r="77" spans="1:9" x14ac:dyDescent="0.3">
      <c r="A77" t="s">
        <v>115</v>
      </c>
      <c r="B77" t="s">
        <v>9</v>
      </c>
      <c r="C77" s="1">
        <f>VLOOKUP(B77,'League Table'!$B$33:$E$52,2,FALSE)</f>
        <v>739500000</v>
      </c>
      <c r="D77" s="1">
        <v>4</v>
      </c>
      <c r="E77" s="1">
        <v>1560000</v>
      </c>
      <c r="F77">
        <v>2</v>
      </c>
      <c r="G77">
        <v>0</v>
      </c>
      <c r="H77">
        <v>0</v>
      </c>
      <c r="I77" s="2">
        <v>31</v>
      </c>
    </row>
    <row r="78" spans="1:9" x14ac:dyDescent="0.3">
      <c r="A78" t="s">
        <v>116</v>
      </c>
      <c r="B78" t="s">
        <v>9</v>
      </c>
      <c r="C78" s="1">
        <f>VLOOKUP(B78,'League Table'!$B$33:$E$52,2,FALSE)</f>
        <v>739500000</v>
      </c>
      <c r="D78" s="1">
        <v>4</v>
      </c>
      <c r="E78" s="1">
        <v>2600000</v>
      </c>
      <c r="F78">
        <v>2</v>
      </c>
      <c r="G78">
        <v>0</v>
      </c>
      <c r="H78">
        <v>1</v>
      </c>
      <c r="I78" s="2">
        <v>29</v>
      </c>
    </row>
    <row r="79" spans="1:9" x14ac:dyDescent="0.3">
      <c r="A79" t="s">
        <v>117</v>
      </c>
      <c r="B79" t="s">
        <v>9</v>
      </c>
      <c r="C79" s="1">
        <f>VLOOKUP(B79,'League Table'!$B$33:$E$52,2,FALSE)</f>
        <v>739500000</v>
      </c>
      <c r="D79" s="1">
        <v>4</v>
      </c>
      <c r="E79" s="1">
        <v>2080000</v>
      </c>
      <c r="F79">
        <v>2</v>
      </c>
      <c r="G79">
        <v>0</v>
      </c>
      <c r="H79">
        <v>0</v>
      </c>
      <c r="I79" s="2">
        <v>27</v>
      </c>
    </row>
    <row r="80" spans="1:9" x14ac:dyDescent="0.3">
      <c r="A80" t="s">
        <v>118</v>
      </c>
      <c r="B80" t="s">
        <v>9</v>
      </c>
      <c r="C80" s="1">
        <f>VLOOKUP(B80,'League Table'!$B$33:$E$52,2,FALSE)</f>
        <v>739500000</v>
      </c>
      <c r="D80" s="1">
        <v>4</v>
      </c>
      <c r="E80" s="1">
        <v>3640000</v>
      </c>
      <c r="F80">
        <v>2</v>
      </c>
      <c r="G80">
        <v>0</v>
      </c>
      <c r="H80">
        <v>0</v>
      </c>
      <c r="I80" s="2">
        <v>5</v>
      </c>
    </row>
    <row r="81" spans="1:9" x14ac:dyDescent="0.3">
      <c r="A81" t="s">
        <v>119</v>
      </c>
      <c r="B81" t="s">
        <v>9</v>
      </c>
      <c r="C81" s="1">
        <f>VLOOKUP(B81,'League Table'!$B$33:$E$52,2,FALSE)</f>
        <v>739500000</v>
      </c>
      <c r="D81" s="1">
        <v>4</v>
      </c>
      <c r="E81" s="1">
        <v>3640000</v>
      </c>
      <c r="F81">
        <v>3</v>
      </c>
      <c r="G81">
        <v>0</v>
      </c>
      <c r="H81">
        <v>6</v>
      </c>
      <c r="I81" s="2">
        <v>38</v>
      </c>
    </row>
    <row r="82" spans="1:9" x14ac:dyDescent="0.3">
      <c r="A82" t="s">
        <v>120</v>
      </c>
      <c r="B82" t="s">
        <v>9</v>
      </c>
      <c r="C82" s="1">
        <f>VLOOKUP(B82,'League Table'!$B$33:$E$52,2,FALSE)</f>
        <v>739500000</v>
      </c>
      <c r="D82" s="1">
        <v>4</v>
      </c>
      <c r="E82" s="1">
        <v>4680000</v>
      </c>
      <c r="F82">
        <v>3</v>
      </c>
      <c r="G82">
        <v>0</v>
      </c>
      <c r="H82">
        <v>2</v>
      </c>
      <c r="I82" s="2">
        <v>49</v>
      </c>
    </row>
    <row r="83" spans="1:9" x14ac:dyDescent="0.3">
      <c r="A83" t="s">
        <v>121</v>
      </c>
      <c r="B83" t="s">
        <v>9</v>
      </c>
      <c r="C83" s="1">
        <f>VLOOKUP(B83,'League Table'!$B$33:$E$52,2,FALSE)</f>
        <v>739500000</v>
      </c>
      <c r="D83" s="1">
        <v>4</v>
      </c>
      <c r="E83" s="1">
        <v>5200000</v>
      </c>
      <c r="F83">
        <v>3</v>
      </c>
      <c r="G83">
        <v>0</v>
      </c>
      <c r="H83">
        <v>1</v>
      </c>
      <c r="I83" s="2">
        <v>40</v>
      </c>
    </row>
    <row r="84" spans="1:9" x14ac:dyDescent="0.3">
      <c r="A84" t="s">
        <v>122</v>
      </c>
      <c r="B84" t="s">
        <v>9</v>
      </c>
      <c r="C84" s="1">
        <f>VLOOKUP(B84,'League Table'!$B$33:$E$52,2,FALSE)</f>
        <v>739500000</v>
      </c>
      <c r="D84" s="1">
        <v>4</v>
      </c>
      <c r="E84" s="1">
        <v>6240000</v>
      </c>
      <c r="F84">
        <v>3</v>
      </c>
      <c r="G84">
        <v>0</v>
      </c>
      <c r="H84">
        <v>1</v>
      </c>
      <c r="I84" s="2">
        <v>47</v>
      </c>
    </row>
    <row r="85" spans="1:9" x14ac:dyDescent="0.3">
      <c r="A85" t="s">
        <v>123</v>
      </c>
      <c r="B85" t="s">
        <v>9</v>
      </c>
      <c r="C85" s="1">
        <f>VLOOKUP(B85,'League Table'!$B$33:$E$52,2,FALSE)</f>
        <v>739500000</v>
      </c>
      <c r="D85" s="1">
        <v>4</v>
      </c>
      <c r="E85" s="1">
        <v>4680000</v>
      </c>
      <c r="F85">
        <v>3</v>
      </c>
      <c r="G85">
        <v>0</v>
      </c>
      <c r="H85">
        <v>5</v>
      </c>
      <c r="I85" s="2">
        <v>42</v>
      </c>
    </row>
    <row r="86" spans="1:9" x14ac:dyDescent="0.3">
      <c r="A86" t="s">
        <v>124</v>
      </c>
      <c r="B86" t="s">
        <v>9</v>
      </c>
      <c r="C86" s="1">
        <f>VLOOKUP(B86,'League Table'!$B$33:$E$52,2,FALSE)</f>
        <v>739500000</v>
      </c>
      <c r="D86" s="1">
        <v>4</v>
      </c>
      <c r="E86" s="1">
        <v>520000</v>
      </c>
      <c r="F86">
        <v>4</v>
      </c>
      <c r="G86">
        <v>0</v>
      </c>
      <c r="H86">
        <v>0</v>
      </c>
      <c r="I86" s="2">
        <v>2</v>
      </c>
    </row>
    <row r="87" spans="1:9" x14ac:dyDescent="0.3">
      <c r="A87" t="s">
        <v>125</v>
      </c>
      <c r="B87" t="s">
        <v>9</v>
      </c>
      <c r="C87" s="1">
        <f>VLOOKUP(B87,'League Table'!$B$33:$E$52,2,FALSE)</f>
        <v>739500000</v>
      </c>
      <c r="D87" s="1">
        <v>4</v>
      </c>
      <c r="E87" s="1">
        <v>3380000</v>
      </c>
      <c r="F87">
        <v>3</v>
      </c>
      <c r="G87">
        <v>0</v>
      </c>
      <c r="H87">
        <v>0</v>
      </c>
      <c r="I87" s="2">
        <v>14</v>
      </c>
    </row>
    <row r="88" spans="1:9" x14ac:dyDescent="0.3">
      <c r="A88" t="s">
        <v>126</v>
      </c>
      <c r="B88" t="s">
        <v>9</v>
      </c>
      <c r="C88" s="1">
        <f>VLOOKUP(B88,'League Table'!$B$33:$E$52,2,FALSE)</f>
        <v>739500000</v>
      </c>
      <c r="D88" s="1">
        <v>4</v>
      </c>
      <c r="E88" s="1">
        <v>4680000</v>
      </c>
      <c r="F88">
        <v>4</v>
      </c>
      <c r="G88">
        <v>0</v>
      </c>
      <c r="H88">
        <v>20</v>
      </c>
      <c r="I88" s="2">
        <v>43</v>
      </c>
    </row>
    <row r="89" spans="1:9" x14ac:dyDescent="0.3">
      <c r="A89" t="s">
        <v>129</v>
      </c>
      <c r="B89" t="s">
        <v>9</v>
      </c>
      <c r="C89" s="1">
        <f>VLOOKUP(B89,'League Table'!$B$33:$E$52,2,FALSE)</f>
        <v>739500000</v>
      </c>
      <c r="D89" s="1">
        <v>4</v>
      </c>
      <c r="E89" s="1">
        <v>3120000</v>
      </c>
      <c r="F89">
        <v>4</v>
      </c>
      <c r="G89">
        <v>0</v>
      </c>
      <c r="H89">
        <v>1</v>
      </c>
      <c r="I89" s="2">
        <v>13</v>
      </c>
    </row>
    <row r="90" spans="1:9" x14ac:dyDescent="0.3">
      <c r="A90" t="s">
        <v>130</v>
      </c>
      <c r="B90" t="s">
        <v>9</v>
      </c>
      <c r="C90" s="1">
        <f>VLOOKUP(B90,'League Table'!$B$33:$E$52,2,FALSE)</f>
        <v>739500000</v>
      </c>
      <c r="D90" s="1">
        <v>4</v>
      </c>
      <c r="E90" s="1">
        <v>1300000</v>
      </c>
      <c r="F90">
        <v>4</v>
      </c>
      <c r="G90">
        <v>0</v>
      </c>
      <c r="H90">
        <v>1</v>
      </c>
      <c r="I90" s="2">
        <v>26</v>
      </c>
    </row>
    <row r="91" spans="1:9" x14ac:dyDescent="0.3">
      <c r="A91" t="s">
        <v>128</v>
      </c>
      <c r="B91" t="s">
        <v>9</v>
      </c>
      <c r="C91" s="1">
        <f>VLOOKUP(B91,'League Table'!$B$33:$E$52,2,FALSE)</f>
        <v>739500000</v>
      </c>
      <c r="D91" s="1">
        <v>4</v>
      </c>
      <c r="E91" s="1">
        <v>5200000</v>
      </c>
      <c r="F91">
        <v>4</v>
      </c>
      <c r="G91">
        <v>1</v>
      </c>
      <c r="H91">
        <v>27</v>
      </c>
      <c r="I91" s="2">
        <v>53</v>
      </c>
    </row>
    <row r="92" spans="1:9" x14ac:dyDescent="0.3">
      <c r="A92" t="s">
        <v>139</v>
      </c>
      <c r="B92" t="s">
        <v>4</v>
      </c>
      <c r="C92" s="1">
        <f>VLOOKUP(B92,'League Table'!$B$33:$E$52,2,FALSE)</f>
        <v>825250000</v>
      </c>
      <c r="D92" s="1">
        <v>5</v>
      </c>
      <c r="E92" s="1">
        <v>6240000</v>
      </c>
      <c r="F92">
        <v>2</v>
      </c>
      <c r="G92">
        <v>1</v>
      </c>
      <c r="H92">
        <v>3</v>
      </c>
      <c r="I92" s="2">
        <v>52</v>
      </c>
    </row>
    <row r="93" spans="1:9" x14ac:dyDescent="0.3">
      <c r="A93" t="s">
        <v>144</v>
      </c>
      <c r="B93" t="s">
        <v>4</v>
      </c>
      <c r="C93" s="1">
        <f>VLOOKUP(B93,'League Table'!$B$33:$E$52,2,FALSE)</f>
        <v>825250000</v>
      </c>
      <c r="D93" s="1">
        <v>5</v>
      </c>
      <c r="E93" s="1">
        <v>8112000</v>
      </c>
      <c r="F93">
        <v>3</v>
      </c>
      <c r="G93">
        <v>1</v>
      </c>
      <c r="H93">
        <v>3</v>
      </c>
      <c r="I93" s="2">
        <v>49</v>
      </c>
    </row>
    <row r="94" spans="1:9" x14ac:dyDescent="0.3">
      <c r="A94" t="s">
        <v>147</v>
      </c>
      <c r="B94" t="s">
        <v>4</v>
      </c>
      <c r="C94" s="1">
        <f>VLOOKUP(B94,'League Table'!$B$33:$E$52,2,FALSE)</f>
        <v>825250000</v>
      </c>
      <c r="D94" s="1">
        <v>5</v>
      </c>
      <c r="E94" s="1">
        <v>10400000</v>
      </c>
      <c r="F94">
        <v>3</v>
      </c>
      <c r="G94">
        <v>1</v>
      </c>
      <c r="H94">
        <v>17</v>
      </c>
      <c r="I94" s="2">
        <v>51</v>
      </c>
    </row>
    <row r="95" spans="1:9" x14ac:dyDescent="0.3">
      <c r="A95" t="s">
        <v>146</v>
      </c>
      <c r="B95" t="s">
        <v>4</v>
      </c>
      <c r="C95" s="1">
        <f>VLOOKUP(B95,'League Table'!$B$33:$E$52,2,FALSE)</f>
        <v>825250000</v>
      </c>
      <c r="D95" s="1">
        <v>5</v>
      </c>
      <c r="E95" s="1">
        <v>6240000</v>
      </c>
      <c r="F95">
        <v>3</v>
      </c>
      <c r="G95">
        <v>1</v>
      </c>
      <c r="H95">
        <v>1</v>
      </c>
      <c r="I95" s="2">
        <v>48</v>
      </c>
    </row>
    <row r="96" spans="1:9" x14ac:dyDescent="0.3">
      <c r="A96" t="s">
        <v>132</v>
      </c>
      <c r="B96" t="s">
        <v>4</v>
      </c>
      <c r="C96" s="1">
        <f>VLOOKUP(B96,'League Table'!$B$33:$E$52,2,FALSE)</f>
        <v>825250000</v>
      </c>
      <c r="D96" s="1">
        <v>5</v>
      </c>
      <c r="E96" s="1">
        <v>2080000</v>
      </c>
      <c r="F96">
        <v>1</v>
      </c>
      <c r="G96">
        <v>0</v>
      </c>
      <c r="H96">
        <v>0</v>
      </c>
      <c r="I96" s="2">
        <v>13</v>
      </c>
    </row>
    <row r="97" spans="1:9" x14ac:dyDescent="0.3">
      <c r="A97" t="s">
        <v>133</v>
      </c>
      <c r="B97" t="s">
        <v>4</v>
      </c>
      <c r="C97" s="1">
        <f>VLOOKUP(B97,'League Table'!$B$33:$E$52,2,FALSE)</f>
        <v>825250000</v>
      </c>
      <c r="D97" s="1">
        <v>5</v>
      </c>
      <c r="E97" s="1">
        <v>520000</v>
      </c>
      <c r="F97">
        <v>1</v>
      </c>
      <c r="G97">
        <v>0</v>
      </c>
      <c r="H97">
        <v>0</v>
      </c>
      <c r="I97" s="2">
        <v>0</v>
      </c>
    </row>
    <row r="98" spans="1:9" x14ac:dyDescent="0.3">
      <c r="A98" t="s">
        <v>134</v>
      </c>
      <c r="B98" t="s">
        <v>4</v>
      </c>
      <c r="C98" s="1">
        <f>VLOOKUP(B98,'League Table'!$B$33:$E$52,2,FALSE)</f>
        <v>825250000</v>
      </c>
      <c r="D98" s="1">
        <v>5</v>
      </c>
      <c r="E98" s="1">
        <v>1820000</v>
      </c>
      <c r="F98">
        <v>2</v>
      </c>
      <c r="G98">
        <v>0</v>
      </c>
      <c r="H98">
        <v>0</v>
      </c>
      <c r="I98" s="2">
        <v>34</v>
      </c>
    </row>
    <row r="99" spans="1:9" x14ac:dyDescent="0.3">
      <c r="A99" t="s">
        <v>135</v>
      </c>
      <c r="B99" t="s">
        <v>4</v>
      </c>
      <c r="C99" s="1">
        <f>VLOOKUP(B99,'League Table'!$B$33:$E$52,2,FALSE)</f>
        <v>825250000</v>
      </c>
      <c r="D99" s="1">
        <v>5</v>
      </c>
      <c r="E99" s="1">
        <v>6760000</v>
      </c>
      <c r="F99">
        <v>2</v>
      </c>
      <c r="G99">
        <v>0</v>
      </c>
      <c r="H99">
        <v>0</v>
      </c>
      <c r="I99" s="2">
        <v>38</v>
      </c>
    </row>
    <row r="100" spans="1:9" x14ac:dyDescent="0.3">
      <c r="A100" t="s">
        <v>136</v>
      </c>
      <c r="B100" t="s">
        <v>4</v>
      </c>
      <c r="C100" s="1">
        <f>VLOOKUP(B100,'League Table'!$B$33:$E$52,2,FALSE)</f>
        <v>825250000</v>
      </c>
      <c r="D100" s="1">
        <v>5</v>
      </c>
      <c r="E100" s="1">
        <v>6240000</v>
      </c>
      <c r="F100">
        <v>2</v>
      </c>
      <c r="G100">
        <v>0</v>
      </c>
      <c r="H100">
        <v>2</v>
      </c>
      <c r="I100" s="2">
        <v>16</v>
      </c>
    </row>
    <row r="101" spans="1:9" x14ac:dyDescent="0.3">
      <c r="A101" t="s">
        <v>137</v>
      </c>
      <c r="B101" t="s">
        <v>4</v>
      </c>
      <c r="C101" s="1">
        <f>VLOOKUP(B101,'League Table'!$B$33:$E$52,2,FALSE)</f>
        <v>825250000</v>
      </c>
      <c r="D101" s="1">
        <v>5</v>
      </c>
      <c r="E101" s="1">
        <v>4680000</v>
      </c>
      <c r="F101">
        <v>2</v>
      </c>
      <c r="G101">
        <v>0</v>
      </c>
      <c r="H101">
        <v>3</v>
      </c>
      <c r="I101" s="2">
        <v>45</v>
      </c>
    </row>
    <row r="102" spans="1:9" x14ac:dyDescent="0.3">
      <c r="A102" t="s">
        <v>138</v>
      </c>
      <c r="B102" t="s">
        <v>4</v>
      </c>
      <c r="C102" s="1">
        <f>VLOOKUP(B102,'League Table'!$B$33:$E$52,2,FALSE)</f>
        <v>825250000</v>
      </c>
      <c r="D102" s="1">
        <v>5</v>
      </c>
      <c r="E102" s="1">
        <v>4680000</v>
      </c>
      <c r="F102">
        <v>2</v>
      </c>
      <c r="G102">
        <v>0</v>
      </c>
      <c r="H102">
        <v>8</v>
      </c>
      <c r="I102" s="2">
        <v>46</v>
      </c>
    </row>
    <row r="103" spans="1:9" x14ac:dyDescent="0.3">
      <c r="A103" t="s">
        <v>140</v>
      </c>
      <c r="B103" t="s">
        <v>4</v>
      </c>
      <c r="C103" s="1">
        <f>VLOOKUP(B103,'League Table'!$B$33:$E$52,2,FALSE)</f>
        <v>825250000</v>
      </c>
      <c r="D103" s="1">
        <v>5</v>
      </c>
      <c r="E103" s="1">
        <v>3900000</v>
      </c>
      <c r="F103">
        <v>3</v>
      </c>
      <c r="G103">
        <v>0</v>
      </c>
      <c r="H103">
        <v>4</v>
      </c>
      <c r="I103" s="2">
        <v>35</v>
      </c>
    </row>
    <row r="104" spans="1:9" x14ac:dyDescent="0.3">
      <c r="A104" t="s">
        <v>141</v>
      </c>
      <c r="B104" t="s">
        <v>4</v>
      </c>
      <c r="C104" s="1">
        <f>VLOOKUP(B104,'League Table'!$B$33:$E$52,2,FALSE)</f>
        <v>825250000</v>
      </c>
      <c r="D104" s="1">
        <v>5</v>
      </c>
      <c r="E104" s="1">
        <v>3900000</v>
      </c>
      <c r="F104">
        <v>2</v>
      </c>
      <c r="G104">
        <v>0</v>
      </c>
      <c r="H104">
        <v>0</v>
      </c>
      <c r="I104" s="2">
        <v>5</v>
      </c>
    </row>
    <row r="105" spans="1:9" x14ac:dyDescent="0.3">
      <c r="A105" t="s">
        <v>142</v>
      </c>
      <c r="B105" t="s">
        <v>4</v>
      </c>
      <c r="C105" s="1">
        <f>VLOOKUP(B105,'League Table'!$B$33:$E$52,2,FALSE)</f>
        <v>825250000</v>
      </c>
      <c r="D105" s="1">
        <v>5</v>
      </c>
      <c r="E105" s="1">
        <v>4160000</v>
      </c>
      <c r="F105">
        <v>2</v>
      </c>
      <c r="G105">
        <v>0</v>
      </c>
      <c r="H105">
        <v>2</v>
      </c>
      <c r="I105" s="2">
        <v>23</v>
      </c>
    </row>
    <row r="106" spans="1:9" x14ac:dyDescent="0.3">
      <c r="A106" t="s">
        <v>143</v>
      </c>
      <c r="B106" t="s">
        <v>4</v>
      </c>
      <c r="C106" s="1">
        <f>VLOOKUP(B106,'League Table'!$B$33:$E$52,2,FALSE)</f>
        <v>825250000</v>
      </c>
      <c r="D106" s="1">
        <v>5</v>
      </c>
      <c r="E106" s="1">
        <v>5720000</v>
      </c>
      <c r="F106">
        <v>3</v>
      </c>
      <c r="G106">
        <v>0</v>
      </c>
      <c r="H106">
        <v>3</v>
      </c>
      <c r="I106" s="2">
        <v>43</v>
      </c>
    </row>
    <row r="107" spans="1:9" x14ac:dyDescent="0.3">
      <c r="A107" t="s">
        <v>145</v>
      </c>
      <c r="B107" t="s">
        <v>4</v>
      </c>
      <c r="C107" s="1">
        <f>VLOOKUP(B107,'League Table'!$B$33:$E$52,2,FALSE)</f>
        <v>825250000</v>
      </c>
      <c r="D107" s="1">
        <v>5</v>
      </c>
      <c r="E107" s="1">
        <v>4680000</v>
      </c>
      <c r="F107">
        <v>3</v>
      </c>
      <c r="G107">
        <v>0</v>
      </c>
      <c r="H107">
        <v>1</v>
      </c>
      <c r="I107" s="2">
        <v>22</v>
      </c>
    </row>
    <row r="108" spans="1:9" x14ac:dyDescent="0.3">
      <c r="A108" t="s">
        <v>131</v>
      </c>
      <c r="B108" t="s">
        <v>4</v>
      </c>
      <c r="C108" s="1">
        <f>VLOOKUP(B108,'League Table'!$B$33:$E$52,2,FALSE)</f>
        <v>825250000</v>
      </c>
      <c r="D108" s="1">
        <v>5</v>
      </c>
      <c r="E108" s="1">
        <v>7280000</v>
      </c>
      <c r="F108">
        <v>1</v>
      </c>
      <c r="G108">
        <v>1</v>
      </c>
      <c r="H108">
        <v>0</v>
      </c>
      <c r="I108" s="2">
        <v>46</v>
      </c>
    </row>
    <row r="109" spans="1:9" x14ac:dyDescent="0.3">
      <c r="A109" t="s">
        <v>148</v>
      </c>
      <c r="B109" t="s">
        <v>4</v>
      </c>
      <c r="C109" s="1">
        <f>VLOOKUP(B109,'League Table'!$B$33:$E$52,2,FALSE)</f>
        <v>825250000</v>
      </c>
      <c r="D109" s="1">
        <v>5</v>
      </c>
      <c r="E109" s="1">
        <v>4680000</v>
      </c>
      <c r="F109">
        <v>3</v>
      </c>
      <c r="G109">
        <v>0</v>
      </c>
      <c r="H109">
        <v>0</v>
      </c>
      <c r="I109" s="2">
        <v>4</v>
      </c>
    </row>
    <row r="110" spans="1:9" x14ac:dyDescent="0.3">
      <c r="A110" t="s">
        <v>149</v>
      </c>
      <c r="B110" t="s">
        <v>4</v>
      </c>
      <c r="C110" s="1">
        <f>VLOOKUP(B110,'League Table'!$B$33:$E$52,2,FALSE)</f>
        <v>825250000</v>
      </c>
      <c r="D110" s="1">
        <v>5</v>
      </c>
      <c r="E110" s="1">
        <v>6240000</v>
      </c>
      <c r="F110">
        <v>3</v>
      </c>
      <c r="G110">
        <v>0</v>
      </c>
      <c r="H110">
        <v>13</v>
      </c>
      <c r="I110" s="2">
        <v>33</v>
      </c>
    </row>
    <row r="111" spans="1:9" x14ac:dyDescent="0.3">
      <c r="A111" t="s">
        <v>150</v>
      </c>
      <c r="B111" t="s">
        <v>4</v>
      </c>
      <c r="C111" s="1">
        <f>VLOOKUP(B111,'League Table'!$B$33:$E$52,2,FALSE)</f>
        <v>825250000</v>
      </c>
      <c r="D111" s="1">
        <v>5</v>
      </c>
      <c r="E111" s="1">
        <v>5200000</v>
      </c>
      <c r="F111">
        <v>3</v>
      </c>
      <c r="G111">
        <v>0</v>
      </c>
      <c r="H111">
        <v>7</v>
      </c>
      <c r="I111" s="2">
        <v>48</v>
      </c>
    </row>
    <row r="112" spans="1:9" x14ac:dyDescent="0.3">
      <c r="A112" t="s">
        <v>151</v>
      </c>
      <c r="B112" t="s">
        <v>4</v>
      </c>
      <c r="C112" s="1">
        <f>VLOOKUP(B112,'League Table'!$B$33:$E$52,2,FALSE)</f>
        <v>825250000</v>
      </c>
      <c r="D112" s="1">
        <v>5</v>
      </c>
      <c r="E112" s="1">
        <v>6240000</v>
      </c>
      <c r="F112">
        <v>4</v>
      </c>
      <c r="G112">
        <v>0</v>
      </c>
      <c r="H112">
        <v>15</v>
      </c>
      <c r="I112" s="2">
        <v>48</v>
      </c>
    </row>
    <row r="113" spans="1:9" x14ac:dyDescent="0.3">
      <c r="A113" t="s">
        <v>152</v>
      </c>
      <c r="B113" t="s">
        <v>4</v>
      </c>
      <c r="C113" s="1">
        <f>VLOOKUP(B113,'League Table'!$B$33:$E$52,2,FALSE)</f>
        <v>825250000</v>
      </c>
      <c r="D113" s="1">
        <v>5</v>
      </c>
      <c r="E113" s="1">
        <v>6240000</v>
      </c>
      <c r="F113">
        <v>4</v>
      </c>
      <c r="G113">
        <v>0</v>
      </c>
      <c r="H113">
        <v>5</v>
      </c>
      <c r="I113" s="2">
        <v>10</v>
      </c>
    </row>
    <row r="114" spans="1:9" x14ac:dyDescent="0.3">
      <c r="A114" t="s">
        <v>199</v>
      </c>
      <c r="B114" t="s">
        <v>203</v>
      </c>
      <c r="C114" s="1">
        <f>VLOOKUP(B114,'League Table'!$B$33:$E$52,2,FALSE)</f>
        <v>524750000</v>
      </c>
      <c r="D114" s="1">
        <v>6</v>
      </c>
      <c r="E114" s="1">
        <v>15600000</v>
      </c>
      <c r="F114">
        <v>3</v>
      </c>
      <c r="G114">
        <v>1</v>
      </c>
      <c r="H114">
        <v>5</v>
      </c>
      <c r="I114">
        <v>35</v>
      </c>
    </row>
    <row r="115" spans="1:9" x14ac:dyDescent="0.3">
      <c r="A115" t="s">
        <v>201</v>
      </c>
      <c r="B115" t="s">
        <v>203</v>
      </c>
      <c r="C115" s="1">
        <f>VLOOKUP(B115,'League Table'!$B$33:$E$52,2,FALSE)</f>
        <v>524750000</v>
      </c>
      <c r="D115" s="1">
        <v>6</v>
      </c>
      <c r="E115" s="1">
        <v>9360000</v>
      </c>
      <c r="F115">
        <v>4</v>
      </c>
      <c r="G115">
        <v>1</v>
      </c>
      <c r="H115">
        <v>10</v>
      </c>
      <c r="I115">
        <v>14</v>
      </c>
    </row>
    <row r="116" spans="1:9" x14ac:dyDescent="0.3">
      <c r="A116" t="s">
        <v>191</v>
      </c>
      <c r="B116" t="s">
        <v>203</v>
      </c>
      <c r="C116" s="1">
        <f>VLOOKUP(B116,'League Table'!$B$33:$E$52,2,FALSE)</f>
        <v>524750000</v>
      </c>
      <c r="D116" s="1">
        <v>6</v>
      </c>
      <c r="E116" s="1">
        <v>5720000</v>
      </c>
      <c r="F116">
        <v>3</v>
      </c>
      <c r="G116">
        <v>0</v>
      </c>
      <c r="H116">
        <v>11</v>
      </c>
      <c r="I116">
        <v>32</v>
      </c>
    </row>
    <row r="117" spans="1:9" x14ac:dyDescent="0.3">
      <c r="A117" t="s">
        <v>195</v>
      </c>
      <c r="B117" t="s">
        <v>203</v>
      </c>
      <c r="C117" s="1">
        <f>VLOOKUP(B117,'League Table'!$B$33:$E$52,2,FALSE)</f>
        <v>524750000</v>
      </c>
      <c r="D117" s="1">
        <v>6</v>
      </c>
      <c r="E117" s="1">
        <v>1560000</v>
      </c>
      <c r="F117">
        <v>3</v>
      </c>
      <c r="G117">
        <v>0</v>
      </c>
      <c r="H117">
        <v>3</v>
      </c>
      <c r="I117">
        <v>39</v>
      </c>
    </row>
    <row r="118" spans="1:9" x14ac:dyDescent="0.3">
      <c r="A118" t="s">
        <v>202</v>
      </c>
      <c r="B118" t="s">
        <v>203</v>
      </c>
      <c r="C118" s="1">
        <f>VLOOKUP(B118,'League Table'!$B$33:$E$52,2,FALSE)</f>
        <v>524750000</v>
      </c>
      <c r="D118" s="1">
        <v>6</v>
      </c>
      <c r="E118" s="1">
        <v>6240000</v>
      </c>
      <c r="F118">
        <v>4</v>
      </c>
      <c r="G118">
        <v>0</v>
      </c>
      <c r="H118">
        <v>17</v>
      </c>
      <c r="I118">
        <v>39</v>
      </c>
    </row>
    <row r="119" spans="1:9" x14ac:dyDescent="0.3">
      <c r="A119" t="s">
        <v>187</v>
      </c>
      <c r="B119" t="s">
        <v>203</v>
      </c>
      <c r="C119" s="1">
        <f>VLOOKUP(B119,'League Table'!$B$33:$E$52,2,FALSE)</f>
        <v>524750000</v>
      </c>
      <c r="D119" s="1">
        <v>6</v>
      </c>
      <c r="E119" s="1">
        <v>1300000</v>
      </c>
      <c r="F119">
        <v>2</v>
      </c>
      <c r="G119">
        <v>0</v>
      </c>
      <c r="H119">
        <v>0</v>
      </c>
      <c r="I119">
        <v>24</v>
      </c>
    </row>
    <row r="120" spans="1:9" x14ac:dyDescent="0.3">
      <c r="A120" t="s">
        <v>196</v>
      </c>
      <c r="B120" t="s">
        <v>203</v>
      </c>
      <c r="C120" s="1">
        <f>VLOOKUP(B120,'League Table'!$B$33:$E$52,2,FALSE)</f>
        <v>524750000</v>
      </c>
      <c r="D120" s="1">
        <v>6</v>
      </c>
      <c r="E120" s="1">
        <v>3640000</v>
      </c>
      <c r="F120">
        <v>4</v>
      </c>
      <c r="G120">
        <v>0</v>
      </c>
      <c r="H120">
        <v>10</v>
      </c>
      <c r="I120">
        <v>43</v>
      </c>
    </row>
    <row r="121" spans="1:9" x14ac:dyDescent="0.3">
      <c r="A121" t="s">
        <v>183</v>
      </c>
      <c r="B121" t="s">
        <v>203</v>
      </c>
      <c r="C121" s="1">
        <f>VLOOKUP(B121,'League Table'!$B$33:$E$52,2,FALSE)</f>
        <v>524750000</v>
      </c>
      <c r="D121" s="1">
        <v>6</v>
      </c>
      <c r="E121" s="1">
        <v>2080000</v>
      </c>
      <c r="F121">
        <v>1</v>
      </c>
      <c r="G121">
        <v>0</v>
      </c>
      <c r="H121">
        <v>0</v>
      </c>
      <c r="I121">
        <v>21</v>
      </c>
    </row>
    <row r="122" spans="1:9" x14ac:dyDescent="0.3">
      <c r="A122" t="s">
        <v>192</v>
      </c>
      <c r="B122" t="s">
        <v>203</v>
      </c>
      <c r="C122" s="1">
        <f>VLOOKUP(B122,'League Table'!$B$33:$E$52,2,FALSE)</f>
        <v>524750000</v>
      </c>
      <c r="D122" s="1">
        <v>6</v>
      </c>
      <c r="E122" s="1">
        <v>4680000</v>
      </c>
      <c r="F122">
        <v>3</v>
      </c>
      <c r="G122">
        <v>0</v>
      </c>
      <c r="H122">
        <v>2</v>
      </c>
      <c r="I122">
        <v>48</v>
      </c>
    </row>
    <row r="123" spans="1:9" x14ac:dyDescent="0.3">
      <c r="A123" t="s">
        <v>198</v>
      </c>
      <c r="B123" t="s">
        <v>203</v>
      </c>
      <c r="C123" s="1">
        <f>VLOOKUP(B123,'League Table'!$B$33:$E$52,2,FALSE)</f>
        <v>524750000</v>
      </c>
      <c r="D123" s="1">
        <v>6</v>
      </c>
      <c r="E123" s="1">
        <v>5200000</v>
      </c>
      <c r="F123">
        <v>2</v>
      </c>
      <c r="G123">
        <v>0</v>
      </c>
      <c r="H123">
        <v>3</v>
      </c>
      <c r="I123">
        <v>47</v>
      </c>
    </row>
    <row r="124" spans="1:9" x14ac:dyDescent="0.3">
      <c r="A124" t="s">
        <v>200</v>
      </c>
      <c r="B124" t="s">
        <v>203</v>
      </c>
      <c r="C124" s="1">
        <f>VLOOKUP(B124,'League Table'!$B$33:$E$52,2,FALSE)</f>
        <v>524750000</v>
      </c>
      <c r="D124" s="1">
        <v>6</v>
      </c>
      <c r="E124" s="1">
        <v>6240000</v>
      </c>
      <c r="F124">
        <v>3</v>
      </c>
      <c r="G124">
        <v>0</v>
      </c>
      <c r="H124">
        <v>3</v>
      </c>
      <c r="I124">
        <v>17</v>
      </c>
    </row>
    <row r="125" spans="1:9" x14ac:dyDescent="0.3">
      <c r="A125" t="s">
        <v>193</v>
      </c>
      <c r="B125" t="s">
        <v>203</v>
      </c>
      <c r="C125" s="1">
        <f>VLOOKUP(B125,'League Table'!$B$33:$E$52,2,FALSE)</f>
        <v>524750000</v>
      </c>
      <c r="D125" s="1">
        <v>6</v>
      </c>
      <c r="E125" s="1">
        <v>4680000</v>
      </c>
      <c r="F125">
        <v>3</v>
      </c>
      <c r="G125">
        <v>0</v>
      </c>
      <c r="H125">
        <v>2</v>
      </c>
      <c r="I125">
        <v>38</v>
      </c>
    </row>
    <row r="126" spans="1:9" x14ac:dyDescent="0.3">
      <c r="A126" t="s">
        <v>186</v>
      </c>
      <c r="B126" t="s">
        <v>203</v>
      </c>
      <c r="C126" s="1">
        <f>VLOOKUP(B126,'League Table'!$B$33:$E$52,2,FALSE)</f>
        <v>524750000</v>
      </c>
      <c r="D126" s="1">
        <v>6</v>
      </c>
      <c r="E126" s="1">
        <v>3900000</v>
      </c>
      <c r="F126">
        <v>2</v>
      </c>
      <c r="G126">
        <v>0</v>
      </c>
      <c r="H126">
        <v>2</v>
      </c>
      <c r="I126">
        <v>33</v>
      </c>
    </row>
    <row r="127" spans="1:9" x14ac:dyDescent="0.3">
      <c r="A127" t="s">
        <v>184</v>
      </c>
      <c r="B127" t="s">
        <v>203</v>
      </c>
      <c r="C127" s="1">
        <f>VLOOKUP(B127,'League Table'!$B$33:$E$52,2,FALSE)</f>
        <v>524750000</v>
      </c>
      <c r="D127" s="1">
        <v>6</v>
      </c>
      <c r="E127" s="1">
        <v>260000</v>
      </c>
      <c r="F127">
        <v>1</v>
      </c>
      <c r="G127">
        <v>0</v>
      </c>
      <c r="H127">
        <v>0</v>
      </c>
      <c r="I127">
        <v>2</v>
      </c>
    </row>
    <row r="128" spans="1:9" x14ac:dyDescent="0.3">
      <c r="A128" t="s">
        <v>190</v>
      </c>
      <c r="B128" t="s">
        <v>203</v>
      </c>
      <c r="C128" s="1">
        <f>VLOOKUP(B128,'League Table'!$B$33:$E$52,2,FALSE)</f>
        <v>524750000</v>
      </c>
      <c r="D128" s="1">
        <v>6</v>
      </c>
      <c r="E128" s="1">
        <v>2860000</v>
      </c>
      <c r="F128">
        <v>3</v>
      </c>
      <c r="G128">
        <v>0</v>
      </c>
      <c r="H128">
        <v>1</v>
      </c>
      <c r="I128">
        <v>32</v>
      </c>
    </row>
    <row r="129" spans="1:9" x14ac:dyDescent="0.3">
      <c r="A129" t="s">
        <v>189</v>
      </c>
      <c r="B129" t="s">
        <v>203</v>
      </c>
      <c r="C129" s="1">
        <f>VLOOKUP(B129,'League Table'!$B$33:$E$52,2,FALSE)</f>
        <v>524750000</v>
      </c>
      <c r="D129" s="1">
        <v>6</v>
      </c>
      <c r="E129" s="1">
        <v>3380000</v>
      </c>
      <c r="F129">
        <v>2</v>
      </c>
      <c r="G129">
        <v>0</v>
      </c>
      <c r="H129">
        <v>6</v>
      </c>
      <c r="I129">
        <v>37</v>
      </c>
    </row>
    <row r="130" spans="1:9" x14ac:dyDescent="0.3">
      <c r="A130" t="s">
        <v>182</v>
      </c>
      <c r="B130" t="s">
        <v>203</v>
      </c>
      <c r="C130" s="1">
        <f>VLOOKUP(B130,'League Table'!$B$33:$E$52,2,FALSE)</f>
        <v>524750000</v>
      </c>
      <c r="D130" s="1">
        <v>6</v>
      </c>
      <c r="E130" s="1">
        <v>5200000</v>
      </c>
      <c r="F130">
        <v>1</v>
      </c>
      <c r="G130">
        <v>0</v>
      </c>
      <c r="H130">
        <v>0</v>
      </c>
      <c r="I130">
        <v>38</v>
      </c>
    </row>
    <row r="131" spans="1:9" x14ac:dyDescent="0.3">
      <c r="A131" t="s">
        <v>188</v>
      </c>
      <c r="B131" t="s">
        <v>203</v>
      </c>
      <c r="C131" s="1">
        <f>VLOOKUP(B131,'League Table'!$B$33:$E$52,2,FALSE)</f>
        <v>524750000</v>
      </c>
      <c r="D131" s="1">
        <v>6</v>
      </c>
      <c r="E131" s="1">
        <v>1300000</v>
      </c>
      <c r="F131">
        <v>2</v>
      </c>
      <c r="G131">
        <v>0</v>
      </c>
      <c r="H131">
        <v>1</v>
      </c>
      <c r="I131">
        <v>26</v>
      </c>
    </row>
    <row r="132" spans="1:9" x14ac:dyDescent="0.3">
      <c r="A132" t="s">
        <v>194</v>
      </c>
      <c r="B132" t="s">
        <v>203</v>
      </c>
      <c r="C132" s="1">
        <f>VLOOKUP(B132,'League Table'!$B$33:$E$52,2,FALSE)</f>
        <v>524750000</v>
      </c>
      <c r="D132" s="1">
        <v>6</v>
      </c>
      <c r="E132" s="1">
        <v>4680000</v>
      </c>
      <c r="F132">
        <v>3</v>
      </c>
      <c r="G132">
        <v>0</v>
      </c>
      <c r="H132">
        <v>0</v>
      </c>
      <c r="I132">
        <v>0</v>
      </c>
    </row>
    <row r="133" spans="1:9" x14ac:dyDescent="0.3">
      <c r="A133" t="s">
        <v>197</v>
      </c>
      <c r="B133" t="s">
        <v>203</v>
      </c>
      <c r="C133" s="1">
        <f>VLOOKUP(B133,'League Table'!$B$33:$E$52,2,FALSE)</f>
        <v>524750000</v>
      </c>
      <c r="D133" s="1">
        <v>6</v>
      </c>
      <c r="E133" s="1">
        <v>6214000</v>
      </c>
      <c r="F133">
        <v>2</v>
      </c>
      <c r="G133">
        <v>0</v>
      </c>
      <c r="H133">
        <v>5</v>
      </c>
      <c r="I133">
        <v>36</v>
      </c>
    </row>
    <row r="134" spans="1:9" x14ac:dyDescent="0.3">
      <c r="A134" t="s">
        <v>185</v>
      </c>
      <c r="B134" t="s">
        <v>203</v>
      </c>
      <c r="C134" s="1">
        <f>VLOOKUP(B134,'League Table'!$B$33:$E$52,2,FALSE)</f>
        <v>524750000</v>
      </c>
      <c r="D134" s="1">
        <v>6</v>
      </c>
      <c r="E134" s="1">
        <v>4680000</v>
      </c>
      <c r="F134">
        <v>2</v>
      </c>
      <c r="G134">
        <v>0</v>
      </c>
      <c r="H134">
        <v>3</v>
      </c>
      <c r="I134">
        <v>38</v>
      </c>
    </row>
    <row r="135" spans="1:9" x14ac:dyDescent="0.3">
      <c r="A135" t="s">
        <v>153</v>
      </c>
      <c r="B135" t="s">
        <v>3</v>
      </c>
      <c r="C135" s="1">
        <f>VLOOKUP(B135,'League Table'!$B$33:$E$52,2,FALSE)</f>
        <v>161500000</v>
      </c>
      <c r="D135" s="1">
        <v>7</v>
      </c>
      <c r="E135" s="1">
        <v>1820000</v>
      </c>
      <c r="F135">
        <v>3</v>
      </c>
      <c r="G135">
        <v>0</v>
      </c>
      <c r="H135">
        <v>3</v>
      </c>
      <c r="I135" s="3">
        <v>16</v>
      </c>
    </row>
    <row r="136" spans="1:9" x14ac:dyDescent="0.3">
      <c r="A136" t="s">
        <v>154</v>
      </c>
      <c r="B136" t="s">
        <v>3</v>
      </c>
      <c r="C136" s="1">
        <f>VLOOKUP(B136,'League Table'!$B$33:$E$52,2,FALSE)</f>
        <v>161500000</v>
      </c>
      <c r="D136" s="1">
        <v>7</v>
      </c>
      <c r="E136" s="1">
        <v>1820000</v>
      </c>
      <c r="F136">
        <v>3</v>
      </c>
      <c r="G136">
        <v>0</v>
      </c>
      <c r="H136">
        <v>3</v>
      </c>
      <c r="I136" s="3">
        <v>40</v>
      </c>
    </row>
    <row r="137" spans="1:9" x14ac:dyDescent="0.3">
      <c r="A137" t="s">
        <v>155</v>
      </c>
      <c r="B137" t="s">
        <v>3</v>
      </c>
      <c r="C137" s="1">
        <f>VLOOKUP(B137,'League Table'!$B$33:$E$52,2,FALSE)</f>
        <v>161500000</v>
      </c>
      <c r="D137" s="1">
        <v>7</v>
      </c>
      <c r="E137" s="1">
        <v>1820000</v>
      </c>
      <c r="F137">
        <v>3</v>
      </c>
      <c r="G137">
        <v>0</v>
      </c>
      <c r="H137">
        <v>1</v>
      </c>
      <c r="I137" s="3">
        <v>24</v>
      </c>
    </row>
    <row r="138" spans="1:9" x14ac:dyDescent="0.3">
      <c r="A138" t="s">
        <v>156</v>
      </c>
      <c r="B138" t="s">
        <v>3</v>
      </c>
      <c r="C138" s="1">
        <f>VLOOKUP(B138,'League Table'!$B$33:$E$52,2,FALSE)</f>
        <v>161500000</v>
      </c>
      <c r="D138" s="1">
        <v>7</v>
      </c>
      <c r="E138" s="1">
        <v>1820000</v>
      </c>
      <c r="F138">
        <v>1</v>
      </c>
      <c r="G138">
        <v>0</v>
      </c>
      <c r="H138">
        <v>0</v>
      </c>
      <c r="I138" s="3">
        <v>4</v>
      </c>
    </row>
    <row r="139" spans="1:9" x14ac:dyDescent="0.3">
      <c r="A139" t="s">
        <v>157</v>
      </c>
      <c r="B139" t="s">
        <v>3</v>
      </c>
      <c r="C139" s="1">
        <f>VLOOKUP(B139,'League Table'!$B$33:$E$52,2,FALSE)</f>
        <v>161500000</v>
      </c>
      <c r="D139" s="1">
        <v>7</v>
      </c>
      <c r="E139" s="1">
        <v>1820000</v>
      </c>
      <c r="F139">
        <v>3</v>
      </c>
      <c r="G139">
        <v>0</v>
      </c>
      <c r="H139">
        <v>31</v>
      </c>
      <c r="I139" s="3">
        <v>2</v>
      </c>
    </row>
    <row r="140" spans="1:9" x14ac:dyDescent="0.3">
      <c r="A140" t="s">
        <v>158</v>
      </c>
      <c r="B140" t="s">
        <v>3</v>
      </c>
      <c r="C140" s="1">
        <f>VLOOKUP(B140,'League Table'!$B$33:$E$52,2,FALSE)</f>
        <v>161500000</v>
      </c>
      <c r="D140" s="1">
        <v>7</v>
      </c>
      <c r="E140" s="1">
        <v>1820000</v>
      </c>
      <c r="F140">
        <v>4</v>
      </c>
      <c r="G140">
        <v>0</v>
      </c>
      <c r="H140">
        <v>20</v>
      </c>
      <c r="I140" s="3">
        <v>11</v>
      </c>
    </row>
    <row r="141" spans="1:9" x14ac:dyDescent="0.3">
      <c r="A141" t="s">
        <v>159</v>
      </c>
      <c r="B141" t="s">
        <v>3</v>
      </c>
      <c r="C141" s="1">
        <f>VLOOKUP(B141,'League Table'!$B$33:$E$52,2,FALSE)</f>
        <v>161500000</v>
      </c>
      <c r="D141" s="1">
        <v>7</v>
      </c>
      <c r="E141" s="1">
        <v>1612000</v>
      </c>
      <c r="F141">
        <v>3</v>
      </c>
      <c r="G141">
        <v>0</v>
      </c>
      <c r="H141">
        <v>15</v>
      </c>
      <c r="I141" s="3">
        <v>0</v>
      </c>
    </row>
    <row r="142" spans="1:9" x14ac:dyDescent="0.3">
      <c r="A142" t="s">
        <v>160</v>
      </c>
      <c r="B142" t="s">
        <v>3</v>
      </c>
      <c r="C142" s="1">
        <f>VLOOKUP(B142,'League Table'!$B$33:$E$52,2,FALSE)</f>
        <v>161500000</v>
      </c>
      <c r="D142" s="1">
        <v>7</v>
      </c>
      <c r="E142" s="1">
        <v>1560000</v>
      </c>
      <c r="F142">
        <v>2</v>
      </c>
      <c r="G142">
        <v>0</v>
      </c>
      <c r="H142">
        <v>15</v>
      </c>
      <c r="I142" s="3">
        <v>0</v>
      </c>
    </row>
    <row r="143" spans="1:9" x14ac:dyDescent="0.3">
      <c r="A143" t="s">
        <v>161</v>
      </c>
      <c r="B143" t="s">
        <v>3</v>
      </c>
      <c r="C143" s="1">
        <f>VLOOKUP(B143,'League Table'!$B$33:$E$52,2,FALSE)</f>
        <v>161500000</v>
      </c>
      <c r="D143" s="1">
        <v>7</v>
      </c>
      <c r="E143" s="1">
        <v>1560000</v>
      </c>
      <c r="F143">
        <v>4</v>
      </c>
      <c r="G143">
        <v>0</v>
      </c>
      <c r="H143">
        <v>0</v>
      </c>
      <c r="I143" s="3">
        <v>5</v>
      </c>
    </row>
    <row r="144" spans="1:9" x14ac:dyDescent="0.3">
      <c r="A144" t="s">
        <v>162</v>
      </c>
      <c r="B144" t="s">
        <v>3</v>
      </c>
      <c r="C144" s="1">
        <f>VLOOKUP(B144,'League Table'!$B$33:$E$52,2,FALSE)</f>
        <v>161500000</v>
      </c>
      <c r="D144" s="1">
        <v>7</v>
      </c>
      <c r="E144" s="1">
        <v>1456000</v>
      </c>
      <c r="F144">
        <v>3</v>
      </c>
      <c r="G144">
        <v>0</v>
      </c>
      <c r="H144">
        <v>2</v>
      </c>
      <c r="I144" s="3">
        <v>34</v>
      </c>
    </row>
    <row r="145" spans="1:9" x14ac:dyDescent="0.3">
      <c r="A145" t="s">
        <v>163</v>
      </c>
      <c r="B145" t="s">
        <v>3</v>
      </c>
      <c r="C145" s="1">
        <f>VLOOKUP(B145,'League Table'!$B$33:$E$52,2,FALSE)</f>
        <v>161500000</v>
      </c>
      <c r="D145" s="1">
        <v>7</v>
      </c>
      <c r="E145" s="1">
        <v>1456000</v>
      </c>
      <c r="F145">
        <v>2</v>
      </c>
      <c r="G145">
        <v>0</v>
      </c>
      <c r="H145">
        <v>0</v>
      </c>
      <c r="I145" s="3">
        <v>30</v>
      </c>
    </row>
    <row r="146" spans="1:9" x14ac:dyDescent="0.3">
      <c r="A146" t="s">
        <v>164</v>
      </c>
      <c r="B146" t="s">
        <v>3</v>
      </c>
      <c r="C146" s="1">
        <f>VLOOKUP(B146,'League Table'!$B$33:$E$52,2,FALSE)</f>
        <v>161500000</v>
      </c>
      <c r="D146" s="1">
        <v>7</v>
      </c>
      <c r="E146" s="1">
        <v>1300000</v>
      </c>
      <c r="F146">
        <v>4</v>
      </c>
      <c r="G146">
        <v>0</v>
      </c>
      <c r="H146">
        <v>10</v>
      </c>
      <c r="I146" s="3">
        <v>24</v>
      </c>
    </row>
    <row r="147" spans="1:9" x14ac:dyDescent="0.3">
      <c r="A147" t="s">
        <v>165</v>
      </c>
      <c r="B147" t="s">
        <v>3</v>
      </c>
      <c r="C147" s="1">
        <f>VLOOKUP(B147,'League Table'!$B$33:$E$52,2,FALSE)</f>
        <v>161500000</v>
      </c>
      <c r="D147" s="1">
        <v>7</v>
      </c>
      <c r="E147" s="1">
        <v>1300000</v>
      </c>
      <c r="F147">
        <v>2</v>
      </c>
      <c r="G147">
        <v>0</v>
      </c>
      <c r="H147">
        <v>0</v>
      </c>
      <c r="I147" s="3">
        <v>13</v>
      </c>
    </row>
    <row r="148" spans="1:9" x14ac:dyDescent="0.3">
      <c r="A148" t="s">
        <v>166</v>
      </c>
      <c r="B148" t="s">
        <v>3</v>
      </c>
      <c r="C148" s="1">
        <f>VLOOKUP(B148,'League Table'!$B$33:$E$52,2,FALSE)</f>
        <v>161500000</v>
      </c>
      <c r="D148" s="1">
        <v>7</v>
      </c>
      <c r="E148" s="1">
        <v>1300000</v>
      </c>
      <c r="F148">
        <v>4</v>
      </c>
      <c r="G148">
        <v>0</v>
      </c>
      <c r="H148">
        <v>0</v>
      </c>
      <c r="I148" s="3">
        <v>10</v>
      </c>
    </row>
    <row r="149" spans="1:9" x14ac:dyDescent="0.3">
      <c r="A149" t="s">
        <v>167</v>
      </c>
      <c r="B149" t="s">
        <v>3</v>
      </c>
      <c r="C149" s="1">
        <f>VLOOKUP(B149,'League Table'!$B$33:$E$52,2,FALSE)</f>
        <v>161500000</v>
      </c>
      <c r="D149" s="1">
        <v>7</v>
      </c>
      <c r="E149" s="1">
        <v>1144000</v>
      </c>
      <c r="F149">
        <v>2</v>
      </c>
      <c r="G149">
        <v>0</v>
      </c>
      <c r="H149">
        <v>0</v>
      </c>
      <c r="I149" s="3">
        <v>33</v>
      </c>
    </row>
    <row r="150" spans="1:9" x14ac:dyDescent="0.3">
      <c r="A150" t="s">
        <v>168</v>
      </c>
      <c r="B150" t="s">
        <v>3</v>
      </c>
      <c r="C150" s="1">
        <f>VLOOKUP(B150,'League Table'!$B$33:$E$52,2,FALSE)</f>
        <v>161500000</v>
      </c>
      <c r="D150" s="1">
        <v>7</v>
      </c>
      <c r="E150" s="1">
        <v>1040000</v>
      </c>
      <c r="F150">
        <v>2</v>
      </c>
      <c r="G150">
        <v>0</v>
      </c>
      <c r="H150">
        <v>0</v>
      </c>
      <c r="I150" s="3">
        <v>26</v>
      </c>
    </row>
    <row r="151" spans="1:9" x14ac:dyDescent="0.3">
      <c r="A151" t="s">
        <v>169</v>
      </c>
      <c r="B151" t="s">
        <v>3</v>
      </c>
      <c r="C151" s="1">
        <f>VLOOKUP(B151,'League Table'!$B$33:$E$52,2,FALSE)</f>
        <v>161500000</v>
      </c>
      <c r="D151" s="1">
        <v>7</v>
      </c>
      <c r="E151" s="1">
        <v>884000</v>
      </c>
      <c r="F151">
        <v>4</v>
      </c>
      <c r="G151">
        <v>0</v>
      </c>
      <c r="H151">
        <v>4</v>
      </c>
      <c r="I151" s="3">
        <v>32</v>
      </c>
    </row>
    <row r="152" spans="1:9" x14ac:dyDescent="0.3">
      <c r="A152" t="s">
        <v>170</v>
      </c>
      <c r="B152" t="s">
        <v>3</v>
      </c>
      <c r="C152" s="1">
        <f>VLOOKUP(B152,'League Table'!$B$33:$E$52,2,FALSE)</f>
        <v>161500000</v>
      </c>
      <c r="D152" s="1">
        <v>7</v>
      </c>
      <c r="E152" s="1">
        <v>832000</v>
      </c>
      <c r="F152">
        <v>2</v>
      </c>
      <c r="G152">
        <v>0</v>
      </c>
      <c r="H152">
        <v>1</v>
      </c>
      <c r="I152" s="3">
        <v>19</v>
      </c>
    </row>
    <row r="153" spans="1:9" x14ac:dyDescent="0.3">
      <c r="A153" t="s">
        <v>171</v>
      </c>
      <c r="B153" t="s">
        <v>3</v>
      </c>
      <c r="C153" s="1">
        <f>VLOOKUP(B153,'League Table'!$B$33:$E$52,2,FALSE)</f>
        <v>161500000</v>
      </c>
      <c r="D153" s="1">
        <v>7</v>
      </c>
      <c r="E153" s="1">
        <v>780000</v>
      </c>
      <c r="F153">
        <v>1</v>
      </c>
      <c r="G153">
        <v>0</v>
      </c>
      <c r="H153">
        <v>0</v>
      </c>
      <c r="I153" s="3">
        <v>38</v>
      </c>
    </row>
    <row r="154" spans="1:9" x14ac:dyDescent="0.3">
      <c r="A154" t="s">
        <v>172</v>
      </c>
      <c r="B154" t="s">
        <v>3</v>
      </c>
      <c r="C154" s="1">
        <f>VLOOKUP(B154,'League Table'!$B$33:$E$52,2,FALSE)</f>
        <v>161500000</v>
      </c>
      <c r="D154" s="1">
        <v>7</v>
      </c>
      <c r="E154" s="1">
        <v>260000</v>
      </c>
      <c r="F154">
        <v>1</v>
      </c>
      <c r="G154">
        <v>0</v>
      </c>
      <c r="H154">
        <v>0</v>
      </c>
      <c r="I154" s="3">
        <v>0</v>
      </c>
    </row>
    <row r="155" spans="1:9" x14ac:dyDescent="0.3">
      <c r="A155" t="s">
        <v>173</v>
      </c>
      <c r="B155" t="s">
        <v>3</v>
      </c>
      <c r="C155" s="1">
        <f>VLOOKUP(B155,'League Table'!$B$33:$E$52,2,FALSE)</f>
        <v>161500000</v>
      </c>
      <c r="D155" s="1">
        <v>7</v>
      </c>
      <c r="E155" s="1">
        <v>208000</v>
      </c>
      <c r="F155">
        <v>3</v>
      </c>
      <c r="G155">
        <v>0</v>
      </c>
      <c r="H155">
        <v>0</v>
      </c>
      <c r="I155" s="3">
        <v>0</v>
      </c>
    </row>
    <row r="156" spans="1:9" x14ac:dyDescent="0.3">
      <c r="A156" s="4" t="s">
        <v>207</v>
      </c>
      <c r="B156" t="s">
        <v>225</v>
      </c>
      <c r="C156" s="1">
        <f>VLOOKUP(B156,'League Table'!$B$33:$E$52,2,FALSE)</f>
        <v>331000000</v>
      </c>
      <c r="D156" s="1">
        <v>8</v>
      </c>
      <c r="E156" s="1">
        <v>3640000</v>
      </c>
      <c r="F156">
        <v>2</v>
      </c>
      <c r="G156">
        <v>0</v>
      </c>
      <c r="H156">
        <v>2</v>
      </c>
      <c r="I156" s="2">
        <v>34</v>
      </c>
    </row>
    <row r="157" spans="1:9" x14ac:dyDescent="0.3">
      <c r="A157" s="4" t="s">
        <v>232</v>
      </c>
      <c r="B157" t="s">
        <v>225</v>
      </c>
      <c r="C157" s="1">
        <f>VLOOKUP(B157,'League Table'!$B$33:$E$52,2,FALSE)</f>
        <v>331000000</v>
      </c>
      <c r="D157" s="1">
        <v>8</v>
      </c>
      <c r="E157" s="1">
        <v>104000</v>
      </c>
      <c r="F157">
        <v>3</v>
      </c>
      <c r="G157">
        <v>0</v>
      </c>
      <c r="H157">
        <v>0</v>
      </c>
      <c r="I157" s="2">
        <v>11</v>
      </c>
    </row>
    <row r="158" spans="1:9" x14ac:dyDescent="0.3">
      <c r="A158" s="4" t="s">
        <v>230</v>
      </c>
      <c r="B158" t="s">
        <v>225</v>
      </c>
      <c r="C158" s="1">
        <f>VLOOKUP(B158,'League Table'!$B$33:$E$52,2,FALSE)</f>
        <v>331000000</v>
      </c>
      <c r="D158" s="1">
        <v>8</v>
      </c>
      <c r="E158" s="1">
        <v>1820000</v>
      </c>
      <c r="F158">
        <v>2</v>
      </c>
      <c r="G158">
        <v>0</v>
      </c>
      <c r="H158">
        <v>0</v>
      </c>
      <c r="I158" s="2">
        <v>28</v>
      </c>
    </row>
    <row r="159" spans="1:9" x14ac:dyDescent="0.3">
      <c r="A159" s="4" t="s">
        <v>218</v>
      </c>
      <c r="B159" t="s">
        <v>225</v>
      </c>
      <c r="C159" s="1">
        <f>VLOOKUP(B159,'League Table'!$B$33:$E$52,2,FALSE)</f>
        <v>331000000</v>
      </c>
      <c r="D159" s="1">
        <v>8</v>
      </c>
      <c r="E159" s="1">
        <v>3640000</v>
      </c>
      <c r="F159">
        <v>3</v>
      </c>
      <c r="G159">
        <v>0</v>
      </c>
      <c r="H159">
        <v>0</v>
      </c>
      <c r="I159" s="2">
        <v>15</v>
      </c>
    </row>
    <row r="160" spans="1:9" x14ac:dyDescent="0.3">
      <c r="A160" s="4" t="s">
        <v>223</v>
      </c>
      <c r="B160" t="s">
        <v>225</v>
      </c>
      <c r="C160" s="1">
        <f>VLOOKUP(B160,'League Table'!$B$33:$E$52,2,FALSE)</f>
        <v>331000000</v>
      </c>
      <c r="D160" s="1">
        <v>8</v>
      </c>
      <c r="E160" s="1">
        <v>624000</v>
      </c>
      <c r="F160">
        <v>4</v>
      </c>
      <c r="G160">
        <v>0</v>
      </c>
      <c r="H160">
        <v>8</v>
      </c>
      <c r="I160" s="2">
        <v>43</v>
      </c>
    </row>
    <row r="161" spans="1:9" x14ac:dyDescent="0.3">
      <c r="A161" s="4" t="s">
        <v>234</v>
      </c>
      <c r="B161" t="s">
        <v>225</v>
      </c>
      <c r="C161" s="1">
        <f>VLOOKUP(B161,'League Table'!$B$33:$E$52,2,FALSE)</f>
        <v>331000000</v>
      </c>
      <c r="D161" s="1">
        <v>8</v>
      </c>
      <c r="E161" s="1">
        <v>5200000</v>
      </c>
      <c r="F161">
        <v>2</v>
      </c>
      <c r="G161">
        <v>0</v>
      </c>
      <c r="H161">
        <v>0</v>
      </c>
      <c r="I161" s="2">
        <v>2</v>
      </c>
    </row>
    <row r="162" spans="1:9" x14ac:dyDescent="0.3">
      <c r="A162" s="4" t="s">
        <v>217</v>
      </c>
      <c r="B162" t="s">
        <v>225</v>
      </c>
      <c r="C162" s="1">
        <f>VLOOKUP(B162,'League Table'!$B$33:$E$52,2,FALSE)</f>
        <v>331000000</v>
      </c>
      <c r="D162" s="1">
        <v>8</v>
      </c>
      <c r="E162" s="1">
        <v>6240000</v>
      </c>
      <c r="F162">
        <v>3</v>
      </c>
      <c r="G162">
        <v>0</v>
      </c>
      <c r="H162">
        <v>6</v>
      </c>
      <c r="I162" s="2">
        <v>33</v>
      </c>
    </row>
    <row r="163" spans="1:9" x14ac:dyDescent="0.3">
      <c r="A163" s="4" t="s">
        <v>214</v>
      </c>
      <c r="B163" t="s">
        <v>225</v>
      </c>
      <c r="C163" s="1">
        <f>VLOOKUP(B163,'League Table'!$B$33:$E$52,2,FALSE)</f>
        <v>331000000</v>
      </c>
      <c r="D163" s="1">
        <v>8</v>
      </c>
      <c r="E163" s="1">
        <v>2340000</v>
      </c>
      <c r="F163">
        <v>3</v>
      </c>
      <c r="G163">
        <v>0</v>
      </c>
      <c r="H163">
        <v>3</v>
      </c>
      <c r="I163" s="2">
        <v>35</v>
      </c>
    </row>
    <row r="164" spans="1:9" x14ac:dyDescent="0.3">
      <c r="A164" s="4" t="s">
        <v>220</v>
      </c>
      <c r="B164" t="s">
        <v>225</v>
      </c>
      <c r="C164" s="1">
        <f>VLOOKUP(B164,'League Table'!$B$33:$E$52,2,FALSE)</f>
        <v>331000000</v>
      </c>
      <c r="D164" s="1">
        <v>8</v>
      </c>
      <c r="E164" s="1">
        <v>2600000</v>
      </c>
      <c r="F164">
        <v>3</v>
      </c>
      <c r="G164">
        <v>0</v>
      </c>
      <c r="H164">
        <v>0</v>
      </c>
      <c r="I164" s="2">
        <v>6</v>
      </c>
    </row>
    <row r="165" spans="1:9" x14ac:dyDescent="0.3">
      <c r="A165" s="4" t="s">
        <v>206</v>
      </c>
      <c r="B165" t="s">
        <v>225</v>
      </c>
      <c r="C165" s="1">
        <f>VLOOKUP(B165,'League Table'!$B$33:$E$52,2,FALSE)</f>
        <v>331000000</v>
      </c>
      <c r="D165" s="1">
        <v>8</v>
      </c>
      <c r="E165" s="1">
        <v>1040000</v>
      </c>
      <c r="F165">
        <v>1</v>
      </c>
      <c r="G165">
        <v>0</v>
      </c>
      <c r="H165">
        <v>0</v>
      </c>
      <c r="I165" s="2">
        <v>2</v>
      </c>
    </row>
    <row r="166" spans="1:9" x14ac:dyDescent="0.3">
      <c r="A166" s="4" t="s">
        <v>231</v>
      </c>
      <c r="B166" t="s">
        <v>225</v>
      </c>
      <c r="C166" s="1">
        <f>VLOOKUP(B166,'League Table'!$B$33:$E$52,2,FALSE)</f>
        <v>331000000</v>
      </c>
      <c r="D166" s="1">
        <v>8</v>
      </c>
      <c r="E166" s="1">
        <v>156000</v>
      </c>
      <c r="F166">
        <v>2</v>
      </c>
      <c r="G166">
        <v>0</v>
      </c>
      <c r="H166">
        <v>0</v>
      </c>
      <c r="I166" s="2">
        <v>25</v>
      </c>
    </row>
    <row r="167" spans="1:9" x14ac:dyDescent="0.3">
      <c r="A167" s="4" t="s">
        <v>204</v>
      </c>
      <c r="B167" t="s">
        <v>225</v>
      </c>
      <c r="C167" s="1">
        <f>VLOOKUP(B167,'League Table'!$B$33:$E$52,2,FALSE)</f>
        <v>331000000</v>
      </c>
      <c r="D167" s="1">
        <v>8</v>
      </c>
      <c r="E167" s="1">
        <v>3120000</v>
      </c>
      <c r="F167">
        <v>1</v>
      </c>
      <c r="G167">
        <v>0</v>
      </c>
      <c r="H167">
        <v>0</v>
      </c>
      <c r="I167" s="2">
        <v>44</v>
      </c>
    </row>
    <row r="168" spans="1:9" x14ac:dyDescent="0.3">
      <c r="A168" s="4" t="s">
        <v>212</v>
      </c>
      <c r="B168" t="s">
        <v>225</v>
      </c>
      <c r="C168" s="1">
        <f>VLOOKUP(B168,'League Table'!$B$33:$E$52,2,FALSE)</f>
        <v>331000000</v>
      </c>
      <c r="D168" s="1">
        <v>8</v>
      </c>
      <c r="E168" s="1">
        <v>3640000</v>
      </c>
      <c r="F168">
        <v>2</v>
      </c>
      <c r="G168">
        <v>0</v>
      </c>
      <c r="H168">
        <v>3</v>
      </c>
      <c r="I168" s="2">
        <v>27</v>
      </c>
    </row>
    <row r="169" spans="1:9" x14ac:dyDescent="0.3">
      <c r="A169" s="4" t="s">
        <v>205</v>
      </c>
      <c r="B169" t="s">
        <v>225</v>
      </c>
      <c r="C169" s="1">
        <f>VLOOKUP(B169,'League Table'!$B$33:$E$52,2,FALSE)</f>
        <v>331000000</v>
      </c>
      <c r="D169" s="1">
        <v>8</v>
      </c>
      <c r="E169" s="1">
        <v>1560000</v>
      </c>
      <c r="F169">
        <v>1</v>
      </c>
      <c r="G169">
        <v>0</v>
      </c>
      <c r="H169">
        <v>0</v>
      </c>
      <c r="I169" s="2">
        <v>3</v>
      </c>
    </row>
    <row r="170" spans="1:9" x14ac:dyDescent="0.3">
      <c r="A170" s="4" t="s">
        <v>213</v>
      </c>
      <c r="B170" t="s">
        <v>225</v>
      </c>
      <c r="C170" s="1">
        <f>VLOOKUP(B170,'League Table'!$B$33:$E$52,2,FALSE)</f>
        <v>331000000</v>
      </c>
      <c r="D170" s="1">
        <v>8</v>
      </c>
      <c r="E170" s="1">
        <v>1300000</v>
      </c>
      <c r="F170">
        <v>2</v>
      </c>
      <c r="G170">
        <v>0</v>
      </c>
      <c r="H170">
        <v>0</v>
      </c>
      <c r="I170" s="2">
        <v>21</v>
      </c>
    </row>
    <row r="171" spans="1:9" x14ac:dyDescent="0.3">
      <c r="A171" s="4" t="s">
        <v>209</v>
      </c>
      <c r="B171" t="s">
        <v>225</v>
      </c>
      <c r="C171" s="1">
        <f>VLOOKUP(B171,'League Table'!$B$33:$E$52,2,FALSE)</f>
        <v>331000000</v>
      </c>
      <c r="D171" s="1">
        <v>8</v>
      </c>
      <c r="E171" s="1">
        <v>3120000</v>
      </c>
      <c r="F171">
        <v>2</v>
      </c>
      <c r="G171">
        <v>0</v>
      </c>
      <c r="H171">
        <v>1</v>
      </c>
      <c r="I171" s="2">
        <v>36</v>
      </c>
    </row>
    <row r="172" spans="1:9" x14ac:dyDescent="0.3">
      <c r="A172" s="4" t="s">
        <v>215</v>
      </c>
      <c r="B172" t="s">
        <v>225</v>
      </c>
      <c r="C172" s="1">
        <f>VLOOKUP(B172,'League Table'!$B$33:$E$52,2,FALSE)</f>
        <v>331000000</v>
      </c>
      <c r="D172" s="1">
        <v>8</v>
      </c>
      <c r="E172" s="1">
        <v>6240000</v>
      </c>
      <c r="F172">
        <v>3</v>
      </c>
      <c r="G172">
        <v>0</v>
      </c>
      <c r="H172">
        <v>0</v>
      </c>
      <c r="I172" s="2">
        <v>38</v>
      </c>
    </row>
    <row r="173" spans="1:9" x14ac:dyDescent="0.3">
      <c r="A173" s="4" t="s">
        <v>233</v>
      </c>
      <c r="B173" t="s">
        <v>225</v>
      </c>
      <c r="C173" s="1">
        <f>VLOOKUP(B173,'League Table'!$B$33:$E$52,2,FALSE)</f>
        <v>331000000</v>
      </c>
      <c r="D173" s="1">
        <v>8</v>
      </c>
      <c r="E173" s="1">
        <v>1300000</v>
      </c>
      <c r="F173">
        <v>3</v>
      </c>
      <c r="G173">
        <v>0</v>
      </c>
      <c r="H173">
        <v>2</v>
      </c>
      <c r="I173" s="2">
        <v>18</v>
      </c>
    </row>
    <row r="174" spans="1:9" x14ac:dyDescent="0.3">
      <c r="A174" s="4" t="s">
        <v>222</v>
      </c>
      <c r="B174" t="s">
        <v>225</v>
      </c>
      <c r="C174" s="1">
        <f>VLOOKUP(B174,'League Table'!$B$33:$E$52,2,FALSE)</f>
        <v>331000000</v>
      </c>
      <c r="D174" s="1">
        <v>8</v>
      </c>
      <c r="E174" s="1">
        <v>2860000</v>
      </c>
      <c r="F174">
        <v>4</v>
      </c>
      <c r="G174">
        <v>0</v>
      </c>
      <c r="H174">
        <v>8</v>
      </c>
      <c r="I174" s="2">
        <v>23</v>
      </c>
    </row>
    <row r="175" spans="1:9" x14ac:dyDescent="0.3">
      <c r="A175" s="4" t="s">
        <v>208</v>
      </c>
      <c r="B175" t="s">
        <v>225</v>
      </c>
      <c r="C175" s="1">
        <f>VLOOKUP(B175,'League Table'!$B$33:$E$52,2,FALSE)</f>
        <v>331000000</v>
      </c>
      <c r="D175" s="1">
        <v>8</v>
      </c>
      <c r="E175" s="1">
        <v>2600000</v>
      </c>
      <c r="F175">
        <v>2</v>
      </c>
      <c r="G175">
        <v>0</v>
      </c>
      <c r="H175">
        <v>0</v>
      </c>
      <c r="I175" s="2">
        <v>27</v>
      </c>
    </row>
    <row r="176" spans="1:9" x14ac:dyDescent="0.3">
      <c r="A176" s="4" t="s">
        <v>211</v>
      </c>
      <c r="B176" t="s">
        <v>225</v>
      </c>
      <c r="C176" s="1">
        <f>VLOOKUP(B176,'League Table'!$B$33:$E$52,2,FALSE)</f>
        <v>331000000</v>
      </c>
      <c r="D176" s="1">
        <v>8</v>
      </c>
      <c r="E176" s="1">
        <v>2080000</v>
      </c>
      <c r="F176">
        <v>2</v>
      </c>
      <c r="G176">
        <v>0</v>
      </c>
      <c r="H176">
        <v>0</v>
      </c>
      <c r="I176" s="2">
        <v>2</v>
      </c>
    </row>
    <row r="177" spans="1:9" x14ac:dyDescent="0.3">
      <c r="A177" s="4" t="s">
        <v>210</v>
      </c>
      <c r="B177" t="s">
        <v>225</v>
      </c>
      <c r="C177" s="1">
        <f>VLOOKUP(B177,'League Table'!$B$33:$E$52,2,FALSE)</f>
        <v>331000000</v>
      </c>
      <c r="D177" s="1">
        <v>8</v>
      </c>
      <c r="E177" s="1">
        <v>1976000</v>
      </c>
      <c r="F177">
        <v>2</v>
      </c>
      <c r="G177">
        <v>0</v>
      </c>
      <c r="H177">
        <v>0</v>
      </c>
      <c r="I177" s="2">
        <v>9</v>
      </c>
    </row>
    <row r="178" spans="1:9" x14ac:dyDescent="0.3">
      <c r="A178" s="4" t="s">
        <v>224</v>
      </c>
      <c r="B178" t="s">
        <v>225</v>
      </c>
      <c r="C178" s="1">
        <f>VLOOKUP(B178,'League Table'!$B$33:$E$52,2,FALSE)</f>
        <v>331000000</v>
      </c>
      <c r="D178" s="1">
        <v>8</v>
      </c>
      <c r="E178" s="1">
        <v>2860000</v>
      </c>
      <c r="F178">
        <v>3</v>
      </c>
      <c r="G178">
        <v>0</v>
      </c>
      <c r="H178">
        <v>3</v>
      </c>
      <c r="I178" s="2">
        <v>13</v>
      </c>
    </row>
    <row r="179" spans="1:9" x14ac:dyDescent="0.3">
      <c r="A179" s="4" t="s">
        <v>219</v>
      </c>
      <c r="B179" t="s">
        <v>225</v>
      </c>
      <c r="C179" s="1">
        <f>VLOOKUP(B179,'League Table'!$B$33:$E$52,2,FALSE)</f>
        <v>331000000</v>
      </c>
      <c r="D179" s="1">
        <v>8</v>
      </c>
      <c r="E179" s="1">
        <v>1300000</v>
      </c>
      <c r="F179">
        <v>3</v>
      </c>
      <c r="G179">
        <v>0</v>
      </c>
      <c r="H179">
        <v>1</v>
      </c>
      <c r="I179" s="2">
        <v>41</v>
      </c>
    </row>
    <row r="180" spans="1:9" x14ac:dyDescent="0.3">
      <c r="A180" s="4" t="s">
        <v>221</v>
      </c>
      <c r="B180" t="s">
        <v>225</v>
      </c>
      <c r="C180" s="1">
        <f>VLOOKUP(B180,'League Table'!$B$33:$E$52,2,FALSE)</f>
        <v>331000000</v>
      </c>
      <c r="D180" s="1">
        <v>8</v>
      </c>
      <c r="E180" s="1">
        <v>8320000</v>
      </c>
      <c r="F180">
        <v>4</v>
      </c>
      <c r="G180">
        <v>0</v>
      </c>
      <c r="H180">
        <v>11</v>
      </c>
      <c r="I180" s="2">
        <v>40</v>
      </c>
    </row>
    <row r="181" spans="1:9" x14ac:dyDescent="0.3">
      <c r="A181" s="4" t="s">
        <v>216</v>
      </c>
      <c r="B181" t="s">
        <v>225</v>
      </c>
      <c r="C181" s="1">
        <f>VLOOKUP(B181,'League Table'!$B$33:$E$52,2,FALSE)</f>
        <v>331000000</v>
      </c>
      <c r="D181" s="1">
        <v>8</v>
      </c>
      <c r="E181" s="1">
        <v>3900000</v>
      </c>
      <c r="F181">
        <v>3</v>
      </c>
      <c r="G181">
        <v>0</v>
      </c>
      <c r="H181">
        <v>1</v>
      </c>
      <c r="I181" s="2">
        <v>15</v>
      </c>
    </row>
    <row r="182" spans="1:9" x14ac:dyDescent="0.3">
      <c r="A182" s="4" t="s">
        <v>241</v>
      </c>
      <c r="B182" t="s">
        <v>261</v>
      </c>
      <c r="C182" s="1">
        <f>VLOOKUP(B182,'League Table'!$B$33:$E$52,2,FALSE)</f>
        <v>283500000</v>
      </c>
      <c r="D182" s="1">
        <v>9</v>
      </c>
      <c r="E182" s="1">
        <v>4160000</v>
      </c>
      <c r="F182">
        <v>3</v>
      </c>
      <c r="G182">
        <v>0</v>
      </c>
      <c r="H182">
        <v>0</v>
      </c>
      <c r="I182" s="2">
        <v>16</v>
      </c>
    </row>
    <row r="183" spans="1:9" x14ac:dyDescent="0.3">
      <c r="A183" s="4" t="s">
        <v>260</v>
      </c>
      <c r="B183" t="s">
        <v>261</v>
      </c>
      <c r="C183" s="1">
        <f>VLOOKUP(B183,'League Table'!$B$33:$E$52,2,FALSE)</f>
        <v>283500000</v>
      </c>
      <c r="D183" s="1">
        <v>9</v>
      </c>
      <c r="E183" s="1">
        <v>2652000</v>
      </c>
      <c r="F183">
        <v>2</v>
      </c>
      <c r="G183">
        <v>0</v>
      </c>
      <c r="H183">
        <v>0</v>
      </c>
      <c r="I183" s="2">
        <v>16</v>
      </c>
    </row>
    <row r="184" spans="1:9" x14ac:dyDescent="0.3">
      <c r="A184" s="4" t="s">
        <v>256</v>
      </c>
      <c r="B184" t="s">
        <v>261</v>
      </c>
      <c r="C184" s="1">
        <f>VLOOKUP(B184,'League Table'!$B$33:$E$52,2,FALSE)</f>
        <v>283500000</v>
      </c>
      <c r="D184" s="1">
        <v>9</v>
      </c>
      <c r="E184" s="1">
        <v>1040000</v>
      </c>
      <c r="F184">
        <v>2</v>
      </c>
      <c r="G184">
        <v>0</v>
      </c>
      <c r="H184">
        <v>0</v>
      </c>
      <c r="I184" s="2">
        <v>32</v>
      </c>
    </row>
    <row r="185" spans="1:9" x14ac:dyDescent="0.3">
      <c r="A185" s="4" t="s">
        <v>257</v>
      </c>
      <c r="B185" t="s">
        <v>261</v>
      </c>
      <c r="C185" s="1">
        <f>VLOOKUP(B185,'League Table'!$B$33:$E$52,2,FALSE)</f>
        <v>283500000</v>
      </c>
      <c r="D185" s="1">
        <v>9</v>
      </c>
      <c r="E185" s="1">
        <v>624000</v>
      </c>
      <c r="F185">
        <v>1</v>
      </c>
      <c r="G185">
        <v>0</v>
      </c>
      <c r="H185">
        <v>0</v>
      </c>
      <c r="I185" s="2">
        <v>9</v>
      </c>
    </row>
    <row r="186" spans="1:9" x14ac:dyDescent="0.3">
      <c r="A186" s="4" t="s">
        <v>244</v>
      </c>
      <c r="B186" t="s">
        <v>261</v>
      </c>
      <c r="C186" s="1">
        <f>VLOOKUP(B186,'League Table'!$B$33:$E$52,2,FALSE)</f>
        <v>283500000</v>
      </c>
      <c r="D186" s="1">
        <v>9</v>
      </c>
      <c r="E186" s="1">
        <v>2600000</v>
      </c>
      <c r="F186">
        <v>2</v>
      </c>
      <c r="G186">
        <v>0</v>
      </c>
      <c r="H186">
        <v>0</v>
      </c>
      <c r="I186" s="2">
        <v>29</v>
      </c>
    </row>
    <row r="187" spans="1:9" x14ac:dyDescent="0.3">
      <c r="A187" s="4" t="s">
        <v>255</v>
      </c>
      <c r="B187" t="s">
        <v>261</v>
      </c>
      <c r="C187" s="1">
        <f>VLOOKUP(B187,'League Table'!$B$33:$E$52,2,FALSE)</f>
        <v>283500000</v>
      </c>
      <c r="D187" s="1">
        <v>9</v>
      </c>
      <c r="E187" s="1">
        <v>1092000</v>
      </c>
      <c r="F187">
        <v>3</v>
      </c>
      <c r="G187">
        <v>0</v>
      </c>
      <c r="H187">
        <v>0</v>
      </c>
      <c r="I187" s="2">
        <v>14</v>
      </c>
    </row>
    <row r="188" spans="1:9" x14ac:dyDescent="0.3">
      <c r="A188" s="4" t="s">
        <v>248</v>
      </c>
      <c r="B188" t="s">
        <v>261</v>
      </c>
      <c r="C188" s="1">
        <f>VLOOKUP(B188,'League Table'!$B$33:$E$52,2,FALSE)</f>
        <v>283500000</v>
      </c>
      <c r="D188" s="1">
        <v>9</v>
      </c>
      <c r="E188" s="1">
        <v>2340000</v>
      </c>
      <c r="F188">
        <v>2</v>
      </c>
      <c r="G188">
        <v>0</v>
      </c>
      <c r="H188">
        <v>0</v>
      </c>
      <c r="I188" s="2">
        <v>31</v>
      </c>
    </row>
    <row r="189" spans="1:9" x14ac:dyDescent="0.3">
      <c r="A189" s="4" t="s">
        <v>245</v>
      </c>
      <c r="B189" t="s">
        <v>261</v>
      </c>
      <c r="C189" s="1">
        <f>VLOOKUP(B189,'League Table'!$B$33:$E$52,2,FALSE)</f>
        <v>283500000</v>
      </c>
      <c r="D189" s="1">
        <v>9</v>
      </c>
      <c r="E189" s="1">
        <v>2600000</v>
      </c>
      <c r="F189">
        <v>3</v>
      </c>
      <c r="G189">
        <v>0</v>
      </c>
      <c r="H189">
        <v>4</v>
      </c>
      <c r="I189" s="2">
        <v>44</v>
      </c>
    </row>
    <row r="190" spans="1:9" x14ac:dyDescent="0.3">
      <c r="A190" s="4" t="s">
        <v>254</v>
      </c>
      <c r="B190" t="s">
        <v>261</v>
      </c>
      <c r="C190" s="1">
        <f>VLOOKUP(B190,'League Table'!$B$33:$E$52,2,FALSE)</f>
        <v>283500000</v>
      </c>
      <c r="D190" s="1">
        <v>9</v>
      </c>
      <c r="E190" s="1">
        <v>1196000</v>
      </c>
      <c r="F190">
        <v>1</v>
      </c>
      <c r="G190">
        <v>0</v>
      </c>
      <c r="H190">
        <v>0</v>
      </c>
      <c r="I190" s="2">
        <v>4</v>
      </c>
    </row>
    <row r="191" spans="1:9" x14ac:dyDescent="0.3">
      <c r="A191" s="4" t="s">
        <v>258</v>
      </c>
      <c r="B191" t="s">
        <v>261</v>
      </c>
      <c r="C191" s="1">
        <f>VLOOKUP(B191,'League Table'!$B$33:$E$52,2,FALSE)</f>
        <v>283500000</v>
      </c>
      <c r="D191" s="1">
        <v>9</v>
      </c>
      <c r="E191" s="1">
        <v>416000</v>
      </c>
      <c r="F191">
        <v>3</v>
      </c>
      <c r="G191">
        <v>0</v>
      </c>
      <c r="H191">
        <v>0</v>
      </c>
      <c r="I191" s="2">
        <v>9</v>
      </c>
    </row>
    <row r="192" spans="1:9" x14ac:dyDescent="0.3">
      <c r="A192" s="4" t="s">
        <v>250</v>
      </c>
      <c r="B192" t="s">
        <v>261</v>
      </c>
      <c r="C192" s="1">
        <f>VLOOKUP(B192,'League Table'!$B$33:$E$52,2,FALSE)</f>
        <v>283500000</v>
      </c>
      <c r="D192" s="1">
        <v>9</v>
      </c>
      <c r="E192" s="1">
        <v>2080000</v>
      </c>
      <c r="F192">
        <v>2</v>
      </c>
      <c r="G192">
        <v>0</v>
      </c>
      <c r="H192">
        <v>2</v>
      </c>
      <c r="I192" s="2">
        <v>44</v>
      </c>
    </row>
    <row r="193" spans="1:9" x14ac:dyDescent="0.3">
      <c r="A193" s="4" t="s">
        <v>239</v>
      </c>
      <c r="B193" t="s">
        <v>261</v>
      </c>
      <c r="C193" s="1">
        <f>VLOOKUP(B193,'League Table'!$B$33:$E$52,2,FALSE)</f>
        <v>283500000</v>
      </c>
      <c r="D193" s="1">
        <v>9</v>
      </c>
      <c r="E193" s="1">
        <v>5200000</v>
      </c>
      <c r="F193">
        <v>4</v>
      </c>
      <c r="G193">
        <v>0</v>
      </c>
      <c r="H193">
        <v>23</v>
      </c>
      <c r="I193" s="2">
        <v>42</v>
      </c>
    </row>
    <row r="194" spans="1:9" x14ac:dyDescent="0.3">
      <c r="A194" s="4" t="s">
        <v>259</v>
      </c>
      <c r="B194" t="s">
        <v>261</v>
      </c>
      <c r="C194" s="1">
        <f>VLOOKUP(B194,'League Table'!$B$33:$E$52,2,FALSE)</f>
        <v>283500000</v>
      </c>
      <c r="D194" s="1">
        <v>9</v>
      </c>
      <c r="E194" s="1">
        <v>104000</v>
      </c>
      <c r="F194">
        <v>2</v>
      </c>
      <c r="G194">
        <v>0</v>
      </c>
      <c r="H194">
        <v>0</v>
      </c>
      <c r="I194" s="2">
        <v>1</v>
      </c>
    </row>
    <row r="195" spans="1:9" x14ac:dyDescent="0.3">
      <c r="A195" s="4" t="s">
        <v>240</v>
      </c>
      <c r="B195" t="s">
        <v>261</v>
      </c>
      <c r="C195" s="1">
        <f>VLOOKUP(B195,'League Table'!$B$33:$E$52,2,FALSE)</f>
        <v>283500000</v>
      </c>
      <c r="D195" s="1">
        <v>9</v>
      </c>
      <c r="E195" s="1">
        <v>4160000</v>
      </c>
      <c r="F195">
        <v>1</v>
      </c>
      <c r="G195">
        <v>0</v>
      </c>
      <c r="H195">
        <v>0</v>
      </c>
      <c r="I195" s="2">
        <v>35</v>
      </c>
    </row>
    <row r="196" spans="1:9" x14ac:dyDescent="0.3">
      <c r="A196" s="4" t="s">
        <v>242</v>
      </c>
      <c r="B196" t="s">
        <v>261</v>
      </c>
      <c r="C196" s="1">
        <f>VLOOKUP(B196,'League Table'!$B$33:$E$52,2,FALSE)</f>
        <v>283500000</v>
      </c>
      <c r="D196" s="1">
        <v>9</v>
      </c>
      <c r="E196" s="1">
        <v>3120000</v>
      </c>
      <c r="F196">
        <v>4</v>
      </c>
      <c r="G196">
        <v>0</v>
      </c>
      <c r="H196">
        <v>8</v>
      </c>
      <c r="I196" s="2">
        <v>28</v>
      </c>
    </row>
    <row r="197" spans="1:9" x14ac:dyDescent="0.3">
      <c r="A197" s="4" t="s">
        <v>247</v>
      </c>
      <c r="B197" t="s">
        <v>261</v>
      </c>
      <c r="C197" s="1">
        <f>VLOOKUP(B197,'League Table'!$B$33:$E$52,2,FALSE)</f>
        <v>283500000</v>
      </c>
      <c r="D197" s="1">
        <v>9</v>
      </c>
      <c r="E197" s="1">
        <v>2340000</v>
      </c>
      <c r="F197">
        <v>3</v>
      </c>
      <c r="G197">
        <v>0</v>
      </c>
      <c r="H197">
        <v>2</v>
      </c>
      <c r="I197" s="2">
        <v>43</v>
      </c>
    </row>
    <row r="198" spans="1:9" x14ac:dyDescent="0.3">
      <c r="A198" s="4" t="s">
        <v>253</v>
      </c>
      <c r="B198" t="s">
        <v>261</v>
      </c>
      <c r="C198" s="1">
        <f>VLOOKUP(B198,'League Table'!$B$33:$E$52,2,FALSE)</f>
        <v>283500000</v>
      </c>
      <c r="D198" s="1">
        <v>9</v>
      </c>
      <c r="E198" s="1">
        <v>1664000</v>
      </c>
      <c r="F198">
        <v>3</v>
      </c>
      <c r="G198">
        <v>0</v>
      </c>
      <c r="H198">
        <v>0</v>
      </c>
      <c r="I198" s="2">
        <v>15</v>
      </c>
    </row>
    <row r="199" spans="1:9" x14ac:dyDescent="0.3">
      <c r="A199" s="4" t="s">
        <v>238</v>
      </c>
      <c r="B199" t="s">
        <v>261</v>
      </c>
      <c r="C199" s="1">
        <f>VLOOKUP(B199,'League Table'!$B$33:$E$52,2,FALSE)</f>
        <v>283500000</v>
      </c>
      <c r="D199" s="1">
        <v>9</v>
      </c>
      <c r="E199" s="1">
        <v>5200000</v>
      </c>
      <c r="F199">
        <v>3</v>
      </c>
      <c r="G199">
        <v>0</v>
      </c>
      <c r="H199">
        <v>13</v>
      </c>
      <c r="I199" s="2">
        <v>41</v>
      </c>
    </row>
    <row r="200" spans="1:9" x14ac:dyDescent="0.3">
      <c r="A200" s="4" t="s">
        <v>251</v>
      </c>
      <c r="B200" t="s">
        <v>261</v>
      </c>
      <c r="C200" s="1">
        <f>VLOOKUP(B200,'League Table'!$B$33:$E$52,2,FALSE)</f>
        <v>283500000</v>
      </c>
      <c r="D200" s="1">
        <v>9</v>
      </c>
      <c r="E200" s="1">
        <v>1976000</v>
      </c>
      <c r="F200">
        <v>2</v>
      </c>
      <c r="G200">
        <v>0</v>
      </c>
      <c r="H200">
        <v>0</v>
      </c>
      <c r="I200" s="2">
        <v>0</v>
      </c>
    </row>
    <row r="201" spans="1:9" x14ac:dyDescent="0.3">
      <c r="A201" s="4" t="s">
        <v>252</v>
      </c>
      <c r="B201" t="s">
        <v>261</v>
      </c>
      <c r="C201" s="1">
        <f>VLOOKUP(B201,'League Table'!$B$33:$E$52,2,FALSE)</f>
        <v>283500000</v>
      </c>
      <c r="D201" s="1">
        <v>9</v>
      </c>
      <c r="E201" s="1">
        <v>1820000</v>
      </c>
      <c r="F201">
        <v>4</v>
      </c>
      <c r="G201">
        <v>0</v>
      </c>
      <c r="H201">
        <v>7</v>
      </c>
      <c r="I201" s="2">
        <v>32</v>
      </c>
    </row>
    <row r="202" spans="1:9" x14ac:dyDescent="0.3">
      <c r="A202" s="4" t="s">
        <v>246</v>
      </c>
      <c r="B202" t="s">
        <v>261</v>
      </c>
      <c r="C202" s="1">
        <f>VLOOKUP(B202,'League Table'!$B$33:$E$52,2,FALSE)</f>
        <v>283500000</v>
      </c>
      <c r="D202" s="1">
        <v>9</v>
      </c>
      <c r="E202" s="1">
        <v>2600000</v>
      </c>
      <c r="F202">
        <v>3</v>
      </c>
      <c r="G202">
        <v>0</v>
      </c>
      <c r="H202">
        <v>3</v>
      </c>
      <c r="I202" s="2">
        <v>27</v>
      </c>
    </row>
    <row r="203" spans="1:9" x14ac:dyDescent="0.3">
      <c r="A203" s="4" t="s">
        <v>243</v>
      </c>
      <c r="B203" t="s">
        <v>261</v>
      </c>
      <c r="C203" s="1">
        <f>VLOOKUP(B203,'League Table'!$B$33:$E$52,2,FALSE)</f>
        <v>283500000</v>
      </c>
      <c r="D203" s="1">
        <v>9</v>
      </c>
      <c r="E203" s="1">
        <v>3120000</v>
      </c>
      <c r="F203">
        <v>2</v>
      </c>
      <c r="G203">
        <v>0</v>
      </c>
      <c r="H203">
        <v>0</v>
      </c>
      <c r="I203" s="2">
        <v>35</v>
      </c>
    </row>
    <row r="204" spans="1:9" x14ac:dyDescent="0.3">
      <c r="A204" s="4" t="s">
        <v>249</v>
      </c>
      <c r="B204" t="s">
        <v>261</v>
      </c>
      <c r="C204" s="1">
        <f>VLOOKUP(B204,'League Table'!$B$33:$E$52,2,FALSE)</f>
        <v>283500000</v>
      </c>
      <c r="D204" s="1">
        <v>9</v>
      </c>
      <c r="E204" s="1">
        <v>2080000</v>
      </c>
      <c r="F204">
        <v>2</v>
      </c>
      <c r="G204">
        <v>0</v>
      </c>
      <c r="H204">
        <v>0</v>
      </c>
      <c r="I204" s="2">
        <v>6</v>
      </c>
    </row>
    <row r="205" spans="1:9" x14ac:dyDescent="0.3">
      <c r="A205" s="4" t="s">
        <v>264</v>
      </c>
      <c r="B205" t="s">
        <v>529</v>
      </c>
      <c r="C205" s="1">
        <f>VLOOKUP(B205,'League Table'!$B$33:$E$52,2,FALSE)</f>
        <v>165500000</v>
      </c>
      <c r="D205" s="1">
        <v>10</v>
      </c>
      <c r="E205" s="1">
        <v>2340000</v>
      </c>
      <c r="F205">
        <v>4</v>
      </c>
      <c r="G205">
        <v>0</v>
      </c>
      <c r="H205">
        <v>10</v>
      </c>
      <c r="I205" s="2">
        <v>38</v>
      </c>
    </row>
    <row r="206" spans="1:9" x14ac:dyDescent="0.3">
      <c r="A206" s="4" t="s">
        <v>273</v>
      </c>
      <c r="B206" t="s">
        <v>529</v>
      </c>
      <c r="C206" s="1">
        <f>VLOOKUP(B206,'League Table'!$B$33:$E$52,2,FALSE)</f>
        <v>165500000</v>
      </c>
      <c r="D206" s="1">
        <v>10</v>
      </c>
      <c r="E206" s="1">
        <v>1820000</v>
      </c>
      <c r="F206">
        <v>2</v>
      </c>
      <c r="G206">
        <v>0</v>
      </c>
      <c r="H206">
        <v>0</v>
      </c>
      <c r="I206" s="2">
        <v>11</v>
      </c>
    </row>
    <row r="207" spans="1:9" x14ac:dyDescent="0.3">
      <c r="A207" s="4" t="s">
        <v>274</v>
      </c>
      <c r="B207" t="s">
        <v>529</v>
      </c>
      <c r="C207" s="1">
        <f>VLOOKUP(B207,'League Table'!$B$33:$E$52,2,FALSE)</f>
        <v>165500000</v>
      </c>
      <c r="D207" s="1">
        <v>10</v>
      </c>
      <c r="E207" s="1">
        <v>1560000</v>
      </c>
      <c r="F207">
        <v>3</v>
      </c>
      <c r="G207">
        <v>0</v>
      </c>
      <c r="H207">
        <v>2</v>
      </c>
      <c r="I207" s="2">
        <v>29</v>
      </c>
    </row>
    <row r="208" spans="1:9" x14ac:dyDescent="0.3">
      <c r="A208" s="4" t="s">
        <v>270</v>
      </c>
      <c r="B208" t="s">
        <v>529</v>
      </c>
      <c r="C208" s="1">
        <f>VLOOKUP(B208,'League Table'!$B$33:$E$52,2,FALSE)</f>
        <v>165500000</v>
      </c>
      <c r="D208" s="1">
        <v>10</v>
      </c>
      <c r="E208" s="1">
        <v>1820000</v>
      </c>
      <c r="F208">
        <v>2</v>
      </c>
      <c r="G208">
        <v>0</v>
      </c>
      <c r="H208">
        <v>2</v>
      </c>
      <c r="I208" s="2">
        <v>22</v>
      </c>
    </row>
    <row r="209" spans="1:9" x14ac:dyDescent="0.3">
      <c r="A209" s="4" t="s">
        <v>275</v>
      </c>
      <c r="B209" t="s">
        <v>529</v>
      </c>
      <c r="C209" s="1">
        <f>VLOOKUP(B209,'League Table'!$B$33:$E$52,2,FALSE)</f>
        <v>165500000</v>
      </c>
      <c r="D209" s="1">
        <v>10</v>
      </c>
      <c r="E209" s="1">
        <v>1560000</v>
      </c>
      <c r="F209">
        <v>2</v>
      </c>
      <c r="G209">
        <v>0</v>
      </c>
      <c r="H209">
        <v>0</v>
      </c>
      <c r="I209" s="2">
        <v>33</v>
      </c>
    </row>
    <row r="210" spans="1:9" x14ac:dyDescent="0.3">
      <c r="A210" s="4" t="s">
        <v>266</v>
      </c>
      <c r="B210" t="s">
        <v>529</v>
      </c>
      <c r="C210" s="1">
        <f>VLOOKUP(B210,'League Table'!$B$33:$E$52,2,FALSE)</f>
        <v>165500000</v>
      </c>
      <c r="D210" s="1">
        <v>10</v>
      </c>
      <c r="E210" s="1">
        <v>2080000</v>
      </c>
      <c r="F210">
        <v>4</v>
      </c>
      <c r="G210">
        <v>0</v>
      </c>
      <c r="H210">
        <v>6</v>
      </c>
      <c r="I210" s="2">
        <v>37</v>
      </c>
    </row>
    <row r="211" spans="1:9" x14ac:dyDescent="0.3">
      <c r="A211" s="4" t="s">
        <v>269</v>
      </c>
      <c r="B211" t="s">
        <v>529</v>
      </c>
      <c r="C211" s="1">
        <f>VLOOKUP(B211,'League Table'!$B$33:$E$52,2,FALSE)</f>
        <v>165500000</v>
      </c>
      <c r="D211" s="1">
        <v>10</v>
      </c>
      <c r="E211" s="1">
        <v>1976000</v>
      </c>
      <c r="F211">
        <v>2</v>
      </c>
      <c r="G211">
        <v>0</v>
      </c>
      <c r="H211">
        <v>0</v>
      </c>
      <c r="I211" s="2">
        <v>23</v>
      </c>
    </row>
    <row r="212" spans="1:9" x14ac:dyDescent="0.3">
      <c r="A212" s="4" t="s">
        <v>280</v>
      </c>
      <c r="B212" t="s">
        <v>529</v>
      </c>
      <c r="C212" s="1">
        <f>VLOOKUP(B212,'League Table'!$B$33:$E$52,2,FALSE)</f>
        <v>165500000</v>
      </c>
      <c r="D212" s="1">
        <v>10</v>
      </c>
      <c r="E212" s="1">
        <v>1144000</v>
      </c>
      <c r="F212">
        <v>3</v>
      </c>
      <c r="G212">
        <v>0</v>
      </c>
      <c r="H212">
        <v>1</v>
      </c>
      <c r="I212" s="2">
        <v>29</v>
      </c>
    </row>
    <row r="213" spans="1:9" x14ac:dyDescent="0.3">
      <c r="A213" s="4" t="s">
        <v>282</v>
      </c>
      <c r="B213" t="s">
        <v>529</v>
      </c>
      <c r="C213" s="1">
        <f>VLOOKUP(B213,'League Table'!$B$33:$E$52,2,FALSE)</f>
        <v>165500000</v>
      </c>
      <c r="D213" s="1">
        <v>10</v>
      </c>
      <c r="E213" s="1">
        <v>4160000</v>
      </c>
      <c r="F213">
        <v>4</v>
      </c>
      <c r="G213">
        <v>0</v>
      </c>
      <c r="H213">
        <v>0</v>
      </c>
      <c r="I213" s="2">
        <v>4</v>
      </c>
    </row>
    <row r="214" spans="1:9" x14ac:dyDescent="0.3">
      <c r="A214" s="4" t="s">
        <v>279</v>
      </c>
      <c r="B214" t="s">
        <v>529</v>
      </c>
      <c r="C214" s="1">
        <f>VLOOKUP(B214,'League Table'!$B$33:$E$52,2,FALSE)</f>
        <v>165500000</v>
      </c>
      <c r="D214" s="1">
        <v>10</v>
      </c>
      <c r="E214" s="1">
        <v>1300000</v>
      </c>
      <c r="F214">
        <v>3</v>
      </c>
      <c r="G214">
        <v>0</v>
      </c>
      <c r="H214">
        <v>1</v>
      </c>
      <c r="I214" s="2">
        <v>27</v>
      </c>
    </row>
    <row r="215" spans="1:9" x14ac:dyDescent="0.3">
      <c r="A215" s="4" t="s">
        <v>267</v>
      </c>
      <c r="B215" t="s">
        <v>529</v>
      </c>
      <c r="C215" s="1">
        <f>VLOOKUP(B215,'League Table'!$B$33:$E$52,2,FALSE)</f>
        <v>165500000</v>
      </c>
      <c r="D215" s="1">
        <v>10</v>
      </c>
      <c r="E215" s="1">
        <v>2080000</v>
      </c>
      <c r="F215">
        <v>2</v>
      </c>
      <c r="G215">
        <v>0</v>
      </c>
      <c r="H215">
        <v>3</v>
      </c>
      <c r="I215" s="2">
        <v>35</v>
      </c>
    </row>
    <row r="216" spans="1:9" x14ac:dyDescent="0.3">
      <c r="A216" s="4" t="s">
        <v>285</v>
      </c>
      <c r="B216" t="s">
        <v>529</v>
      </c>
      <c r="C216" s="1">
        <f>VLOOKUP(B216,'League Table'!$B$33:$E$52,2,FALSE)</f>
        <v>165500000</v>
      </c>
      <c r="D216" s="1">
        <v>10</v>
      </c>
      <c r="E216" s="1">
        <v>104000</v>
      </c>
      <c r="F216">
        <v>2</v>
      </c>
      <c r="G216">
        <v>0</v>
      </c>
      <c r="H216">
        <v>0</v>
      </c>
      <c r="I216" s="2">
        <v>1</v>
      </c>
    </row>
    <row r="217" spans="1:9" x14ac:dyDescent="0.3">
      <c r="A217" s="4" t="s">
        <v>272</v>
      </c>
      <c r="B217" t="s">
        <v>529</v>
      </c>
      <c r="C217" s="1">
        <f>VLOOKUP(B217,'League Table'!$B$33:$E$52,2,FALSE)</f>
        <v>165500000</v>
      </c>
      <c r="D217" s="1">
        <v>10</v>
      </c>
      <c r="E217" s="1">
        <v>1820000</v>
      </c>
      <c r="F217">
        <v>2</v>
      </c>
      <c r="G217">
        <v>0</v>
      </c>
      <c r="H217">
        <v>0</v>
      </c>
      <c r="I217" s="2">
        <v>23</v>
      </c>
    </row>
    <row r="218" spans="1:9" x14ac:dyDescent="0.3">
      <c r="A218" s="4" t="s">
        <v>271</v>
      </c>
      <c r="B218" t="s">
        <v>529</v>
      </c>
      <c r="C218" s="1">
        <f>VLOOKUP(B218,'League Table'!$B$33:$E$52,2,FALSE)</f>
        <v>165500000</v>
      </c>
      <c r="D218" s="1">
        <v>10</v>
      </c>
      <c r="E218" s="1">
        <v>1820000</v>
      </c>
      <c r="F218">
        <v>2</v>
      </c>
      <c r="G218">
        <v>0</v>
      </c>
      <c r="H218">
        <v>0</v>
      </c>
      <c r="I218" s="2">
        <v>3</v>
      </c>
    </row>
    <row r="219" spans="1:9" x14ac:dyDescent="0.3">
      <c r="A219" s="4" t="s">
        <v>262</v>
      </c>
      <c r="B219" t="s">
        <v>529</v>
      </c>
      <c r="C219" s="1">
        <f>VLOOKUP(B219,'League Table'!$B$33:$E$52,2,FALSE)</f>
        <v>165500000</v>
      </c>
      <c r="D219" s="1">
        <v>10</v>
      </c>
      <c r="E219" s="1">
        <v>3640000</v>
      </c>
      <c r="F219">
        <v>3</v>
      </c>
      <c r="G219">
        <v>0</v>
      </c>
      <c r="H219">
        <v>2</v>
      </c>
      <c r="I219" s="2">
        <v>32</v>
      </c>
    </row>
    <row r="220" spans="1:9" x14ac:dyDescent="0.3">
      <c r="A220" s="4" t="s">
        <v>268</v>
      </c>
      <c r="B220" t="s">
        <v>529</v>
      </c>
      <c r="C220" s="1">
        <f>VLOOKUP(B220,'League Table'!$B$33:$E$52,2,FALSE)</f>
        <v>165500000</v>
      </c>
      <c r="D220" s="1">
        <v>10</v>
      </c>
      <c r="E220" s="1">
        <v>2080000</v>
      </c>
      <c r="F220">
        <v>4</v>
      </c>
      <c r="G220">
        <v>0</v>
      </c>
      <c r="H220">
        <v>4</v>
      </c>
      <c r="I220" s="2">
        <v>33</v>
      </c>
    </row>
    <row r="221" spans="1:9" x14ac:dyDescent="0.3">
      <c r="A221" s="4" t="s">
        <v>277</v>
      </c>
      <c r="B221" t="s">
        <v>529</v>
      </c>
      <c r="C221" s="1">
        <f>VLOOKUP(B221,'League Table'!$B$33:$E$52,2,FALSE)</f>
        <v>165500000</v>
      </c>
      <c r="D221" s="1">
        <v>10</v>
      </c>
      <c r="E221" s="1">
        <v>1300000</v>
      </c>
      <c r="F221">
        <v>1</v>
      </c>
      <c r="G221">
        <v>0</v>
      </c>
      <c r="H221">
        <v>0</v>
      </c>
      <c r="I221" s="2">
        <v>12</v>
      </c>
    </row>
    <row r="222" spans="1:9" x14ac:dyDescent="0.3">
      <c r="A222" s="4" t="s">
        <v>281</v>
      </c>
      <c r="B222" t="s">
        <v>529</v>
      </c>
      <c r="C222" s="1">
        <f>VLOOKUP(B222,'League Table'!$B$33:$E$52,2,FALSE)</f>
        <v>165500000</v>
      </c>
      <c r="D222" s="1">
        <v>10</v>
      </c>
      <c r="E222" s="1">
        <v>1040000</v>
      </c>
      <c r="F222">
        <v>2</v>
      </c>
      <c r="G222">
        <v>0</v>
      </c>
      <c r="H222">
        <v>0</v>
      </c>
      <c r="I222" s="2">
        <v>2</v>
      </c>
    </row>
    <row r="223" spans="1:9" x14ac:dyDescent="0.3">
      <c r="A223" s="4" t="s">
        <v>265</v>
      </c>
      <c r="B223" t="s">
        <v>529</v>
      </c>
      <c r="C223" s="1">
        <f>VLOOKUP(B223,'League Table'!$B$33:$E$52,2,FALSE)</f>
        <v>165500000</v>
      </c>
      <c r="D223" s="1">
        <v>10</v>
      </c>
      <c r="E223" s="1">
        <v>2340000</v>
      </c>
      <c r="F223">
        <v>3</v>
      </c>
      <c r="G223">
        <v>0</v>
      </c>
      <c r="H223">
        <v>3</v>
      </c>
      <c r="I223" s="2">
        <v>38</v>
      </c>
    </row>
    <row r="224" spans="1:9" x14ac:dyDescent="0.3">
      <c r="A224" s="4" t="s">
        <v>283</v>
      </c>
      <c r="B224" t="s">
        <v>529</v>
      </c>
      <c r="C224" s="1">
        <f>VLOOKUP(B224,'League Table'!$B$33:$E$52,2,FALSE)</f>
        <v>165500000</v>
      </c>
      <c r="D224" s="1">
        <v>10</v>
      </c>
      <c r="E224" s="1">
        <v>1820000</v>
      </c>
      <c r="F224">
        <v>3</v>
      </c>
      <c r="G224">
        <v>0</v>
      </c>
      <c r="H224">
        <v>1</v>
      </c>
      <c r="I224" s="2">
        <v>25</v>
      </c>
    </row>
    <row r="225" spans="1:9" x14ac:dyDescent="0.3">
      <c r="A225" s="4" t="s">
        <v>263</v>
      </c>
      <c r="B225" t="s">
        <v>529</v>
      </c>
      <c r="C225" s="1">
        <f>VLOOKUP(B225,'League Table'!$B$33:$E$52,2,FALSE)</f>
        <v>165500000</v>
      </c>
      <c r="D225" s="1">
        <v>10</v>
      </c>
      <c r="E225" s="1">
        <v>2340000</v>
      </c>
      <c r="F225">
        <v>3</v>
      </c>
      <c r="G225">
        <v>0</v>
      </c>
      <c r="H225">
        <v>2</v>
      </c>
      <c r="I225" s="2">
        <v>32</v>
      </c>
    </row>
    <row r="226" spans="1:9" x14ac:dyDescent="0.3">
      <c r="A226" s="4" t="s">
        <v>276</v>
      </c>
      <c r="B226" t="s">
        <v>529</v>
      </c>
      <c r="C226" s="1">
        <f>VLOOKUP(B226,'League Table'!$B$33:$E$52,2,FALSE)</f>
        <v>165500000</v>
      </c>
      <c r="D226" s="1">
        <v>10</v>
      </c>
      <c r="E226" s="1">
        <v>1456000</v>
      </c>
      <c r="F226">
        <v>2</v>
      </c>
      <c r="G226">
        <v>0</v>
      </c>
      <c r="H226">
        <v>0</v>
      </c>
      <c r="I226" s="2">
        <v>21</v>
      </c>
    </row>
    <row r="227" spans="1:9" x14ac:dyDescent="0.3">
      <c r="A227" s="4" t="s">
        <v>278</v>
      </c>
      <c r="B227" t="s">
        <v>529</v>
      </c>
      <c r="C227" s="1">
        <f>VLOOKUP(B227,'League Table'!$B$33:$E$52,2,FALSE)</f>
        <v>165500000</v>
      </c>
      <c r="D227" s="1">
        <v>10</v>
      </c>
      <c r="E227" s="1">
        <v>1300000</v>
      </c>
      <c r="F227">
        <v>1</v>
      </c>
      <c r="G227">
        <v>0</v>
      </c>
      <c r="H227">
        <v>0</v>
      </c>
      <c r="I227" s="2">
        <v>16</v>
      </c>
    </row>
    <row r="228" spans="1:9" x14ac:dyDescent="0.3">
      <c r="A228" s="4" t="s">
        <v>284</v>
      </c>
      <c r="B228" t="s">
        <v>529</v>
      </c>
      <c r="C228" s="1">
        <f>VLOOKUP(B228,'League Table'!$B$33:$E$52,2,FALSE)</f>
        <v>165500000</v>
      </c>
      <c r="D228" s="1">
        <v>10</v>
      </c>
      <c r="E228" s="1">
        <v>1300000</v>
      </c>
      <c r="F228">
        <v>3</v>
      </c>
      <c r="G228">
        <v>0</v>
      </c>
      <c r="H228">
        <v>2</v>
      </c>
      <c r="I228" s="2">
        <v>13</v>
      </c>
    </row>
    <row r="229" spans="1:9" x14ac:dyDescent="0.3">
      <c r="A229" t="s">
        <v>306</v>
      </c>
      <c r="B229" t="s">
        <v>309</v>
      </c>
      <c r="C229" s="1">
        <f>VLOOKUP(B229,'League Table'!$B$33:$E$52,2,FALSE)</f>
        <v>196330000</v>
      </c>
      <c r="D229" s="1">
        <v>11</v>
      </c>
      <c r="E229" s="1">
        <v>4160000</v>
      </c>
      <c r="F229">
        <v>3</v>
      </c>
      <c r="G229">
        <v>0</v>
      </c>
      <c r="H229">
        <v>2</v>
      </c>
      <c r="I229" s="2">
        <v>39</v>
      </c>
    </row>
    <row r="230" spans="1:9" x14ac:dyDescent="0.3">
      <c r="A230" t="s">
        <v>299</v>
      </c>
      <c r="B230" t="s">
        <v>309</v>
      </c>
      <c r="C230" s="1">
        <f>VLOOKUP(B230,'League Table'!$B$33:$E$52,2,FALSE)</f>
        <v>196330000</v>
      </c>
      <c r="D230" s="1">
        <v>11</v>
      </c>
      <c r="E230" s="1">
        <v>2860000</v>
      </c>
      <c r="F230">
        <v>3</v>
      </c>
      <c r="G230">
        <v>0</v>
      </c>
      <c r="H230">
        <v>6</v>
      </c>
      <c r="I230" s="2">
        <v>19</v>
      </c>
    </row>
    <row r="231" spans="1:9" x14ac:dyDescent="0.3">
      <c r="A231" t="s">
        <v>307</v>
      </c>
      <c r="B231" t="s">
        <v>309</v>
      </c>
      <c r="C231" s="1">
        <f>VLOOKUP(B231,'League Table'!$B$33:$E$52,2,FALSE)</f>
        <v>196330000</v>
      </c>
      <c r="D231" s="1">
        <v>11</v>
      </c>
      <c r="E231" s="1">
        <v>6240000</v>
      </c>
      <c r="F231">
        <v>4</v>
      </c>
      <c r="G231">
        <v>0</v>
      </c>
      <c r="H231">
        <v>3</v>
      </c>
      <c r="I231" s="2">
        <v>31</v>
      </c>
    </row>
    <row r="232" spans="1:9" x14ac:dyDescent="0.3">
      <c r="A232" t="s">
        <v>291</v>
      </c>
      <c r="B232" t="s">
        <v>309</v>
      </c>
      <c r="C232" s="1">
        <f>VLOOKUP(B232,'League Table'!$B$33:$E$52,2,FALSE)</f>
        <v>196330000</v>
      </c>
      <c r="D232" s="1">
        <v>11</v>
      </c>
      <c r="E232" s="1">
        <v>1040000</v>
      </c>
      <c r="F232">
        <v>2</v>
      </c>
      <c r="G232">
        <v>0</v>
      </c>
      <c r="H232">
        <v>0</v>
      </c>
      <c r="I232" s="2">
        <v>4</v>
      </c>
    </row>
    <row r="233" spans="1:9" x14ac:dyDescent="0.3">
      <c r="A233" t="s">
        <v>297</v>
      </c>
      <c r="B233" t="s">
        <v>309</v>
      </c>
      <c r="C233" s="1">
        <f>VLOOKUP(B233,'League Table'!$B$33:$E$52,2,FALSE)</f>
        <v>196330000</v>
      </c>
      <c r="D233" s="1">
        <v>11</v>
      </c>
      <c r="E233" s="1">
        <v>2080000</v>
      </c>
      <c r="F233">
        <v>3</v>
      </c>
      <c r="G233">
        <v>0</v>
      </c>
      <c r="H233">
        <v>0</v>
      </c>
      <c r="I233" s="2">
        <v>15</v>
      </c>
    </row>
    <row r="234" spans="1:9" x14ac:dyDescent="0.3">
      <c r="A234" t="s">
        <v>300</v>
      </c>
      <c r="B234" t="s">
        <v>309</v>
      </c>
      <c r="C234" s="1">
        <f>VLOOKUP(B234,'League Table'!$B$33:$E$52,2,FALSE)</f>
        <v>196330000</v>
      </c>
      <c r="D234" s="1">
        <v>11</v>
      </c>
      <c r="E234" s="1">
        <v>2600000</v>
      </c>
      <c r="F234">
        <v>3</v>
      </c>
      <c r="G234">
        <v>0</v>
      </c>
      <c r="H234">
        <v>7</v>
      </c>
      <c r="I234" s="2">
        <v>35</v>
      </c>
    </row>
    <row r="235" spans="1:9" x14ac:dyDescent="0.3">
      <c r="A235" t="s">
        <v>293</v>
      </c>
      <c r="B235" t="s">
        <v>309</v>
      </c>
      <c r="C235" s="1">
        <f>VLOOKUP(B235,'League Table'!$B$33:$E$52,2,FALSE)</f>
        <v>196330000</v>
      </c>
      <c r="D235" s="1">
        <v>11</v>
      </c>
      <c r="E235" s="1">
        <v>2340000</v>
      </c>
      <c r="F235">
        <v>2</v>
      </c>
      <c r="G235">
        <v>0</v>
      </c>
      <c r="H235">
        <v>3</v>
      </c>
      <c r="I235" s="2">
        <v>30</v>
      </c>
    </row>
    <row r="236" spans="1:9" x14ac:dyDescent="0.3">
      <c r="A236" t="s">
        <v>302</v>
      </c>
      <c r="B236" t="s">
        <v>309</v>
      </c>
      <c r="C236" s="1">
        <f>VLOOKUP(B236,'League Table'!$B$33:$E$52,2,FALSE)</f>
        <v>196330000</v>
      </c>
      <c r="D236" s="1">
        <v>11</v>
      </c>
      <c r="E236" s="1">
        <v>1820000</v>
      </c>
      <c r="F236">
        <v>3</v>
      </c>
      <c r="G236">
        <v>0</v>
      </c>
      <c r="H236">
        <v>0</v>
      </c>
      <c r="I236" s="2">
        <v>12</v>
      </c>
    </row>
    <row r="237" spans="1:9" x14ac:dyDescent="0.3">
      <c r="A237" t="s">
        <v>295</v>
      </c>
      <c r="B237" t="s">
        <v>309</v>
      </c>
      <c r="C237" s="1">
        <f>VLOOKUP(B237,'League Table'!$B$33:$E$52,2,FALSE)</f>
        <v>196330000</v>
      </c>
      <c r="D237" s="1">
        <v>11</v>
      </c>
      <c r="E237" s="1">
        <v>2912000</v>
      </c>
      <c r="F237">
        <v>2</v>
      </c>
      <c r="G237">
        <v>0</v>
      </c>
      <c r="H237">
        <v>0</v>
      </c>
      <c r="I237" s="2">
        <v>27</v>
      </c>
    </row>
    <row r="238" spans="1:9" x14ac:dyDescent="0.3">
      <c r="A238" t="s">
        <v>289</v>
      </c>
      <c r="B238" t="s">
        <v>309</v>
      </c>
      <c r="C238" s="1">
        <f>VLOOKUP(B238,'League Table'!$B$33:$E$52,2,FALSE)</f>
        <v>196330000</v>
      </c>
      <c r="D238" s="1">
        <v>11</v>
      </c>
      <c r="E238" s="1">
        <v>1820000</v>
      </c>
      <c r="F238">
        <v>2</v>
      </c>
      <c r="G238">
        <v>0</v>
      </c>
      <c r="H238">
        <v>0</v>
      </c>
      <c r="I238" s="2">
        <v>20</v>
      </c>
    </row>
    <row r="239" spans="1:9" x14ac:dyDescent="0.3">
      <c r="A239" t="s">
        <v>286</v>
      </c>
      <c r="B239" t="s">
        <v>309</v>
      </c>
      <c r="C239" s="1">
        <f>VLOOKUP(B239,'League Table'!$B$33:$E$52,2,FALSE)</f>
        <v>196330000</v>
      </c>
      <c r="D239" s="1">
        <v>11</v>
      </c>
      <c r="E239" s="1">
        <v>1300000</v>
      </c>
      <c r="F239">
        <v>1</v>
      </c>
      <c r="G239">
        <v>0</v>
      </c>
      <c r="H239">
        <v>0</v>
      </c>
      <c r="I239" s="2">
        <v>13</v>
      </c>
    </row>
    <row r="240" spans="1:9" x14ac:dyDescent="0.3">
      <c r="A240" t="s">
        <v>304</v>
      </c>
      <c r="B240" t="s">
        <v>309</v>
      </c>
      <c r="C240" s="1">
        <f>VLOOKUP(B240,'League Table'!$B$33:$E$52,2,FALSE)</f>
        <v>196330000</v>
      </c>
      <c r="D240" s="1">
        <v>11</v>
      </c>
      <c r="E240" s="1">
        <v>1300000</v>
      </c>
      <c r="F240">
        <v>3</v>
      </c>
      <c r="G240">
        <v>0</v>
      </c>
      <c r="H240">
        <v>0</v>
      </c>
      <c r="I240" s="2">
        <v>10</v>
      </c>
    </row>
    <row r="241" spans="1:9" x14ac:dyDescent="0.3">
      <c r="A241" t="s">
        <v>308</v>
      </c>
      <c r="B241" t="s">
        <v>309</v>
      </c>
      <c r="C241" s="1">
        <f>VLOOKUP(B241,'League Table'!$B$33:$E$52,2,FALSE)</f>
        <v>196330000</v>
      </c>
      <c r="D241" s="1">
        <v>11</v>
      </c>
      <c r="E241" s="1">
        <v>2860000</v>
      </c>
      <c r="F241">
        <v>3</v>
      </c>
      <c r="G241">
        <v>0</v>
      </c>
      <c r="H241">
        <v>10</v>
      </c>
      <c r="I241" s="2">
        <v>37</v>
      </c>
    </row>
    <row r="242" spans="1:9" x14ac:dyDescent="0.3">
      <c r="A242" t="s">
        <v>294</v>
      </c>
      <c r="B242" t="s">
        <v>309</v>
      </c>
      <c r="C242" s="1">
        <f>VLOOKUP(B242,'League Table'!$B$33:$E$52,2,FALSE)</f>
        <v>196330000</v>
      </c>
      <c r="D242" s="1">
        <v>11</v>
      </c>
      <c r="E242" s="1">
        <v>5200000</v>
      </c>
      <c r="F242">
        <v>2</v>
      </c>
      <c r="G242">
        <v>0</v>
      </c>
      <c r="H242">
        <v>1</v>
      </c>
      <c r="I242" s="2">
        <v>20</v>
      </c>
    </row>
    <row r="243" spans="1:9" x14ac:dyDescent="0.3">
      <c r="A243" t="s">
        <v>290</v>
      </c>
      <c r="B243" t="s">
        <v>309</v>
      </c>
      <c r="C243" s="1">
        <f>VLOOKUP(B243,'League Table'!$B$33:$E$52,2,FALSE)</f>
        <v>196330000</v>
      </c>
      <c r="D243" s="1">
        <v>11</v>
      </c>
      <c r="E243" s="1">
        <v>1300000</v>
      </c>
      <c r="F243">
        <v>2</v>
      </c>
      <c r="G243">
        <v>0</v>
      </c>
      <c r="H243">
        <v>0</v>
      </c>
      <c r="I243" s="2">
        <v>19</v>
      </c>
    </row>
    <row r="244" spans="1:9" x14ac:dyDescent="0.3">
      <c r="A244" t="s">
        <v>303</v>
      </c>
      <c r="B244" t="s">
        <v>309</v>
      </c>
      <c r="C244" s="1">
        <f>VLOOKUP(B244,'League Table'!$B$33:$E$52,2,FALSE)</f>
        <v>196330000</v>
      </c>
      <c r="D244" s="1">
        <v>11</v>
      </c>
      <c r="E244" s="1">
        <v>1560000</v>
      </c>
      <c r="F244">
        <v>2</v>
      </c>
      <c r="G244">
        <v>0</v>
      </c>
      <c r="H244">
        <v>0</v>
      </c>
      <c r="I244" s="2">
        <v>4</v>
      </c>
    </row>
    <row r="245" spans="1:9" x14ac:dyDescent="0.3">
      <c r="A245" s="4" t="s">
        <v>292</v>
      </c>
      <c r="B245" t="s">
        <v>309</v>
      </c>
      <c r="C245" s="1">
        <f>VLOOKUP(B245,'League Table'!$B$33:$E$52,2,FALSE)</f>
        <v>196330000</v>
      </c>
      <c r="D245" s="1">
        <v>11</v>
      </c>
      <c r="E245" s="1">
        <v>2860000</v>
      </c>
      <c r="F245">
        <v>2</v>
      </c>
      <c r="G245">
        <v>0</v>
      </c>
      <c r="H245">
        <v>5</v>
      </c>
      <c r="I245" s="2">
        <v>32</v>
      </c>
    </row>
    <row r="246" spans="1:9" x14ac:dyDescent="0.3">
      <c r="A246" t="s">
        <v>305</v>
      </c>
      <c r="B246" t="s">
        <v>309</v>
      </c>
      <c r="C246" s="1">
        <f>VLOOKUP(B246,'League Table'!$B$33:$E$52,2,FALSE)</f>
        <v>196330000</v>
      </c>
      <c r="D246" s="1">
        <v>11</v>
      </c>
      <c r="E246" s="1">
        <v>3120000</v>
      </c>
      <c r="F246">
        <v>3</v>
      </c>
      <c r="G246">
        <v>0</v>
      </c>
      <c r="H246">
        <v>2</v>
      </c>
      <c r="I246" s="2">
        <v>25</v>
      </c>
    </row>
    <row r="247" spans="1:9" x14ac:dyDescent="0.3">
      <c r="A247" t="s">
        <v>288</v>
      </c>
      <c r="B247" t="s">
        <v>309</v>
      </c>
      <c r="C247" s="1">
        <f>VLOOKUP(B247,'League Table'!$B$33:$E$52,2,FALSE)</f>
        <v>196330000</v>
      </c>
      <c r="D247" s="1">
        <v>11</v>
      </c>
      <c r="E247" s="1">
        <v>3120000</v>
      </c>
      <c r="F247">
        <v>2</v>
      </c>
      <c r="G247">
        <v>0</v>
      </c>
      <c r="H247">
        <v>1</v>
      </c>
      <c r="I247" s="2">
        <v>18</v>
      </c>
    </row>
    <row r="248" spans="1:9" x14ac:dyDescent="0.3">
      <c r="A248" t="s">
        <v>296</v>
      </c>
      <c r="B248" t="s">
        <v>309</v>
      </c>
      <c r="C248" s="1">
        <f>VLOOKUP(B248,'League Table'!$B$33:$E$52,2,FALSE)</f>
        <v>196330000</v>
      </c>
      <c r="D248" s="1">
        <v>11</v>
      </c>
      <c r="E248" s="1">
        <v>1040000</v>
      </c>
      <c r="F248">
        <v>2</v>
      </c>
      <c r="G248">
        <v>0</v>
      </c>
      <c r="H248">
        <v>0</v>
      </c>
      <c r="I248" s="2">
        <v>23</v>
      </c>
    </row>
    <row r="249" spans="1:9" x14ac:dyDescent="0.3">
      <c r="A249" t="s">
        <v>287</v>
      </c>
      <c r="B249" t="s">
        <v>309</v>
      </c>
      <c r="C249" s="1">
        <f>VLOOKUP(B249,'League Table'!$B$33:$E$52,2,FALSE)</f>
        <v>196330000</v>
      </c>
      <c r="D249" s="1">
        <v>11</v>
      </c>
      <c r="E249" s="1">
        <v>1040000</v>
      </c>
      <c r="F249">
        <v>1</v>
      </c>
      <c r="G249">
        <v>0</v>
      </c>
      <c r="H249">
        <v>0</v>
      </c>
      <c r="I249" s="2">
        <v>29</v>
      </c>
    </row>
    <row r="250" spans="1:9" x14ac:dyDescent="0.3">
      <c r="A250" t="s">
        <v>301</v>
      </c>
      <c r="B250" t="s">
        <v>309</v>
      </c>
      <c r="C250" s="1">
        <f>VLOOKUP(B250,'League Table'!$B$33:$E$52,2,FALSE)</f>
        <v>196330000</v>
      </c>
      <c r="D250" s="1">
        <v>11</v>
      </c>
      <c r="E250" s="1">
        <v>5720000</v>
      </c>
      <c r="F250">
        <v>3</v>
      </c>
      <c r="G250">
        <v>0</v>
      </c>
      <c r="H250">
        <v>9</v>
      </c>
      <c r="I250" s="2">
        <v>29</v>
      </c>
    </row>
    <row r="251" spans="1:9" x14ac:dyDescent="0.3">
      <c r="A251" t="s">
        <v>298</v>
      </c>
      <c r="B251" t="s">
        <v>309</v>
      </c>
      <c r="C251" s="1">
        <f>VLOOKUP(B251,'League Table'!$B$33:$E$52,2,FALSE)</f>
        <v>196330000</v>
      </c>
      <c r="D251" s="1">
        <v>11</v>
      </c>
      <c r="E251" s="1">
        <v>3120000</v>
      </c>
      <c r="F251">
        <v>3</v>
      </c>
      <c r="G251">
        <v>0</v>
      </c>
      <c r="H251">
        <v>0</v>
      </c>
      <c r="I251" s="2">
        <v>34</v>
      </c>
    </row>
    <row r="252" spans="1:9" x14ac:dyDescent="0.3">
      <c r="A252" s="4" t="s">
        <v>323</v>
      </c>
      <c r="B252" t="s">
        <v>334</v>
      </c>
      <c r="C252" s="1">
        <f>VLOOKUP(B252,'League Table'!$B$33:$E$52,2,FALSE)</f>
        <v>134500000</v>
      </c>
      <c r="D252" s="1">
        <v>12</v>
      </c>
      <c r="E252" s="5">
        <v>1560000</v>
      </c>
      <c r="F252">
        <v>1</v>
      </c>
      <c r="G252">
        <v>0</v>
      </c>
      <c r="H252">
        <v>0</v>
      </c>
      <c r="I252" s="2">
        <v>0</v>
      </c>
    </row>
    <row r="253" spans="1:9" x14ac:dyDescent="0.3">
      <c r="A253" s="4" t="s">
        <v>320</v>
      </c>
      <c r="B253" t="s">
        <v>334</v>
      </c>
      <c r="C253" s="1">
        <f>VLOOKUP(B253,'League Table'!$B$33:$E$52,2,FALSE)</f>
        <v>134500000</v>
      </c>
      <c r="D253" s="1">
        <v>12</v>
      </c>
      <c r="E253" s="5">
        <v>1820000</v>
      </c>
      <c r="F253">
        <v>2</v>
      </c>
      <c r="G253">
        <v>0</v>
      </c>
      <c r="H253">
        <v>1</v>
      </c>
      <c r="I253" s="2">
        <v>32</v>
      </c>
    </row>
    <row r="254" spans="1:9" x14ac:dyDescent="0.3">
      <c r="A254" s="4" t="s">
        <v>321</v>
      </c>
      <c r="B254" t="s">
        <v>334</v>
      </c>
      <c r="C254" s="1">
        <f>VLOOKUP(B254,'League Table'!$B$33:$E$52,2,FALSE)</f>
        <v>134500000</v>
      </c>
      <c r="D254" s="1">
        <v>12</v>
      </c>
      <c r="E254" s="5">
        <v>1820000</v>
      </c>
      <c r="F254">
        <v>3</v>
      </c>
      <c r="G254">
        <v>0</v>
      </c>
      <c r="H254">
        <v>2</v>
      </c>
      <c r="I254" s="2">
        <v>28</v>
      </c>
    </row>
    <row r="255" spans="1:9" x14ac:dyDescent="0.3">
      <c r="A255" s="4" t="s">
        <v>315</v>
      </c>
      <c r="B255" t="s">
        <v>334</v>
      </c>
      <c r="C255" s="1">
        <f>VLOOKUP(B255,'League Table'!$B$33:$E$52,2,FALSE)</f>
        <v>134500000</v>
      </c>
      <c r="D255" s="1">
        <v>12</v>
      </c>
      <c r="E255" s="5">
        <v>2080000</v>
      </c>
      <c r="F255">
        <v>1</v>
      </c>
      <c r="G255">
        <v>0</v>
      </c>
      <c r="H255">
        <v>0</v>
      </c>
      <c r="I255" s="2">
        <v>6</v>
      </c>
    </row>
    <row r="256" spans="1:9" x14ac:dyDescent="0.3">
      <c r="A256" s="4" t="s">
        <v>311</v>
      </c>
      <c r="B256" t="s">
        <v>334</v>
      </c>
      <c r="C256" s="1">
        <f>VLOOKUP(B256,'League Table'!$B$33:$E$52,2,FALSE)</f>
        <v>134500000</v>
      </c>
      <c r="D256" s="1">
        <v>12</v>
      </c>
      <c r="E256" s="5">
        <v>3640000</v>
      </c>
      <c r="F256">
        <v>1</v>
      </c>
      <c r="G256">
        <v>0</v>
      </c>
      <c r="H256">
        <v>0</v>
      </c>
      <c r="I256" s="2">
        <v>38</v>
      </c>
    </row>
    <row r="257" spans="1:9" x14ac:dyDescent="0.3">
      <c r="A257" s="4" t="s">
        <v>328</v>
      </c>
      <c r="B257" t="s">
        <v>334</v>
      </c>
      <c r="C257" s="1">
        <f>VLOOKUP(B257,'League Table'!$B$33:$E$52,2,FALSE)</f>
        <v>134500000</v>
      </c>
      <c r="D257" s="1">
        <v>12</v>
      </c>
      <c r="E257" s="5">
        <v>1300000</v>
      </c>
      <c r="F257">
        <v>2</v>
      </c>
      <c r="G257">
        <v>0</v>
      </c>
      <c r="H257">
        <v>0</v>
      </c>
      <c r="I257" s="2">
        <v>3</v>
      </c>
    </row>
    <row r="258" spans="1:9" x14ac:dyDescent="0.3">
      <c r="A258" s="4" t="s">
        <v>325</v>
      </c>
      <c r="B258" t="s">
        <v>334</v>
      </c>
      <c r="C258" s="1">
        <f>VLOOKUP(B258,'League Table'!$B$33:$E$52,2,FALSE)</f>
        <v>134500000</v>
      </c>
      <c r="D258" s="1">
        <v>12</v>
      </c>
      <c r="E258" s="5">
        <v>1560000</v>
      </c>
      <c r="F258">
        <v>4</v>
      </c>
      <c r="G258">
        <v>0</v>
      </c>
      <c r="H258">
        <v>10</v>
      </c>
      <c r="I258" s="2">
        <v>31</v>
      </c>
    </row>
    <row r="259" spans="1:9" x14ac:dyDescent="0.3">
      <c r="A259" s="4" t="s">
        <v>318</v>
      </c>
      <c r="B259" t="s">
        <v>334</v>
      </c>
      <c r="C259" s="1">
        <f>VLOOKUP(B259,'League Table'!$B$33:$E$52,2,FALSE)</f>
        <v>134500000</v>
      </c>
      <c r="D259" s="1">
        <v>12</v>
      </c>
      <c r="E259" s="5">
        <v>1820000</v>
      </c>
      <c r="F259">
        <v>2</v>
      </c>
      <c r="G259">
        <v>0</v>
      </c>
      <c r="H259">
        <v>1</v>
      </c>
      <c r="I259" s="2">
        <v>37</v>
      </c>
    </row>
    <row r="260" spans="1:9" x14ac:dyDescent="0.3">
      <c r="A260" s="4" t="s">
        <v>319</v>
      </c>
      <c r="B260" t="s">
        <v>334</v>
      </c>
      <c r="C260" s="1">
        <f>VLOOKUP(B260,'League Table'!$B$33:$E$52,2,FALSE)</f>
        <v>134500000</v>
      </c>
      <c r="D260" s="1">
        <v>12</v>
      </c>
      <c r="E260" s="5">
        <v>1820000</v>
      </c>
      <c r="F260">
        <v>3</v>
      </c>
      <c r="G260">
        <v>0</v>
      </c>
      <c r="H260">
        <v>3</v>
      </c>
      <c r="I260" s="2">
        <v>32</v>
      </c>
    </row>
    <row r="261" spans="1:9" x14ac:dyDescent="0.3">
      <c r="A261" s="4" t="s">
        <v>332</v>
      </c>
      <c r="B261" t="s">
        <v>334</v>
      </c>
      <c r="C261" s="1">
        <f>VLOOKUP(B261,'League Table'!$B$33:$E$52,2,FALSE)</f>
        <v>134500000</v>
      </c>
      <c r="D261" s="1">
        <v>12</v>
      </c>
      <c r="E261" s="5">
        <v>780000</v>
      </c>
      <c r="F261">
        <v>3</v>
      </c>
      <c r="G261">
        <v>0</v>
      </c>
      <c r="H261">
        <v>0</v>
      </c>
      <c r="I261" s="2">
        <v>4</v>
      </c>
    </row>
    <row r="262" spans="1:9" x14ac:dyDescent="0.3">
      <c r="A262" s="4" t="s">
        <v>314</v>
      </c>
      <c r="B262" t="s">
        <v>334</v>
      </c>
      <c r="C262" s="1">
        <f>VLOOKUP(B262,'League Table'!$B$33:$E$52,2,FALSE)</f>
        <v>134500000</v>
      </c>
      <c r="D262" s="1">
        <v>12</v>
      </c>
      <c r="E262" s="5">
        <v>2080000</v>
      </c>
      <c r="F262">
        <v>3</v>
      </c>
      <c r="G262">
        <v>0</v>
      </c>
      <c r="H262">
        <v>1</v>
      </c>
      <c r="I262" s="2">
        <v>16</v>
      </c>
    </row>
    <row r="263" spans="1:9" x14ac:dyDescent="0.3">
      <c r="A263" s="4" t="s">
        <v>310</v>
      </c>
      <c r="B263" t="s">
        <v>334</v>
      </c>
      <c r="C263" s="1">
        <f>VLOOKUP(B263,'League Table'!$B$33:$E$52,2,FALSE)</f>
        <v>134500000</v>
      </c>
      <c r="D263" s="1">
        <v>12</v>
      </c>
      <c r="E263" s="5">
        <v>3380000</v>
      </c>
      <c r="F263">
        <v>4</v>
      </c>
      <c r="G263">
        <v>0</v>
      </c>
      <c r="H263">
        <v>4</v>
      </c>
      <c r="I263" s="2">
        <v>26</v>
      </c>
    </row>
    <row r="264" spans="1:9" x14ac:dyDescent="0.3">
      <c r="A264" s="4" t="s">
        <v>317</v>
      </c>
      <c r="B264" t="s">
        <v>334</v>
      </c>
      <c r="C264" s="1">
        <f>VLOOKUP(B264,'League Table'!$B$33:$E$52,2,FALSE)</f>
        <v>134500000</v>
      </c>
      <c r="D264" s="1">
        <v>12</v>
      </c>
      <c r="E264" s="5">
        <v>1976000</v>
      </c>
      <c r="F264">
        <v>3</v>
      </c>
      <c r="G264">
        <v>0</v>
      </c>
      <c r="H264">
        <v>1</v>
      </c>
      <c r="I264" s="2">
        <v>37</v>
      </c>
    </row>
    <row r="265" spans="1:9" x14ac:dyDescent="0.3">
      <c r="A265" s="4" t="s">
        <v>312</v>
      </c>
      <c r="B265" t="s">
        <v>334</v>
      </c>
      <c r="C265" s="1">
        <f>VLOOKUP(B265,'League Table'!$B$33:$E$52,2,FALSE)</f>
        <v>134500000</v>
      </c>
      <c r="D265" s="1">
        <v>12</v>
      </c>
      <c r="E265" s="5">
        <v>2340000</v>
      </c>
      <c r="F265">
        <v>4</v>
      </c>
      <c r="G265">
        <v>0</v>
      </c>
      <c r="H265">
        <v>8</v>
      </c>
      <c r="I265" s="2">
        <v>33</v>
      </c>
    </row>
    <row r="266" spans="1:9" x14ac:dyDescent="0.3">
      <c r="A266" s="4" t="s">
        <v>333</v>
      </c>
      <c r="B266" t="s">
        <v>334</v>
      </c>
      <c r="C266" s="1">
        <f>VLOOKUP(B266,'League Table'!$B$33:$E$52,2,FALSE)</f>
        <v>134500000</v>
      </c>
      <c r="D266" s="1">
        <v>12</v>
      </c>
      <c r="E266" s="5">
        <v>780000</v>
      </c>
      <c r="F266">
        <v>3</v>
      </c>
      <c r="G266">
        <v>0</v>
      </c>
      <c r="H266">
        <v>4</v>
      </c>
      <c r="I266" s="2">
        <v>20</v>
      </c>
    </row>
    <row r="267" spans="1:9" x14ac:dyDescent="0.3">
      <c r="A267" s="4" t="s">
        <v>322</v>
      </c>
      <c r="B267" t="s">
        <v>334</v>
      </c>
      <c r="C267" s="1">
        <f>VLOOKUP(B267,'League Table'!$B$33:$E$52,2,FALSE)</f>
        <v>134500000</v>
      </c>
      <c r="D267" s="1">
        <v>12</v>
      </c>
      <c r="E267" s="5">
        <v>1560000</v>
      </c>
      <c r="F267">
        <v>3</v>
      </c>
      <c r="G267">
        <v>0</v>
      </c>
      <c r="H267">
        <v>0</v>
      </c>
      <c r="I267" s="2">
        <v>32</v>
      </c>
    </row>
    <row r="268" spans="1:9" x14ac:dyDescent="0.3">
      <c r="A268" s="4" t="s">
        <v>330</v>
      </c>
      <c r="B268" t="s">
        <v>334</v>
      </c>
      <c r="C268" s="1">
        <f>VLOOKUP(B268,'League Table'!$B$33:$E$52,2,FALSE)</f>
        <v>134500000</v>
      </c>
      <c r="D268" s="1">
        <v>12</v>
      </c>
      <c r="E268" s="5">
        <v>1040000</v>
      </c>
      <c r="F268">
        <v>4</v>
      </c>
      <c r="G268">
        <v>0</v>
      </c>
      <c r="H268">
        <v>3</v>
      </c>
      <c r="I268" s="2">
        <v>28</v>
      </c>
    </row>
    <row r="269" spans="1:9" x14ac:dyDescent="0.3">
      <c r="A269" s="4" t="s">
        <v>327</v>
      </c>
      <c r="B269" t="s">
        <v>334</v>
      </c>
      <c r="C269" s="1">
        <f>VLOOKUP(B269,'League Table'!$B$33:$E$52,2,FALSE)</f>
        <v>134500000</v>
      </c>
      <c r="D269" s="1">
        <v>12</v>
      </c>
      <c r="E269" s="5">
        <v>1300000</v>
      </c>
      <c r="F269">
        <v>3</v>
      </c>
      <c r="G269">
        <v>0</v>
      </c>
      <c r="H269">
        <v>1</v>
      </c>
      <c r="I269" s="2">
        <v>25</v>
      </c>
    </row>
    <row r="270" spans="1:9" x14ac:dyDescent="0.3">
      <c r="A270" s="4" t="s">
        <v>313</v>
      </c>
      <c r="B270" t="s">
        <v>334</v>
      </c>
      <c r="C270" s="1">
        <f>VLOOKUP(B270,'League Table'!$B$33:$E$52,2,FALSE)</f>
        <v>134500000</v>
      </c>
      <c r="D270" s="1">
        <v>12</v>
      </c>
      <c r="E270" s="5">
        <v>2080000</v>
      </c>
      <c r="F270">
        <v>2</v>
      </c>
      <c r="G270">
        <v>0</v>
      </c>
      <c r="H270">
        <v>2</v>
      </c>
      <c r="I270" s="2">
        <v>40</v>
      </c>
    </row>
    <row r="271" spans="1:9" x14ac:dyDescent="0.3">
      <c r="A271" s="4" t="s">
        <v>331</v>
      </c>
      <c r="B271" t="s">
        <v>334</v>
      </c>
      <c r="C271" s="1">
        <f>VLOOKUP(B271,'League Table'!$B$33:$E$52,2,FALSE)</f>
        <v>134500000</v>
      </c>
      <c r="D271" s="1">
        <v>12</v>
      </c>
      <c r="E271" s="5">
        <v>832000</v>
      </c>
      <c r="F271">
        <v>2</v>
      </c>
      <c r="G271">
        <v>0</v>
      </c>
      <c r="H271">
        <v>0</v>
      </c>
      <c r="I271" s="2">
        <v>0</v>
      </c>
    </row>
    <row r="272" spans="1:9" x14ac:dyDescent="0.3">
      <c r="A272" s="4" t="s">
        <v>326</v>
      </c>
      <c r="B272" t="s">
        <v>334</v>
      </c>
      <c r="C272" s="1">
        <f>VLOOKUP(B272,'League Table'!$B$33:$E$52,2,FALSE)</f>
        <v>134500000</v>
      </c>
      <c r="D272" s="1">
        <v>12</v>
      </c>
      <c r="E272" s="5">
        <v>1404000</v>
      </c>
      <c r="F272">
        <v>3</v>
      </c>
      <c r="G272">
        <v>0</v>
      </c>
      <c r="H272">
        <v>6</v>
      </c>
      <c r="I272" s="2">
        <v>32</v>
      </c>
    </row>
    <row r="273" spans="1:9" x14ac:dyDescent="0.3">
      <c r="A273" s="4" t="s">
        <v>324</v>
      </c>
      <c r="B273" t="s">
        <v>334</v>
      </c>
      <c r="C273" s="1">
        <f>VLOOKUP(B273,'League Table'!$B$33:$E$52,2,FALSE)</f>
        <v>134500000</v>
      </c>
      <c r="D273" s="1">
        <v>12</v>
      </c>
      <c r="E273" s="5">
        <v>1560000</v>
      </c>
      <c r="F273">
        <v>2</v>
      </c>
      <c r="G273">
        <v>0</v>
      </c>
      <c r="H273">
        <v>0</v>
      </c>
      <c r="I273" s="2">
        <v>33</v>
      </c>
    </row>
    <row r="274" spans="1:9" x14ac:dyDescent="0.3">
      <c r="A274" s="4" t="s">
        <v>316</v>
      </c>
      <c r="B274" t="s">
        <v>334</v>
      </c>
      <c r="C274" s="1">
        <f>VLOOKUP(B274,'League Table'!$B$33:$E$52,2,FALSE)</f>
        <v>134500000</v>
      </c>
      <c r="D274" s="1">
        <v>12</v>
      </c>
      <c r="E274" s="5">
        <v>2080000</v>
      </c>
      <c r="F274">
        <v>2</v>
      </c>
      <c r="G274">
        <v>0</v>
      </c>
      <c r="H274">
        <v>3</v>
      </c>
      <c r="I274" s="2">
        <v>39</v>
      </c>
    </row>
    <row r="275" spans="1:9" x14ac:dyDescent="0.3">
      <c r="A275" s="4" t="s">
        <v>329</v>
      </c>
      <c r="B275" t="s">
        <v>334</v>
      </c>
      <c r="C275" s="1">
        <f>VLOOKUP(B275,'League Table'!$B$33:$E$52,2,FALSE)</f>
        <v>134500000</v>
      </c>
      <c r="D275" s="1">
        <v>12</v>
      </c>
      <c r="E275" s="5">
        <v>1196000</v>
      </c>
      <c r="F275">
        <v>2</v>
      </c>
      <c r="G275">
        <v>0</v>
      </c>
      <c r="H275">
        <v>0</v>
      </c>
      <c r="I275" s="2">
        <v>5</v>
      </c>
    </row>
    <row r="276" spans="1:9" x14ac:dyDescent="0.3">
      <c r="A276" s="6" t="s">
        <v>345</v>
      </c>
      <c r="B276" t="s">
        <v>357</v>
      </c>
      <c r="C276" s="1">
        <f>VLOOKUP(B276,'League Table'!$B$33:$E$52,2,FALSE)</f>
        <v>221500000</v>
      </c>
      <c r="D276" s="1">
        <v>13</v>
      </c>
      <c r="E276" s="5">
        <v>2600000</v>
      </c>
      <c r="F276">
        <v>2</v>
      </c>
      <c r="G276">
        <v>0</v>
      </c>
      <c r="H276">
        <v>1</v>
      </c>
      <c r="I276" s="2">
        <v>39</v>
      </c>
    </row>
    <row r="277" spans="1:9" x14ac:dyDescent="0.3">
      <c r="A277" s="6" t="s">
        <v>347</v>
      </c>
      <c r="B277" t="s">
        <v>357</v>
      </c>
      <c r="C277" s="1">
        <f>VLOOKUP(B277,'League Table'!$B$33:$E$52,2,FALSE)</f>
        <v>221500000</v>
      </c>
      <c r="D277" s="1">
        <v>13</v>
      </c>
      <c r="E277" s="5">
        <v>2600000</v>
      </c>
      <c r="F277">
        <v>1</v>
      </c>
      <c r="G277">
        <v>0</v>
      </c>
      <c r="H277">
        <v>0</v>
      </c>
      <c r="I277" s="2">
        <v>22</v>
      </c>
    </row>
    <row r="278" spans="1:9" x14ac:dyDescent="0.3">
      <c r="A278" s="6" t="s">
        <v>337</v>
      </c>
      <c r="B278" t="s">
        <v>357</v>
      </c>
      <c r="C278" s="1">
        <f>VLOOKUP(B278,'League Table'!$B$33:$E$52,2,FALSE)</f>
        <v>221500000</v>
      </c>
      <c r="D278" s="1">
        <v>13</v>
      </c>
      <c r="E278" s="5">
        <v>4680000</v>
      </c>
      <c r="F278">
        <v>4</v>
      </c>
      <c r="G278">
        <v>0</v>
      </c>
      <c r="H278">
        <v>3</v>
      </c>
      <c r="I278" s="2">
        <v>18</v>
      </c>
    </row>
    <row r="279" spans="1:9" x14ac:dyDescent="0.3">
      <c r="A279" s="6" t="s">
        <v>341</v>
      </c>
      <c r="B279" t="s">
        <v>357</v>
      </c>
      <c r="C279" s="1">
        <f>VLOOKUP(B279,'League Table'!$B$33:$E$52,2,FALSE)</f>
        <v>221500000</v>
      </c>
      <c r="D279" s="1">
        <v>13</v>
      </c>
      <c r="E279" s="5">
        <v>3640000</v>
      </c>
      <c r="F279">
        <v>2</v>
      </c>
      <c r="G279">
        <v>0</v>
      </c>
      <c r="H279">
        <v>3</v>
      </c>
      <c r="I279" s="2">
        <v>39</v>
      </c>
    </row>
    <row r="280" spans="1:9" x14ac:dyDescent="0.3">
      <c r="A280" s="6" t="s">
        <v>348</v>
      </c>
      <c r="B280" t="s">
        <v>357</v>
      </c>
      <c r="C280" s="1">
        <f>VLOOKUP(B280,'League Table'!$B$33:$E$52,2,FALSE)</f>
        <v>221500000</v>
      </c>
      <c r="D280" s="1">
        <v>13</v>
      </c>
      <c r="E280" s="5">
        <v>2080000</v>
      </c>
      <c r="F280">
        <v>2</v>
      </c>
      <c r="G280">
        <v>0</v>
      </c>
      <c r="H280">
        <v>1</v>
      </c>
      <c r="I280" s="2">
        <v>33</v>
      </c>
    </row>
    <row r="281" spans="1:9" x14ac:dyDescent="0.3">
      <c r="A281" s="6" t="s">
        <v>343</v>
      </c>
      <c r="B281" t="s">
        <v>357</v>
      </c>
      <c r="C281" s="1">
        <f>VLOOKUP(B281,'League Table'!$B$33:$E$52,2,FALSE)</f>
        <v>221500000</v>
      </c>
      <c r="D281" s="1">
        <v>13</v>
      </c>
      <c r="E281" s="5">
        <v>3120000</v>
      </c>
      <c r="F281">
        <v>3</v>
      </c>
      <c r="G281">
        <v>0</v>
      </c>
      <c r="H281">
        <v>2</v>
      </c>
      <c r="I281" s="2">
        <v>37</v>
      </c>
    </row>
    <row r="282" spans="1:9" x14ac:dyDescent="0.3">
      <c r="A282" s="6" t="s">
        <v>355</v>
      </c>
      <c r="B282" t="s">
        <v>357</v>
      </c>
      <c r="C282" s="1">
        <f>VLOOKUP(B282,'League Table'!$B$33:$E$52,2,FALSE)</f>
        <v>221500000</v>
      </c>
      <c r="D282" s="1">
        <v>13</v>
      </c>
      <c r="E282" s="5">
        <v>52000</v>
      </c>
      <c r="F282">
        <v>2</v>
      </c>
      <c r="G282">
        <v>0</v>
      </c>
      <c r="H282">
        <v>0</v>
      </c>
      <c r="I282" s="2">
        <v>31</v>
      </c>
    </row>
    <row r="283" spans="1:9" x14ac:dyDescent="0.3">
      <c r="A283" s="6" t="s">
        <v>353</v>
      </c>
      <c r="B283" t="s">
        <v>357</v>
      </c>
      <c r="C283" s="1">
        <f>VLOOKUP(B283,'League Table'!$B$33:$E$52,2,FALSE)</f>
        <v>221500000</v>
      </c>
      <c r="D283" s="1">
        <v>13</v>
      </c>
      <c r="E283" s="5">
        <v>416000</v>
      </c>
      <c r="F283">
        <v>3</v>
      </c>
      <c r="G283">
        <v>0</v>
      </c>
      <c r="H283">
        <v>0</v>
      </c>
      <c r="I283" s="2">
        <v>4</v>
      </c>
    </row>
    <row r="284" spans="1:9" x14ac:dyDescent="0.3">
      <c r="A284" s="6" t="s">
        <v>351</v>
      </c>
      <c r="B284" t="s">
        <v>357</v>
      </c>
      <c r="C284" s="1">
        <f>VLOOKUP(B284,'League Table'!$B$33:$E$52,2,FALSE)</f>
        <v>221500000</v>
      </c>
      <c r="D284" s="1">
        <v>13</v>
      </c>
      <c r="E284" s="5">
        <v>1560000</v>
      </c>
      <c r="F284">
        <v>3</v>
      </c>
      <c r="G284">
        <v>0</v>
      </c>
      <c r="H284">
        <v>0</v>
      </c>
      <c r="I284" s="2">
        <v>16</v>
      </c>
    </row>
    <row r="285" spans="1:9" x14ac:dyDescent="0.3">
      <c r="A285" s="6" t="s">
        <v>349</v>
      </c>
      <c r="B285" t="s">
        <v>357</v>
      </c>
      <c r="C285" s="1">
        <f>VLOOKUP(B285,'League Table'!$B$33:$E$52,2,FALSE)</f>
        <v>221500000</v>
      </c>
      <c r="D285" s="1">
        <v>13</v>
      </c>
      <c r="E285" s="5">
        <v>1820000</v>
      </c>
      <c r="F285">
        <v>2</v>
      </c>
      <c r="G285">
        <v>0</v>
      </c>
      <c r="H285">
        <v>1</v>
      </c>
      <c r="I285" s="2">
        <v>15</v>
      </c>
    </row>
    <row r="286" spans="1:9" x14ac:dyDescent="0.3">
      <c r="A286" s="6" t="s">
        <v>335</v>
      </c>
      <c r="B286" t="s">
        <v>357</v>
      </c>
      <c r="C286" s="1">
        <f>VLOOKUP(B286,'League Table'!$B$33:$E$52,2,FALSE)</f>
        <v>221500000</v>
      </c>
      <c r="D286" s="1">
        <v>13</v>
      </c>
      <c r="E286" s="5">
        <v>7280000</v>
      </c>
      <c r="F286">
        <v>4</v>
      </c>
      <c r="G286">
        <v>0</v>
      </c>
      <c r="H286">
        <v>8</v>
      </c>
      <c r="I286" s="2">
        <v>33</v>
      </c>
    </row>
    <row r="287" spans="1:9" x14ac:dyDescent="0.3">
      <c r="A287" s="6" t="s">
        <v>356</v>
      </c>
      <c r="B287" t="s">
        <v>357</v>
      </c>
      <c r="C287" s="1">
        <f>VLOOKUP(B287,'League Table'!$B$33:$E$52,2,FALSE)</f>
        <v>221500000</v>
      </c>
      <c r="D287" s="1">
        <v>13</v>
      </c>
      <c r="E287" s="5">
        <v>6032000</v>
      </c>
      <c r="F287">
        <v>1</v>
      </c>
      <c r="G287">
        <v>0</v>
      </c>
      <c r="H287">
        <v>0</v>
      </c>
      <c r="I287" s="2">
        <v>23</v>
      </c>
    </row>
    <row r="288" spans="1:9" x14ac:dyDescent="0.3">
      <c r="A288" s="6" t="s">
        <v>352</v>
      </c>
      <c r="B288" t="s">
        <v>357</v>
      </c>
      <c r="C288" s="1">
        <f>VLOOKUP(B288,'League Table'!$B$33:$E$52,2,FALSE)</f>
        <v>221500000</v>
      </c>
      <c r="D288" s="1">
        <v>13</v>
      </c>
      <c r="E288" s="5">
        <v>416000</v>
      </c>
      <c r="F288">
        <v>3</v>
      </c>
      <c r="G288">
        <v>0</v>
      </c>
      <c r="H288">
        <v>0</v>
      </c>
      <c r="I288" s="2">
        <v>5</v>
      </c>
    </row>
    <row r="289" spans="1:9" x14ac:dyDescent="0.3">
      <c r="A289" s="6" t="s">
        <v>340</v>
      </c>
      <c r="B289" t="s">
        <v>357</v>
      </c>
      <c r="C289" s="1">
        <f>VLOOKUP(B289,'League Table'!$B$33:$E$52,2,FALSE)</f>
        <v>221500000</v>
      </c>
      <c r="D289" s="1">
        <v>13</v>
      </c>
      <c r="E289" s="5">
        <v>3640000</v>
      </c>
      <c r="F289">
        <v>3</v>
      </c>
      <c r="G289">
        <v>0</v>
      </c>
      <c r="H289">
        <v>5</v>
      </c>
      <c r="I289" s="2">
        <v>29</v>
      </c>
    </row>
    <row r="290" spans="1:9" x14ac:dyDescent="0.3">
      <c r="A290" s="6" t="s">
        <v>346</v>
      </c>
      <c r="B290" t="s">
        <v>357</v>
      </c>
      <c r="C290" s="1">
        <f>VLOOKUP(B290,'League Table'!$B$33:$E$52,2,FALSE)</f>
        <v>221500000</v>
      </c>
      <c r="D290" s="1">
        <v>13</v>
      </c>
      <c r="E290" s="5">
        <v>2600000</v>
      </c>
      <c r="F290">
        <v>3</v>
      </c>
      <c r="G290">
        <v>0</v>
      </c>
      <c r="H290">
        <v>4</v>
      </c>
      <c r="I290" s="2">
        <v>33</v>
      </c>
    </row>
    <row r="291" spans="1:9" x14ac:dyDescent="0.3">
      <c r="A291" s="6" t="s">
        <v>336</v>
      </c>
      <c r="B291" t="s">
        <v>357</v>
      </c>
      <c r="C291" s="1">
        <f>VLOOKUP(B291,'League Table'!$B$33:$E$52,2,FALSE)</f>
        <v>221500000</v>
      </c>
      <c r="D291" s="1">
        <v>13</v>
      </c>
      <c r="E291" s="5">
        <v>5200000</v>
      </c>
      <c r="F291" s="4">
        <v>4</v>
      </c>
      <c r="G291">
        <v>0</v>
      </c>
      <c r="H291">
        <v>11</v>
      </c>
      <c r="I291" s="2">
        <v>35</v>
      </c>
    </row>
    <row r="292" spans="1:9" x14ac:dyDescent="0.3">
      <c r="A292" s="6" t="s">
        <v>339</v>
      </c>
      <c r="B292" t="s">
        <v>357</v>
      </c>
      <c r="C292" s="1">
        <f>VLOOKUP(B292,'League Table'!$B$33:$E$52,2,FALSE)</f>
        <v>221500000</v>
      </c>
      <c r="D292" s="1">
        <v>13</v>
      </c>
      <c r="E292" s="5">
        <v>3640000</v>
      </c>
      <c r="F292">
        <v>3</v>
      </c>
      <c r="G292">
        <v>0</v>
      </c>
      <c r="H292">
        <v>3</v>
      </c>
      <c r="I292" s="2">
        <v>21</v>
      </c>
    </row>
    <row r="293" spans="1:9" x14ac:dyDescent="0.3">
      <c r="A293" s="6" t="s">
        <v>338</v>
      </c>
      <c r="B293" t="s">
        <v>357</v>
      </c>
      <c r="C293" s="1">
        <f>VLOOKUP(B293,'League Table'!$B$33:$E$52,2,FALSE)</f>
        <v>221500000</v>
      </c>
      <c r="D293" s="1">
        <v>13</v>
      </c>
      <c r="E293" s="5">
        <v>3900000</v>
      </c>
      <c r="F293">
        <v>2</v>
      </c>
      <c r="G293">
        <v>0</v>
      </c>
      <c r="H293">
        <v>0</v>
      </c>
      <c r="I293" s="2">
        <v>39</v>
      </c>
    </row>
    <row r="294" spans="1:9" x14ac:dyDescent="0.3">
      <c r="A294" s="6" t="s">
        <v>344</v>
      </c>
      <c r="B294" t="s">
        <v>357</v>
      </c>
      <c r="C294" s="1">
        <f>VLOOKUP(B294,'League Table'!$B$33:$E$52,2,FALSE)</f>
        <v>221500000</v>
      </c>
      <c r="D294" s="1">
        <v>13</v>
      </c>
      <c r="E294" s="5">
        <v>2860000</v>
      </c>
      <c r="F294">
        <v>3</v>
      </c>
      <c r="G294">
        <v>0</v>
      </c>
      <c r="H294">
        <v>2</v>
      </c>
      <c r="I294" s="2">
        <v>27</v>
      </c>
    </row>
    <row r="295" spans="1:9" x14ac:dyDescent="0.3">
      <c r="A295" s="6" t="s">
        <v>350</v>
      </c>
      <c r="B295" t="s">
        <v>357</v>
      </c>
      <c r="C295" s="1">
        <f>VLOOKUP(B295,'League Table'!$B$33:$E$52,2,FALSE)</f>
        <v>221500000</v>
      </c>
      <c r="D295" s="1">
        <v>13</v>
      </c>
      <c r="E295" s="5">
        <v>1560000</v>
      </c>
      <c r="F295">
        <v>2</v>
      </c>
      <c r="G295">
        <v>0</v>
      </c>
      <c r="H295">
        <v>0</v>
      </c>
      <c r="I295" s="2">
        <v>10</v>
      </c>
    </row>
    <row r="296" spans="1:9" x14ac:dyDescent="0.3">
      <c r="A296" s="6" t="s">
        <v>354</v>
      </c>
      <c r="B296" t="s">
        <v>357</v>
      </c>
      <c r="C296" s="1">
        <f>VLOOKUP(B296,'League Table'!$B$33:$E$52,2,FALSE)</f>
        <v>221500000</v>
      </c>
      <c r="D296" s="1">
        <v>13</v>
      </c>
      <c r="E296" s="5">
        <v>260000</v>
      </c>
      <c r="F296">
        <v>3</v>
      </c>
      <c r="G296">
        <v>0</v>
      </c>
      <c r="H296">
        <v>0</v>
      </c>
      <c r="I296" s="2">
        <v>2</v>
      </c>
    </row>
    <row r="297" spans="1:9" x14ac:dyDescent="0.3">
      <c r="A297" s="6" t="s">
        <v>342</v>
      </c>
      <c r="B297" t="s">
        <v>357</v>
      </c>
      <c r="C297" s="1">
        <f>VLOOKUP(B297,'League Table'!$B$33:$E$52,2,FALSE)</f>
        <v>221500000</v>
      </c>
      <c r="D297" s="1">
        <v>13</v>
      </c>
      <c r="E297" s="5">
        <v>3640000</v>
      </c>
      <c r="F297">
        <v>2</v>
      </c>
      <c r="G297">
        <v>0</v>
      </c>
      <c r="H297">
        <v>0</v>
      </c>
      <c r="I297" s="2">
        <v>19</v>
      </c>
    </row>
    <row r="298" spans="1:9" x14ac:dyDescent="0.3">
      <c r="A298" s="6" t="s">
        <v>374</v>
      </c>
      <c r="B298" t="s">
        <v>385</v>
      </c>
      <c r="C298" s="1">
        <f>VLOOKUP(B298,'League Table'!$B$33:$E$52,2,FALSE)</f>
        <v>182000000</v>
      </c>
      <c r="D298" s="1">
        <v>14</v>
      </c>
      <c r="E298" s="1">
        <v>1040000</v>
      </c>
      <c r="F298">
        <v>3</v>
      </c>
      <c r="G298">
        <v>0</v>
      </c>
      <c r="H298">
        <v>7</v>
      </c>
      <c r="I298" s="2">
        <v>38</v>
      </c>
    </row>
    <row r="299" spans="1:9" x14ac:dyDescent="0.3">
      <c r="A299" s="6" t="s">
        <v>381</v>
      </c>
      <c r="B299" t="s">
        <v>385</v>
      </c>
      <c r="C299" s="1">
        <f>VLOOKUP(B299,'League Table'!$B$33:$E$52,2,FALSE)</f>
        <v>182000000</v>
      </c>
      <c r="D299" s="1">
        <v>14</v>
      </c>
      <c r="E299" s="1">
        <v>364000</v>
      </c>
      <c r="F299">
        <v>2</v>
      </c>
      <c r="G299">
        <v>0</v>
      </c>
      <c r="H299">
        <v>1</v>
      </c>
      <c r="I299" s="2">
        <v>29</v>
      </c>
    </row>
    <row r="300" spans="1:9" x14ac:dyDescent="0.3">
      <c r="A300" s="6" t="s">
        <v>379</v>
      </c>
      <c r="B300" t="s">
        <v>385</v>
      </c>
      <c r="C300" s="1">
        <f>VLOOKUP(B300,'League Table'!$B$33:$E$52,2,FALSE)</f>
        <v>182000000</v>
      </c>
      <c r="D300" s="1">
        <v>14</v>
      </c>
      <c r="E300" s="1">
        <v>884000</v>
      </c>
      <c r="F300" s="4">
        <v>4</v>
      </c>
      <c r="G300">
        <v>0</v>
      </c>
      <c r="H300">
        <v>2</v>
      </c>
      <c r="I300" s="2">
        <v>30</v>
      </c>
    </row>
    <row r="301" spans="1:9" x14ac:dyDescent="0.3">
      <c r="A301" s="6" t="s">
        <v>358</v>
      </c>
      <c r="B301" t="s">
        <v>385</v>
      </c>
      <c r="C301" s="1">
        <f>VLOOKUP(B301,'League Table'!$B$33:$E$52,2,FALSE)</f>
        <v>182000000</v>
      </c>
      <c r="D301" s="1">
        <v>14</v>
      </c>
      <c r="E301" s="1">
        <v>3640000</v>
      </c>
      <c r="F301" s="4">
        <v>4</v>
      </c>
      <c r="G301">
        <v>0</v>
      </c>
      <c r="H301">
        <v>5</v>
      </c>
      <c r="I301" s="2">
        <v>32</v>
      </c>
    </row>
    <row r="302" spans="1:9" x14ac:dyDescent="0.3">
      <c r="A302" s="6" t="s">
        <v>372</v>
      </c>
      <c r="B302" t="s">
        <v>385</v>
      </c>
      <c r="C302" s="1">
        <f>VLOOKUP(B302,'League Table'!$B$33:$E$52,2,FALSE)</f>
        <v>182000000</v>
      </c>
      <c r="D302" s="1">
        <v>14</v>
      </c>
      <c r="E302" s="1">
        <v>1560000</v>
      </c>
      <c r="F302">
        <v>2</v>
      </c>
      <c r="G302">
        <v>0</v>
      </c>
      <c r="H302">
        <v>2</v>
      </c>
      <c r="I302" s="2">
        <v>30</v>
      </c>
    </row>
    <row r="303" spans="1:9" x14ac:dyDescent="0.3">
      <c r="A303" s="6" t="s">
        <v>378</v>
      </c>
      <c r="B303" t="s">
        <v>385</v>
      </c>
      <c r="C303" s="1">
        <f>VLOOKUP(B303,'League Table'!$B$33:$E$52,2,FALSE)</f>
        <v>182000000</v>
      </c>
      <c r="D303" s="1">
        <v>14</v>
      </c>
      <c r="E303" s="1">
        <v>936000</v>
      </c>
      <c r="F303">
        <v>2</v>
      </c>
      <c r="G303">
        <v>0</v>
      </c>
      <c r="H303">
        <v>0</v>
      </c>
      <c r="I303" s="2">
        <v>6</v>
      </c>
    </row>
    <row r="304" spans="1:9" x14ac:dyDescent="0.3">
      <c r="A304" s="6" t="s">
        <v>382</v>
      </c>
      <c r="B304" t="s">
        <v>385</v>
      </c>
      <c r="C304" s="1">
        <f>VLOOKUP(B304,'League Table'!$B$33:$E$52,2,FALSE)</f>
        <v>182000000</v>
      </c>
      <c r="D304" s="1">
        <v>14</v>
      </c>
      <c r="E304" s="1">
        <v>156000</v>
      </c>
      <c r="F304">
        <v>1</v>
      </c>
      <c r="G304">
        <v>0</v>
      </c>
      <c r="H304">
        <v>0</v>
      </c>
      <c r="I304" s="2">
        <v>0</v>
      </c>
    </row>
    <row r="305" spans="1:9" x14ac:dyDescent="0.3">
      <c r="A305" s="6" t="s">
        <v>361</v>
      </c>
      <c r="B305" t="s">
        <v>385</v>
      </c>
      <c r="C305" s="1">
        <f>VLOOKUP(B305,'League Table'!$B$33:$E$52,2,FALSE)</f>
        <v>182000000</v>
      </c>
      <c r="D305" s="1">
        <v>14</v>
      </c>
      <c r="E305" s="1">
        <v>2340000</v>
      </c>
      <c r="F305">
        <v>2</v>
      </c>
      <c r="G305">
        <v>0</v>
      </c>
      <c r="H305">
        <v>3</v>
      </c>
      <c r="I305" s="2">
        <v>24</v>
      </c>
    </row>
    <row r="306" spans="1:9" x14ac:dyDescent="0.3">
      <c r="A306" s="6" t="s">
        <v>364</v>
      </c>
      <c r="B306" t="s">
        <v>385</v>
      </c>
      <c r="C306" s="1">
        <f>VLOOKUP(B306,'League Table'!$B$33:$E$52,2,FALSE)</f>
        <v>182000000</v>
      </c>
      <c r="D306" s="1">
        <v>14</v>
      </c>
      <c r="E306" s="1">
        <v>1820000</v>
      </c>
      <c r="F306">
        <v>3</v>
      </c>
      <c r="G306">
        <v>0</v>
      </c>
      <c r="H306">
        <v>3</v>
      </c>
      <c r="I306" s="2">
        <v>26</v>
      </c>
    </row>
    <row r="307" spans="1:9" x14ac:dyDescent="0.3">
      <c r="A307" s="6" t="s">
        <v>366</v>
      </c>
      <c r="B307" t="s">
        <v>385</v>
      </c>
      <c r="C307" s="1">
        <f>VLOOKUP(B307,'League Table'!$B$33:$E$52,2,FALSE)</f>
        <v>182000000</v>
      </c>
      <c r="D307" s="1">
        <v>14</v>
      </c>
      <c r="E307" s="1">
        <v>1820000</v>
      </c>
      <c r="F307">
        <v>1</v>
      </c>
      <c r="G307">
        <v>0</v>
      </c>
      <c r="H307">
        <v>0</v>
      </c>
      <c r="I307" s="2">
        <v>25</v>
      </c>
    </row>
    <row r="308" spans="1:9" x14ac:dyDescent="0.3">
      <c r="A308" s="6" t="s">
        <v>376</v>
      </c>
      <c r="B308" t="s">
        <v>385</v>
      </c>
      <c r="C308" s="1">
        <f>VLOOKUP(B308,'League Table'!$B$33:$E$52,2,FALSE)</f>
        <v>182000000</v>
      </c>
      <c r="D308" s="1">
        <v>14</v>
      </c>
      <c r="E308" s="1">
        <v>1040000</v>
      </c>
      <c r="F308" s="4">
        <v>4</v>
      </c>
      <c r="G308">
        <v>0</v>
      </c>
      <c r="H308">
        <v>0</v>
      </c>
      <c r="I308" s="2">
        <v>5</v>
      </c>
    </row>
    <row r="309" spans="1:9" x14ac:dyDescent="0.3">
      <c r="A309" s="6" t="s">
        <v>370</v>
      </c>
      <c r="B309" t="s">
        <v>385</v>
      </c>
      <c r="C309" s="1">
        <f>VLOOKUP(B309,'League Table'!$B$33:$E$52,2,FALSE)</f>
        <v>182000000</v>
      </c>
      <c r="D309" s="1">
        <v>14</v>
      </c>
      <c r="E309" s="1">
        <v>1560000</v>
      </c>
      <c r="F309">
        <v>2</v>
      </c>
      <c r="G309">
        <v>0</v>
      </c>
      <c r="H309">
        <v>0</v>
      </c>
      <c r="I309" s="2">
        <v>30</v>
      </c>
    </row>
    <row r="310" spans="1:9" x14ac:dyDescent="0.3">
      <c r="A310" s="6" t="s">
        <v>375</v>
      </c>
      <c r="B310" t="s">
        <v>385</v>
      </c>
      <c r="C310" s="1">
        <f>VLOOKUP(B310,'League Table'!$B$33:$E$52,2,FALSE)</f>
        <v>182000000</v>
      </c>
      <c r="D310" s="1">
        <v>14</v>
      </c>
      <c r="E310" s="1">
        <v>1040000</v>
      </c>
      <c r="F310">
        <v>2</v>
      </c>
      <c r="G310">
        <v>0</v>
      </c>
      <c r="H310">
        <v>1</v>
      </c>
      <c r="I310" s="2">
        <v>23</v>
      </c>
    </row>
    <row r="311" spans="1:9" x14ac:dyDescent="0.3">
      <c r="A311" s="6" t="s">
        <v>377</v>
      </c>
      <c r="B311" t="s">
        <v>385</v>
      </c>
      <c r="C311" s="1">
        <f>VLOOKUP(B311,'League Table'!$B$33:$E$52,2,FALSE)</f>
        <v>182000000</v>
      </c>
      <c r="D311" s="1">
        <v>14</v>
      </c>
      <c r="E311" s="1">
        <v>1040000</v>
      </c>
      <c r="F311">
        <v>2</v>
      </c>
      <c r="G311">
        <v>0</v>
      </c>
      <c r="H311">
        <v>0</v>
      </c>
      <c r="I311" s="2">
        <v>13</v>
      </c>
    </row>
    <row r="312" spans="1:9" x14ac:dyDescent="0.3">
      <c r="A312" s="6" t="s">
        <v>373</v>
      </c>
      <c r="B312" t="s">
        <v>385</v>
      </c>
      <c r="C312" s="1">
        <f>VLOOKUP(B312,'League Table'!$B$33:$E$52,2,FALSE)</f>
        <v>182000000</v>
      </c>
      <c r="D312" s="1">
        <v>14</v>
      </c>
      <c r="E312" s="1">
        <v>1300000</v>
      </c>
      <c r="F312">
        <v>2</v>
      </c>
      <c r="G312">
        <v>0</v>
      </c>
      <c r="H312">
        <v>1</v>
      </c>
      <c r="I312" s="2">
        <v>12</v>
      </c>
    </row>
    <row r="313" spans="1:9" x14ac:dyDescent="0.3">
      <c r="A313" s="6" t="s">
        <v>384</v>
      </c>
      <c r="B313" t="s">
        <v>385</v>
      </c>
      <c r="C313" s="1">
        <f>VLOOKUP(B313,'League Table'!$B$33:$E$52,2,FALSE)</f>
        <v>182000000</v>
      </c>
      <c r="D313" s="1">
        <v>14</v>
      </c>
      <c r="E313" s="1">
        <v>468000</v>
      </c>
      <c r="F313">
        <v>2</v>
      </c>
      <c r="G313">
        <v>0</v>
      </c>
      <c r="H313">
        <v>1</v>
      </c>
      <c r="I313" s="2">
        <v>7</v>
      </c>
    </row>
    <row r="314" spans="1:9" x14ac:dyDescent="0.3">
      <c r="A314" s="6" t="s">
        <v>365</v>
      </c>
      <c r="B314" t="s">
        <v>385</v>
      </c>
      <c r="C314" s="1">
        <f>VLOOKUP(B314,'League Table'!$B$33:$E$52,2,FALSE)</f>
        <v>182000000</v>
      </c>
      <c r="D314" s="1">
        <v>14</v>
      </c>
      <c r="E314" s="1">
        <v>1820000</v>
      </c>
      <c r="F314">
        <v>3</v>
      </c>
      <c r="G314">
        <v>0</v>
      </c>
      <c r="H314">
        <v>0</v>
      </c>
      <c r="I314" s="2">
        <v>5</v>
      </c>
    </row>
    <row r="315" spans="1:9" x14ac:dyDescent="0.3">
      <c r="A315" s="6" t="s">
        <v>383</v>
      </c>
      <c r="B315" t="s">
        <v>385</v>
      </c>
      <c r="C315" s="1">
        <f>VLOOKUP(B315,'League Table'!$B$33:$E$52,2,FALSE)</f>
        <v>182000000</v>
      </c>
      <c r="D315" s="1">
        <v>14</v>
      </c>
      <c r="E315" s="1">
        <v>988000</v>
      </c>
      <c r="F315">
        <v>1</v>
      </c>
      <c r="G315">
        <v>0</v>
      </c>
      <c r="H315">
        <v>0</v>
      </c>
      <c r="I315" s="2">
        <v>16</v>
      </c>
    </row>
    <row r="316" spans="1:9" x14ac:dyDescent="0.3">
      <c r="A316" s="6" t="s">
        <v>369</v>
      </c>
      <c r="B316" t="s">
        <v>385</v>
      </c>
      <c r="C316" s="1">
        <f>VLOOKUP(B316,'League Table'!$B$33:$E$52,2,FALSE)</f>
        <v>182000000</v>
      </c>
      <c r="D316" s="1">
        <v>14</v>
      </c>
      <c r="E316" s="1">
        <v>1664000</v>
      </c>
      <c r="F316" s="4">
        <v>4</v>
      </c>
      <c r="G316">
        <v>0</v>
      </c>
      <c r="H316">
        <v>5</v>
      </c>
      <c r="I316" s="2">
        <v>40</v>
      </c>
    </row>
    <row r="317" spans="1:9" x14ac:dyDescent="0.3">
      <c r="A317" s="6" t="s">
        <v>362</v>
      </c>
      <c r="B317" t="s">
        <v>385</v>
      </c>
      <c r="C317" s="1">
        <f>VLOOKUP(B317,'League Table'!$B$33:$E$52,2,FALSE)</f>
        <v>182000000</v>
      </c>
      <c r="D317" s="1">
        <v>14</v>
      </c>
      <c r="E317" s="1">
        <v>2340000</v>
      </c>
      <c r="F317">
        <v>3</v>
      </c>
      <c r="G317">
        <v>0</v>
      </c>
      <c r="H317">
        <v>5</v>
      </c>
      <c r="I317" s="2">
        <v>33</v>
      </c>
    </row>
    <row r="318" spans="1:9" x14ac:dyDescent="0.3">
      <c r="A318" s="6" t="s">
        <v>363</v>
      </c>
      <c r="B318" t="s">
        <v>385</v>
      </c>
      <c r="C318" s="1">
        <f>VLOOKUP(B318,'League Table'!$B$33:$E$52,2,FALSE)</f>
        <v>182000000</v>
      </c>
      <c r="D318" s="1">
        <v>14</v>
      </c>
      <c r="E318" s="1">
        <v>2340000</v>
      </c>
      <c r="F318">
        <v>2</v>
      </c>
      <c r="G318">
        <v>0</v>
      </c>
      <c r="H318">
        <v>0</v>
      </c>
      <c r="I318" s="2">
        <v>21</v>
      </c>
    </row>
    <row r="319" spans="1:9" x14ac:dyDescent="0.3">
      <c r="A319" s="6" t="s">
        <v>368</v>
      </c>
      <c r="B319" t="s">
        <v>385</v>
      </c>
      <c r="C319" s="1">
        <f>VLOOKUP(B319,'League Table'!$B$33:$E$52,2,FALSE)</f>
        <v>182000000</v>
      </c>
      <c r="D319" s="1">
        <v>14</v>
      </c>
      <c r="E319" s="1">
        <v>1820000</v>
      </c>
      <c r="F319" s="4">
        <v>4</v>
      </c>
      <c r="G319">
        <v>0</v>
      </c>
      <c r="H319">
        <v>1</v>
      </c>
      <c r="I319" s="2">
        <v>16</v>
      </c>
    </row>
    <row r="320" spans="1:9" x14ac:dyDescent="0.3">
      <c r="A320" s="6" t="s">
        <v>359</v>
      </c>
      <c r="B320" t="s">
        <v>385</v>
      </c>
      <c r="C320" s="1">
        <f>VLOOKUP(B320,'League Table'!$B$33:$E$52,2,FALSE)</f>
        <v>182000000</v>
      </c>
      <c r="D320" s="1">
        <v>14</v>
      </c>
      <c r="E320" s="1">
        <v>2600000</v>
      </c>
      <c r="F320">
        <v>3</v>
      </c>
      <c r="G320">
        <v>0</v>
      </c>
      <c r="H320">
        <v>1</v>
      </c>
      <c r="I320" s="2">
        <v>25</v>
      </c>
    </row>
    <row r="321" spans="1:9" x14ac:dyDescent="0.3">
      <c r="A321" s="6" t="s">
        <v>380</v>
      </c>
      <c r="B321" t="s">
        <v>385</v>
      </c>
      <c r="C321" s="1">
        <f>VLOOKUP(B321,'League Table'!$B$33:$E$52,2,FALSE)</f>
        <v>182000000</v>
      </c>
      <c r="D321" s="1">
        <v>14</v>
      </c>
      <c r="E321" s="1">
        <v>832000</v>
      </c>
      <c r="F321">
        <v>2</v>
      </c>
      <c r="G321">
        <v>0</v>
      </c>
      <c r="H321">
        <v>0</v>
      </c>
      <c r="I321" s="2">
        <v>0</v>
      </c>
    </row>
    <row r="322" spans="1:9" x14ac:dyDescent="0.3">
      <c r="A322" s="6" t="s">
        <v>360</v>
      </c>
      <c r="B322" t="s">
        <v>385</v>
      </c>
      <c r="C322" s="1">
        <f>VLOOKUP(B322,'League Table'!$B$33:$E$52,2,FALSE)</f>
        <v>182000000</v>
      </c>
      <c r="D322" s="1">
        <v>14</v>
      </c>
      <c r="E322" s="1">
        <v>2340000</v>
      </c>
      <c r="F322" s="4">
        <v>4</v>
      </c>
      <c r="G322">
        <v>0</v>
      </c>
      <c r="H322">
        <v>6</v>
      </c>
      <c r="I322" s="2">
        <v>30</v>
      </c>
    </row>
    <row r="323" spans="1:9" x14ac:dyDescent="0.3">
      <c r="A323" s="6" t="s">
        <v>371</v>
      </c>
      <c r="B323" t="s">
        <v>385</v>
      </c>
      <c r="C323" s="1">
        <f>VLOOKUP(B323,'League Table'!$B$33:$E$52,2,FALSE)</f>
        <v>182000000</v>
      </c>
      <c r="D323" s="1">
        <v>14</v>
      </c>
      <c r="E323" s="1">
        <v>1560000</v>
      </c>
      <c r="F323">
        <v>3</v>
      </c>
      <c r="G323">
        <v>0</v>
      </c>
      <c r="H323">
        <v>2</v>
      </c>
      <c r="I323" s="2">
        <v>15</v>
      </c>
    </row>
    <row r="324" spans="1:9" x14ac:dyDescent="0.3">
      <c r="A324" s="6" t="s">
        <v>367</v>
      </c>
      <c r="B324" t="s">
        <v>385</v>
      </c>
      <c r="C324" s="1">
        <f>VLOOKUP(B324,'League Table'!$B$33:$E$52,2,FALSE)</f>
        <v>182000000</v>
      </c>
      <c r="D324" s="1">
        <v>14</v>
      </c>
      <c r="E324" s="1">
        <v>1820000</v>
      </c>
      <c r="F324">
        <v>2</v>
      </c>
      <c r="G324">
        <v>0</v>
      </c>
      <c r="H324">
        <v>0</v>
      </c>
      <c r="I324" s="2">
        <v>3</v>
      </c>
    </row>
    <row r="325" spans="1:9" x14ac:dyDescent="0.3">
      <c r="A325" s="4" t="s">
        <v>409</v>
      </c>
      <c r="B325" t="s">
        <v>411</v>
      </c>
      <c r="C325" s="1">
        <f>VLOOKUP(B325,'League Table'!$B$33:$E$52,2,FALSE)</f>
        <v>137700000</v>
      </c>
      <c r="D325" s="1">
        <v>15</v>
      </c>
      <c r="E325" s="1">
        <v>832000</v>
      </c>
      <c r="F325">
        <v>2</v>
      </c>
      <c r="G325">
        <v>0</v>
      </c>
      <c r="H325">
        <v>0</v>
      </c>
      <c r="I325" s="2">
        <v>2</v>
      </c>
    </row>
    <row r="326" spans="1:9" x14ac:dyDescent="0.3">
      <c r="A326" s="4" t="s">
        <v>389</v>
      </c>
      <c r="B326" t="s">
        <v>411</v>
      </c>
      <c r="C326" s="1">
        <f>VLOOKUP(B326,'League Table'!$B$33:$E$52,2,FALSE)</f>
        <v>137700000</v>
      </c>
      <c r="D326" s="1">
        <v>15</v>
      </c>
      <c r="E326" s="1">
        <v>1820000</v>
      </c>
      <c r="F326">
        <v>3</v>
      </c>
      <c r="G326">
        <v>0</v>
      </c>
      <c r="H326">
        <v>3</v>
      </c>
      <c r="I326" s="2">
        <v>37</v>
      </c>
    </row>
    <row r="327" spans="1:9" x14ac:dyDescent="0.3">
      <c r="A327" s="4" t="s">
        <v>398</v>
      </c>
      <c r="B327" t="s">
        <v>411</v>
      </c>
      <c r="C327" s="1">
        <f>VLOOKUP(B327,'League Table'!$B$33:$E$52,2,FALSE)</f>
        <v>137700000</v>
      </c>
      <c r="D327" s="1">
        <v>15</v>
      </c>
      <c r="E327" s="1">
        <v>1300000</v>
      </c>
      <c r="F327">
        <v>3</v>
      </c>
      <c r="G327">
        <v>0</v>
      </c>
      <c r="H327">
        <v>0</v>
      </c>
      <c r="I327" s="2">
        <v>20</v>
      </c>
    </row>
    <row r="328" spans="1:9" x14ac:dyDescent="0.3">
      <c r="A328" s="4" t="s">
        <v>396</v>
      </c>
      <c r="B328" t="s">
        <v>411</v>
      </c>
      <c r="C328" s="1">
        <f>VLOOKUP(B328,'League Table'!$B$33:$E$52,2,FALSE)</f>
        <v>137700000</v>
      </c>
      <c r="D328" s="1">
        <v>15</v>
      </c>
      <c r="E328" s="1">
        <v>1560000</v>
      </c>
      <c r="F328">
        <v>2</v>
      </c>
      <c r="G328">
        <v>0</v>
      </c>
      <c r="H328">
        <v>0</v>
      </c>
      <c r="I328" s="2">
        <v>24</v>
      </c>
    </row>
    <row r="329" spans="1:9" x14ac:dyDescent="0.3">
      <c r="A329" s="4" t="s">
        <v>403</v>
      </c>
      <c r="B329" t="s">
        <v>411</v>
      </c>
      <c r="C329" s="1">
        <f>VLOOKUP(B329,'League Table'!$B$33:$E$52,2,FALSE)</f>
        <v>137700000</v>
      </c>
      <c r="D329" s="1">
        <v>15</v>
      </c>
      <c r="E329" s="1">
        <v>1040000</v>
      </c>
      <c r="F329">
        <v>2</v>
      </c>
      <c r="G329">
        <v>0</v>
      </c>
      <c r="H329">
        <v>1</v>
      </c>
      <c r="I329" s="2">
        <v>7</v>
      </c>
    </row>
    <row r="330" spans="1:9" x14ac:dyDescent="0.3">
      <c r="A330" s="4" t="s">
        <v>397</v>
      </c>
      <c r="B330" t="s">
        <v>411</v>
      </c>
      <c r="C330" s="1">
        <f>VLOOKUP(B330,'League Table'!$B$33:$E$52,2,FALSE)</f>
        <v>137700000</v>
      </c>
      <c r="D330" s="1">
        <v>15</v>
      </c>
      <c r="E330" s="1">
        <v>1560000</v>
      </c>
      <c r="F330">
        <v>3</v>
      </c>
      <c r="G330">
        <v>0</v>
      </c>
      <c r="H330">
        <v>1</v>
      </c>
      <c r="I330" s="2">
        <v>36</v>
      </c>
    </row>
    <row r="331" spans="1:9" x14ac:dyDescent="0.3">
      <c r="A331" s="4" t="s">
        <v>387</v>
      </c>
      <c r="B331" t="s">
        <v>411</v>
      </c>
      <c r="C331" s="1">
        <f>VLOOKUP(B331,'League Table'!$B$33:$E$52,2,FALSE)</f>
        <v>137700000</v>
      </c>
      <c r="D331" s="1">
        <v>15</v>
      </c>
      <c r="E331" s="1">
        <v>2340000</v>
      </c>
      <c r="F331">
        <v>3</v>
      </c>
      <c r="G331">
        <v>0</v>
      </c>
      <c r="H331">
        <v>0</v>
      </c>
      <c r="I331" s="2">
        <v>37</v>
      </c>
    </row>
    <row r="332" spans="1:9" x14ac:dyDescent="0.3">
      <c r="A332" s="4" t="s">
        <v>392</v>
      </c>
      <c r="B332" t="s">
        <v>411</v>
      </c>
      <c r="C332" s="1">
        <f>VLOOKUP(B332,'League Table'!$B$33:$E$52,2,FALSE)</f>
        <v>137700000</v>
      </c>
      <c r="D332" s="1">
        <v>15</v>
      </c>
      <c r="E332" s="1">
        <v>1664000</v>
      </c>
      <c r="F332">
        <v>2</v>
      </c>
      <c r="G332">
        <v>0</v>
      </c>
      <c r="H332">
        <v>0</v>
      </c>
      <c r="I332" s="2">
        <v>21</v>
      </c>
    </row>
    <row r="333" spans="1:9" x14ac:dyDescent="0.3">
      <c r="A333" s="4" t="s">
        <v>402</v>
      </c>
      <c r="B333" t="s">
        <v>411</v>
      </c>
      <c r="C333" s="1">
        <f>VLOOKUP(B333,'League Table'!$B$33:$E$52,2,FALSE)</f>
        <v>137700000</v>
      </c>
      <c r="D333" s="1">
        <v>15</v>
      </c>
      <c r="E333" s="1">
        <v>1040000</v>
      </c>
      <c r="F333">
        <v>2</v>
      </c>
      <c r="G333">
        <v>0</v>
      </c>
      <c r="H333">
        <v>0</v>
      </c>
      <c r="I333" s="2">
        <v>25</v>
      </c>
    </row>
    <row r="334" spans="1:9" x14ac:dyDescent="0.3">
      <c r="A334" s="4" t="s">
        <v>395</v>
      </c>
      <c r="B334" t="s">
        <v>411</v>
      </c>
      <c r="C334" s="1">
        <f>VLOOKUP(B334,'League Table'!$B$33:$E$52,2,FALSE)</f>
        <v>137700000</v>
      </c>
      <c r="D334" s="1">
        <v>15</v>
      </c>
      <c r="E334" s="1">
        <v>1560000</v>
      </c>
      <c r="F334" s="4">
        <v>4</v>
      </c>
      <c r="G334">
        <v>0</v>
      </c>
      <c r="H334">
        <v>14</v>
      </c>
      <c r="I334" s="2">
        <v>36</v>
      </c>
    </row>
    <row r="335" spans="1:9" x14ac:dyDescent="0.3">
      <c r="A335" s="4" t="s">
        <v>408</v>
      </c>
      <c r="B335" t="s">
        <v>411</v>
      </c>
      <c r="C335" s="1">
        <f>VLOOKUP(B335,'League Table'!$B$33:$E$52,2,FALSE)</f>
        <v>137700000</v>
      </c>
      <c r="D335" s="1">
        <v>15</v>
      </c>
      <c r="E335" s="1">
        <v>1040000</v>
      </c>
      <c r="F335">
        <v>3</v>
      </c>
      <c r="G335">
        <v>0</v>
      </c>
      <c r="H335">
        <v>0</v>
      </c>
      <c r="I335" s="2">
        <v>3</v>
      </c>
    </row>
    <row r="336" spans="1:9" x14ac:dyDescent="0.3">
      <c r="A336" s="4" t="s">
        <v>386</v>
      </c>
      <c r="B336" t="s">
        <v>411</v>
      </c>
      <c r="C336" s="1">
        <f>VLOOKUP(B336,'League Table'!$B$33:$E$52,2,FALSE)</f>
        <v>137700000</v>
      </c>
      <c r="D336" s="1">
        <v>15</v>
      </c>
      <c r="E336" s="1">
        <v>2340000</v>
      </c>
      <c r="F336" s="4">
        <v>4</v>
      </c>
      <c r="G336">
        <v>0</v>
      </c>
      <c r="H336">
        <v>5</v>
      </c>
      <c r="I336" s="2">
        <v>34</v>
      </c>
    </row>
    <row r="337" spans="1:9" x14ac:dyDescent="0.3">
      <c r="A337" s="4" t="s">
        <v>410</v>
      </c>
      <c r="B337" t="s">
        <v>411</v>
      </c>
      <c r="C337" s="1">
        <f>VLOOKUP(B337,'League Table'!$B$33:$E$52,2,FALSE)</f>
        <v>137700000</v>
      </c>
      <c r="D337" s="1">
        <v>15</v>
      </c>
      <c r="E337" s="1">
        <v>1560000</v>
      </c>
      <c r="F337" s="4">
        <v>4</v>
      </c>
      <c r="G337">
        <v>0</v>
      </c>
      <c r="H337">
        <v>1</v>
      </c>
      <c r="I337" s="2">
        <v>10</v>
      </c>
    </row>
    <row r="338" spans="1:9" x14ac:dyDescent="0.3">
      <c r="A338" s="4" t="s">
        <v>388</v>
      </c>
      <c r="B338" t="s">
        <v>411</v>
      </c>
      <c r="C338" s="1">
        <f>VLOOKUP(B338,'League Table'!$B$33:$E$52,2,FALSE)</f>
        <v>137700000</v>
      </c>
      <c r="D338" s="1">
        <v>15</v>
      </c>
      <c r="E338" s="1">
        <v>1820000</v>
      </c>
      <c r="F338">
        <v>2</v>
      </c>
      <c r="G338">
        <v>0</v>
      </c>
      <c r="H338">
        <v>1</v>
      </c>
      <c r="I338" s="2">
        <v>36</v>
      </c>
    </row>
    <row r="339" spans="1:9" x14ac:dyDescent="0.3">
      <c r="A339" s="4" t="s">
        <v>407</v>
      </c>
      <c r="B339" t="s">
        <v>411</v>
      </c>
      <c r="C339" s="1">
        <f>VLOOKUP(B339,'League Table'!$B$33:$E$52,2,FALSE)</f>
        <v>137700000</v>
      </c>
      <c r="D339" s="1">
        <v>15</v>
      </c>
      <c r="E339" s="1">
        <v>1040000</v>
      </c>
      <c r="F339">
        <v>2</v>
      </c>
      <c r="G339">
        <v>0</v>
      </c>
      <c r="H339">
        <v>0</v>
      </c>
      <c r="I339" s="2">
        <v>6</v>
      </c>
    </row>
    <row r="340" spans="1:9" x14ac:dyDescent="0.3">
      <c r="A340" s="4" t="s">
        <v>400</v>
      </c>
      <c r="B340" t="s">
        <v>411</v>
      </c>
      <c r="C340" s="1">
        <f>VLOOKUP(B340,'League Table'!$B$33:$E$52,2,FALSE)</f>
        <v>137700000</v>
      </c>
      <c r="D340" s="1">
        <v>15</v>
      </c>
      <c r="E340" s="1">
        <v>1300000</v>
      </c>
      <c r="F340">
        <v>2</v>
      </c>
      <c r="G340">
        <v>0</v>
      </c>
      <c r="H340">
        <v>0</v>
      </c>
      <c r="I340" s="2">
        <v>17</v>
      </c>
    </row>
    <row r="341" spans="1:9" x14ac:dyDescent="0.3">
      <c r="A341" s="4" t="s">
        <v>391</v>
      </c>
      <c r="B341" t="s">
        <v>411</v>
      </c>
      <c r="C341" s="1">
        <f>VLOOKUP(B341,'League Table'!$B$33:$E$52,2,FALSE)</f>
        <v>137700000</v>
      </c>
      <c r="D341" s="1">
        <v>15</v>
      </c>
      <c r="E341" s="1">
        <v>1820000</v>
      </c>
      <c r="F341">
        <v>1</v>
      </c>
      <c r="G341">
        <v>0</v>
      </c>
      <c r="H341">
        <v>0</v>
      </c>
      <c r="I341" s="2">
        <v>35</v>
      </c>
    </row>
    <row r="342" spans="1:9" x14ac:dyDescent="0.3">
      <c r="A342" s="4" t="s">
        <v>406</v>
      </c>
      <c r="B342" t="s">
        <v>411</v>
      </c>
      <c r="C342" s="1">
        <f>VLOOKUP(B342,'League Table'!$B$33:$E$52,2,FALSE)</f>
        <v>137700000</v>
      </c>
      <c r="D342" s="1">
        <v>15</v>
      </c>
      <c r="E342" s="1">
        <v>1040000</v>
      </c>
      <c r="F342">
        <v>1</v>
      </c>
      <c r="G342">
        <v>0</v>
      </c>
      <c r="H342">
        <v>0</v>
      </c>
      <c r="I342" s="2">
        <v>2</v>
      </c>
    </row>
    <row r="343" spans="1:9" x14ac:dyDescent="0.3">
      <c r="A343" s="4" t="s">
        <v>394</v>
      </c>
      <c r="B343" t="s">
        <v>411</v>
      </c>
      <c r="C343" s="1">
        <f>VLOOKUP(B343,'League Table'!$B$33:$E$52,2,FALSE)</f>
        <v>137700000</v>
      </c>
      <c r="D343" s="1">
        <v>15</v>
      </c>
      <c r="E343" s="1">
        <v>1560000</v>
      </c>
      <c r="F343">
        <v>3</v>
      </c>
      <c r="G343">
        <v>0</v>
      </c>
      <c r="H343">
        <v>6</v>
      </c>
      <c r="I343" s="2">
        <v>36</v>
      </c>
    </row>
    <row r="344" spans="1:9" x14ac:dyDescent="0.3">
      <c r="A344" s="4" t="s">
        <v>401</v>
      </c>
      <c r="B344" t="s">
        <v>411</v>
      </c>
      <c r="C344" s="1">
        <f>VLOOKUP(B344,'League Table'!$B$33:$E$52,2,FALSE)</f>
        <v>137700000</v>
      </c>
      <c r="D344" s="1">
        <v>15</v>
      </c>
      <c r="E344" s="1">
        <v>1040000</v>
      </c>
      <c r="F344" s="4">
        <v>4</v>
      </c>
      <c r="G344">
        <v>0</v>
      </c>
      <c r="H344">
        <v>0</v>
      </c>
      <c r="I344" s="2">
        <v>5</v>
      </c>
    </row>
    <row r="345" spans="1:9" x14ac:dyDescent="0.3">
      <c r="A345" s="4" t="s">
        <v>393</v>
      </c>
      <c r="B345" t="s">
        <v>411</v>
      </c>
      <c r="C345" s="1">
        <f>VLOOKUP(B345,'League Table'!$B$33:$E$52,2,FALSE)</f>
        <v>137700000</v>
      </c>
      <c r="D345" s="1">
        <v>15</v>
      </c>
      <c r="E345" s="1">
        <v>1560000</v>
      </c>
      <c r="F345">
        <v>2</v>
      </c>
      <c r="G345">
        <v>0</v>
      </c>
      <c r="H345">
        <v>0</v>
      </c>
      <c r="I345" s="2">
        <v>35</v>
      </c>
    </row>
    <row r="346" spans="1:9" x14ac:dyDescent="0.3">
      <c r="A346" s="4" t="s">
        <v>399</v>
      </c>
      <c r="B346" t="s">
        <v>411</v>
      </c>
      <c r="C346" s="1">
        <f>VLOOKUP(B346,'League Table'!$B$33:$E$52,2,FALSE)</f>
        <v>137700000</v>
      </c>
      <c r="D346" s="1">
        <v>15</v>
      </c>
      <c r="E346" s="1">
        <v>1300000</v>
      </c>
      <c r="F346">
        <v>3</v>
      </c>
      <c r="G346">
        <v>0</v>
      </c>
      <c r="H346">
        <v>1</v>
      </c>
      <c r="I346" s="2">
        <v>37</v>
      </c>
    </row>
    <row r="347" spans="1:9" x14ac:dyDescent="0.3">
      <c r="A347" s="4" t="s">
        <v>390</v>
      </c>
      <c r="B347" t="s">
        <v>411</v>
      </c>
      <c r="C347" s="1">
        <f>VLOOKUP(B347,'League Table'!$B$33:$E$52,2,FALSE)</f>
        <v>137700000</v>
      </c>
      <c r="D347" s="1">
        <v>15</v>
      </c>
      <c r="E347" s="1">
        <v>1820000</v>
      </c>
      <c r="F347">
        <v>1</v>
      </c>
      <c r="G347">
        <v>0</v>
      </c>
      <c r="H347">
        <v>0</v>
      </c>
      <c r="I347" s="2">
        <v>5</v>
      </c>
    </row>
    <row r="348" spans="1:9" x14ac:dyDescent="0.3">
      <c r="A348" s="4" t="s">
        <v>404</v>
      </c>
      <c r="B348" t="s">
        <v>411</v>
      </c>
      <c r="C348" s="1">
        <f>VLOOKUP(B348,'League Table'!$B$33:$E$52,2,FALSE)</f>
        <v>137700000</v>
      </c>
      <c r="D348" s="1">
        <v>15</v>
      </c>
      <c r="E348" s="1">
        <v>1040000</v>
      </c>
      <c r="F348" s="4">
        <v>4</v>
      </c>
      <c r="G348">
        <v>0</v>
      </c>
      <c r="H348">
        <v>2</v>
      </c>
      <c r="I348" s="2">
        <v>19</v>
      </c>
    </row>
    <row r="349" spans="1:9" x14ac:dyDescent="0.3">
      <c r="A349" s="4" t="s">
        <v>405</v>
      </c>
      <c r="B349" t="s">
        <v>411</v>
      </c>
      <c r="C349" s="1">
        <f>VLOOKUP(B349,'League Table'!$B$33:$E$52,2,FALSE)</f>
        <v>137700000</v>
      </c>
      <c r="D349" s="1">
        <v>15</v>
      </c>
      <c r="E349" s="1">
        <v>1040000</v>
      </c>
      <c r="F349">
        <v>2</v>
      </c>
      <c r="G349">
        <v>0</v>
      </c>
      <c r="H349">
        <v>0</v>
      </c>
      <c r="I349" s="2">
        <v>6</v>
      </c>
    </row>
    <row r="350" spans="1:9" x14ac:dyDescent="0.3">
      <c r="A350" s="4" t="s">
        <v>414</v>
      </c>
      <c r="B350" t="s">
        <v>412</v>
      </c>
      <c r="C350" s="1">
        <f>VLOOKUP(B350,'League Table'!$B$33:$E$52,2,FALSE)</f>
        <v>103450000</v>
      </c>
      <c r="D350" s="1">
        <v>16</v>
      </c>
      <c r="E350" s="1">
        <v>2600000</v>
      </c>
      <c r="F350">
        <v>3</v>
      </c>
      <c r="G350">
        <v>0</v>
      </c>
      <c r="H350">
        <v>4</v>
      </c>
      <c r="I350" s="2">
        <v>38</v>
      </c>
    </row>
    <row r="351" spans="1:9" x14ac:dyDescent="0.3">
      <c r="A351" s="4" t="s">
        <v>426</v>
      </c>
      <c r="B351" t="s">
        <v>412</v>
      </c>
      <c r="C351" s="1">
        <f>VLOOKUP(B351,'League Table'!$B$33:$E$52,2,FALSE)</f>
        <v>103450000</v>
      </c>
      <c r="D351" s="1">
        <v>16</v>
      </c>
      <c r="E351" s="1">
        <v>936000</v>
      </c>
      <c r="F351">
        <v>3</v>
      </c>
      <c r="G351">
        <v>0</v>
      </c>
      <c r="H351">
        <v>0</v>
      </c>
      <c r="I351" s="2">
        <v>10</v>
      </c>
    </row>
    <row r="352" spans="1:9" x14ac:dyDescent="0.3">
      <c r="A352" s="4" t="s">
        <v>413</v>
      </c>
      <c r="B352" t="s">
        <v>412</v>
      </c>
      <c r="C352" s="1">
        <f>VLOOKUP(B352,'League Table'!$B$33:$E$52,2,FALSE)</f>
        <v>103450000</v>
      </c>
      <c r="D352" s="1">
        <v>16</v>
      </c>
      <c r="E352" s="1">
        <v>2875000</v>
      </c>
      <c r="F352">
        <v>3</v>
      </c>
      <c r="G352">
        <v>0</v>
      </c>
      <c r="H352">
        <v>1</v>
      </c>
      <c r="I352" s="2">
        <v>14</v>
      </c>
    </row>
    <row r="353" spans="1:9" x14ac:dyDescent="0.3">
      <c r="A353" s="4" t="s">
        <v>423</v>
      </c>
      <c r="B353" t="s">
        <v>412</v>
      </c>
      <c r="C353" s="1">
        <f>VLOOKUP(B353,'League Table'!$B$33:$E$52,2,FALSE)</f>
        <v>103450000</v>
      </c>
      <c r="D353" s="1">
        <v>16</v>
      </c>
      <c r="E353" s="1">
        <v>1040000</v>
      </c>
      <c r="F353">
        <v>2</v>
      </c>
      <c r="G353">
        <v>0</v>
      </c>
      <c r="H353">
        <v>0</v>
      </c>
      <c r="I353" s="2">
        <v>25</v>
      </c>
    </row>
    <row r="354" spans="1:9" x14ac:dyDescent="0.3">
      <c r="A354" s="4" t="s">
        <v>421</v>
      </c>
      <c r="B354" t="s">
        <v>412</v>
      </c>
      <c r="C354" s="1">
        <f>VLOOKUP(B354,'League Table'!$B$33:$E$52,2,FALSE)</f>
        <v>103450000</v>
      </c>
      <c r="D354" s="1">
        <v>16</v>
      </c>
      <c r="E354" s="1">
        <v>1300000</v>
      </c>
      <c r="F354">
        <v>2</v>
      </c>
      <c r="G354">
        <v>0</v>
      </c>
      <c r="H354">
        <v>0</v>
      </c>
      <c r="I354" s="2">
        <v>39</v>
      </c>
    </row>
    <row r="355" spans="1:9" x14ac:dyDescent="0.3">
      <c r="A355" s="4" t="s">
        <v>428</v>
      </c>
      <c r="B355" t="s">
        <v>412</v>
      </c>
      <c r="C355" s="1">
        <f>VLOOKUP(B355,'League Table'!$B$33:$E$52,2,FALSE)</f>
        <v>103450000</v>
      </c>
      <c r="D355" s="1">
        <v>16</v>
      </c>
      <c r="E355" s="1">
        <v>832000</v>
      </c>
      <c r="F355" s="4">
        <v>4</v>
      </c>
      <c r="G355">
        <v>0</v>
      </c>
      <c r="H355">
        <v>0</v>
      </c>
      <c r="I355" s="2">
        <v>31</v>
      </c>
    </row>
    <row r="356" spans="1:9" x14ac:dyDescent="0.3">
      <c r="A356" s="4" t="s">
        <v>419</v>
      </c>
      <c r="B356" t="s">
        <v>412</v>
      </c>
      <c r="C356" s="1">
        <f>VLOOKUP(B356,'League Table'!$B$33:$E$52,2,FALSE)</f>
        <v>103450000</v>
      </c>
      <c r="D356" s="1">
        <v>16</v>
      </c>
      <c r="E356" s="1">
        <v>1560000</v>
      </c>
      <c r="F356">
        <v>3</v>
      </c>
      <c r="G356">
        <v>0</v>
      </c>
      <c r="H356">
        <v>1</v>
      </c>
      <c r="I356" s="2">
        <v>24</v>
      </c>
    </row>
    <row r="357" spans="1:9" x14ac:dyDescent="0.3">
      <c r="A357" s="4" t="s">
        <v>432</v>
      </c>
      <c r="B357" t="s">
        <v>412</v>
      </c>
      <c r="C357" s="1">
        <f>VLOOKUP(B357,'League Table'!$B$33:$E$52,2,FALSE)</f>
        <v>103450000</v>
      </c>
      <c r="D357" s="1">
        <v>16</v>
      </c>
      <c r="E357" s="1">
        <v>520000</v>
      </c>
      <c r="F357">
        <v>3</v>
      </c>
      <c r="G357">
        <v>0</v>
      </c>
      <c r="H357">
        <v>0</v>
      </c>
      <c r="I357" s="2">
        <v>7</v>
      </c>
    </row>
    <row r="358" spans="1:9" x14ac:dyDescent="0.3">
      <c r="A358" s="4" t="s">
        <v>420</v>
      </c>
      <c r="B358" t="s">
        <v>412</v>
      </c>
      <c r="C358" s="1">
        <f>VLOOKUP(B358,'League Table'!$B$33:$E$52,2,FALSE)</f>
        <v>103450000</v>
      </c>
      <c r="D358" s="1">
        <v>16</v>
      </c>
      <c r="E358" s="1">
        <v>1300000</v>
      </c>
      <c r="F358" s="4">
        <v>4</v>
      </c>
      <c r="G358">
        <v>0</v>
      </c>
      <c r="H358">
        <v>1</v>
      </c>
      <c r="I358" s="2">
        <v>21</v>
      </c>
    </row>
    <row r="359" spans="1:9" x14ac:dyDescent="0.3">
      <c r="A359" s="4" t="s">
        <v>433</v>
      </c>
      <c r="B359" t="s">
        <v>412</v>
      </c>
      <c r="C359" s="1">
        <f>VLOOKUP(B359,'League Table'!$B$33:$E$52,2,FALSE)</f>
        <v>103450000</v>
      </c>
      <c r="D359" s="1">
        <v>16</v>
      </c>
      <c r="E359" s="1">
        <v>676000</v>
      </c>
      <c r="F359">
        <v>2</v>
      </c>
      <c r="G359">
        <v>0</v>
      </c>
      <c r="H359">
        <v>0</v>
      </c>
      <c r="I359" s="2">
        <v>27</v>
      </c>
    </row>
    <row r="360" spans="1:9" x14ac:dyDescent="0.3">
      <c r="A360" s="4" t="s">
        <v>431</v>
      </c>
      <c r="B360" t="s">
        <v>412</v>
      </c>
      <c r="C360" s="1">
        <f>VLOOKUP(B360,'League Table'!$B$33:$E$52,2,FALSE)</f>
        <v>103450000</v>
      </c>
      <c r="D360" s="1">
        <v>16</v>
      </c>
      <c r="E360" s="1">
        <v>520000</v>
      </c>
      <c r="F360">
        <v>1</v>
      </c>
      <c r="G360">
        <v>0</v>
      </c>
      <c r="H360">
        <v>0</v>
      </c>
      <c r="I360" s="2">
        <v>4</v>
      </c>
    </row>
    <row r="361" spans="1:9" x14ac:dyDescent="0.3">
      <c r="A361" s="4" t="s">
        <v>434</v>
      </c>
      <c r="B361" t="s">
        <v>412</v>
      </c>
      <c r="C361" s="1">
        <f>VLOOKUP(B361,'League Table'!$B$33:$E$52,2,FALSE)</f>
        <v>103450000</v>
      </c>
      <c r="D361" s="1">
        <v>16</v>
      </c>
      <c r="E361" s="1">
        <v>676000</v>
      </c>
      <c r="F361">
        <v>1</v>
      </c>
      <c r="G361">
        <v>0</v>
      </c>
      <c r="H361">
        <v>0</v>
      </c>
      <c r="I361" s="2">
        <v>40</v>
      </c>
    </row>
    <row r="362" spans="1:9" x14ac:dyDescent="0.3">
      <c r="A362" s="4" t="s">
        <v>422</v>
      </c>
      <c r="B362" t="s">
        <v>412</v>
      </c>
      <c r="C362" s="1">
        <f>VLOOKUP(B362,'League Table'!$B$33:$E$52,2,FALSE)</f>
        <v>103450000</v>
      </c>
      <c r="D362" s="1">
        <v>16</v>
      </c>
      <c r="E362" s="1">
        <v>1196000</v>
      </c>
      <c r="F362">
        <v>3</v>
      </c>
      <c r="G362">
        <v>0</v>
      </c>
      <c r="H362">
        <v>0</v>
      </c>
      <c r="I362" s="2">
        <v>33</v>
      </c>
    </row>
    <row r="363" spans="1:9" x14ac:dyDescent="0.3">
      <c r="A363" s="4" t="s">
        <v>415</v>
      </c>
      <c r="B363" t="s">
        <v>412</v>
      </c>
      <c r="C363" s="1">
        <f>VLOOKUP(B363,'League Table'!$B$33:$E$52,2,FALSE)</f>
        <v>103450000</v>
      </c>
      <c r="D363" s="1">
        <v>16</v>
      </c>
      <c r="E363" s="1">
        <v>1820000</v>
      </c>
      <c r="F363" s="4">
        <v>4</v>
      </c>
      <c r="G363">
        <v>0</v>
      </c>
      <c r="H363">
        <v>6</v>
      </c>
      <c r="I363" s="2">
        <v>35</v>
      </c>
    </row>
    <row r="364" spans="1:9" x14ac:dyDescent="0.3">
      <c r="A364" s="4" t="s">
        <v>417</v>
      </c>
      <c r="B364" t="s">
        <v>412</v>
      </c>
      <c r="C364" s="1">
        <f>VLOOKUP(B364,'League Table'!$B$33:$E$52,2,FALSE)</f>
        <v>103450000</v>
      </c>
      <c r="D364" s="1">
        <v>16</v>
      </c>
      <c r="E364" s="1">
        <v>1716000</v>
      </c>
      <c r="F364">
        <v>2</v>
      </c>
      <c r="G364">
        <v>0</v>
      </c>
      <c r="H364">
        <v>0</v>
      </c>
      <c r="I364" s="2">
        <v>40</v>
      </c>
    </row>
    <row r="365" spans="1:9" x14ac:dyDescent="0.3">
      <c r="A365" s="4" t="s">
        <v>430</v>
      </c>
      <c r="B365" t="s">
        <v>412</v>
      </c>
      <c r="C365" s="1">
        <f>VLOOKUP(B365,'League Table'!$B$33:$E$52,2,FALSE)</f>
        <v>103450000</v>
      </c>
      <c r="D365" s="1">
        <v>16</v>
      </c>
      <c r="E365" s="1">
        <v>780000</v>
      </c>
      <c r="F365">
        <v>2</v>
      </c>
      <c r="G365">
        <v>0</v>
      </c>
      <c r="H365">
        <v>0</v>
      </c>
      <c r="I365" s="2">
        <v>6</v>
      </c>
    </row>
    <row r="366" spans="1:9" x14ac:dyDescent="0.3">
      <c r="A366" s="4" t="s">
        <v>429</v>
      </c>
      <c r="B366" t="s">
        <v>412</v>
      </c>
      <c r="C366" s="1">
        <f>VLOOKUP(B366,'League Table'!$B$33:$E$52,2,FALSE)</f>
        <v>103450000</v>
      </c>
      <c r="D366" s="1">
        <v>16</v>
      </c>
      <c r="E366" s="1">
        <v>780000</v>
      </c>
      <c r="F366">
        <v>3</v>
      </c>
      <c r="G366">
        <v>0</v>
      </c>
      <c r="H366">
        <v>1</v>
      </c>
      <c r="I366" s="2">
        <v>22</v>
      </c>
    </row>
    <row r="367" spans="1:9" x14ac:dyDescent="0.3">
      <c r="A367" s="4" t="s">
        <v>427</v>
      </c>
      <c r="B367" t="s">
        <v>412</v>
      </c>
      <c r="C367" s="1">
        <f>VLOOKUP(B367,'League Table'!$B$33:$E$52,2,FALSE)</f>
        <v>103450000</v>
      </c>
      <c r="D367" s="1">
        <v>16</v>
      </c>
      <c r="E367" s="1">
        <v>936000</v>
      </c>
      <c r="F367">
        <v>3</v>
      </c>
      <c r="G367">
        <v>0</v>
      </c>
      <c r="H367">
        <v>5</v>
      </c>
      <c r="I367" s="2">
        <v>38</v>
      </c>
    </row>
    <row r="368" spans="1:9" x14ac:dyDescent="0.3">
      <c r="A368" s="4" t="s">
        <v>424</v>
      </c>
      <c r="B368" t="s">
        <v>412</v>
      </c>
      <c r="C368" s="1">
        <f>VLOOKUP(B368,'League Table'!$B$33:$E$52,2,FALSE)</f>
        <v>103450000</v>
      </c>
      <c r="D368" s="1">
        <v>16</v>
      </c>
      <c r="E368" s="1">
        <v>1040000</v>
      </c>
      <c r="F368">
        <v>2</v>
      </c>
      <c r="G368">
        <v>0</v>
      </c>
      <c r="H368">
        <v>0</v>
      </c>
      <c r="I368" s="2">
        <v>28</v>
      </c>
    </row>
    <row r="369" spans="1:9" x14ac:dyDescent="0.3">
      <c r="A369" s="4" t="s">
        <v>416</v>
      </c>
      <c r="B369" t="s">
        <v>412</v>
      </c>
      <c r="C369" s="1">
        <f>VLOOKUP(B369,'League Table'!$B$33:$E$52,2,FALSE)</f>
        <v>103450000</v>
      </c>
      <c r="D369" s="1">
        <v>16</v>
      </c>
      <c r="E369" s="1">
        <v>1820000</v>
      </c>
      <c r="F369" s="4">
        <v>4</v>
      </c>
      <c r="G369">
        <v>0</v>
      </c>
      <c r="H369">
        <v>9</v>
      </c>
      <c r="I369" s="2">
        <v>31</v>
      </c>
    </row>
    <row r="370" spans="1:9" x14ac:dyDescent="0.3">
      <c r="A370" s="4" t="s">
        <v>418</v>
      </c>
      <c r="B370" t="s">
        <v>412</v>
      </c>
      <c r="C370" s="1">
        <f>VLOOKUP(B370,'League Table'!$B$33:$E$52,2,FALSE)</f>
        <v>103450000</v>
      </c>
      <c r="D370" s="1">
        <v>16</v>
      </c>
      <c r="E370" s="1">
        <v>1560000</v>
      </c>
      <c r="F370">
        <v>3</v>
      </c>
      <c r="G370">
        <v>0</v>
      </c>
      <c r="H370">
        <v>3</v>
      </c>
      <c r="I370" s="2">
        <v>37</v>
      </c>
    </row>
    <row r="371" spans="1:9" x14ac:dyDescent="0.3">
      <c r="A371" s="4" t="s">
        <v>425</v>
      </c>
      <c r="B371" t="s">
        <v>412</v>
      </c>
      <c r="C371" s="1">
        <f>VLOOKUP(B371,'League Table'!$B$33:$E$52,2,FALSE)</f>
        <v>103450000</v>
      </c>
      <c r="D371" s="1">
        <v>16</v>
      </c>
      <c r="E371" s="1">
        <v>1040000</v>
      </c>
      <c r="F371">
        <v>2</v>
      </c>
      <c r="G371">
        <v>0</v>
      </c>
      <c r="H371">
        <v>0</v>
      </c>
      <c r="I371" s="2">
        <v>27</v>
      </c>
    </row>
    <row r="372" spans="1:9" x14ac:dyDescent="0.3">
      <c r="A372" s="6" t="s">
        <v>452</v>
      </c>
      <c r="B372" t="s">
        <v>462</v>
      </c>
      <c r="C372" s="1">
        <f>VLOOKUP(B372,'League Table'!$B$33:$E$52,2,FALSE)</f>
        <v>247000000</v>
      </c>
      <c r="D372" s="1">
        <v>17</v>
      </c>
      <c r="E372" s="1">
        <v>2080000</v>
      </c>
      <c r="F372">
        <v>1</v>
      </c>
      <c r="G372">
        <v>0</v>
      </c>
      <c r="H372">
        <v>0</v>
      </c>
      <c r="I372" s="2">
        <v>23</v>
      </c>
    </row>
    <row r="373" spans="1:9" x14ac:dyDescent="0.3">
      <c r="A373" s="6" t="s">
        <v>459</v>
      </c>
      <c r="B373" t="s">
        <v>462</v>
      </c>
      <c r="C373" s="1">
        <f>VLOOKUP(B373,'League Table'!$B$33:$E$52,2,FALSE)</f>
        <v>247000000</v>
      </c>
      <c r="D373" s="1">
        <v>17</v>
      </c>
      <c r="E373" s="1">
        <v>41600</v>
      </c>
      <c r="F373">
        <v>2</v>
      </c>
      <c r="G373">
        <v>0</v>
      </c>
      <c r="H373">
        <v>0</v>
      </c>
      <c r="I373" s="2">
        <v>0</v>
      </c>
    </row>
    <row r="374" spans="1:9" x14ac:dyDescent="0.3">
      <c r="A374" s="6" t="s">
        <v>442</v>
      </c>
      <c r="B374" t="s">
        <v>462</v>
      </c>
      <c r="C374" s="1">
        <f>VLOOKUP(B374,'League Table'!$B$33:$E$52,2,FALSE)</f>
        <v>247000000</v>
      </c>
      <c r="D374" s="1">
        <v>17</v>
      </c>
      <c r="E374" s="1">
        <v>3380000</v>
      </c>
      <c r="F374">
        <v>2</v>
      </c>
      <c r="G374">
        <v>0</v>
      </c>
      <c r="H374">
        <v>1</v>
      </c>
      <c r="I374" s="2">
        <v>36</v>
      </c>
    </row>
    <row r="375" spans="1:9" x14ac:dyDescent="0.3">
      <c r="A375" s="6" t="s">
        <v>436</v>
      </c>
      <c r="B375" t="s">
        <v>462</v>
      </c>
      <c r="C375" s="1">
        <f>VLOOKUP(B375,'League Table'!$B$33:$E$52,2,FALSE)</f>
        <v>247000000</v>
      </c>
      <c r="D375" s="1">
        <v>17</v>
      </c>
      <c r="E375" s="1">
        <v>3640000</v>
      </c>
      <c r="F375" s="4">
        <v>4</v>
      </c>
      <c r="G375">
        <v>0</v>
      </c>
      <c r="H375">
        <v>7</v>
      </c>
      <c r="I375" s="2">
        <v>26</v>
      </c>
    </row>
    <row r="376" spans="1:9" x14ac:dyDescent="0.3">
      <c r="A376" s="6" t="s">
        <v>447</v>
      </c>
      <c r="B376" t="s">
        <v>462</v>
      </c>
      <c r="C376" s="1">
        <f>VLOOKUP(B376,'League Table'!$B$33:$E$52,2,FALSE)</f>
        <v>247000000</v>
      </c>
      <c r="D376" s="1">
        <v>17</v>
      </c>
      <c r="E376" s="1">
        <v>3120000</v>
      </c>
      <c r="F376">
        <v>3</v>
      </c>
      <c r="G376">
        <v>0</v>
      </c>
      <c r="H376">
        <v>7</v>
      </c>
      <c r="I376" s="2">
        <v>41</v>
      </c>
    </row>
    <row r="377" spans="1:9" x14ac:dyDescent="0.3">
      <c r="A377" s="6" t="s">
        <v>438</v>
      </c>
      <c r="B377" t="s">
        <v>462</v>
      </c>
      <c r="C377" s="1">
        <f>VLOOKUP(B377,'League Table'!$B$33:$E$52,2,FALSE)</f>
        <v>247000000</v>
      </c>
      <c r="D377" s="1">
        <v>17</v>
      </c>
      <c r="E377" s="1">
        <v>3640000</v>
      </c>
      <c r="F377">
        <v>1</v>
      </c>
      <c r="G377">
        <v>0</v>
      </c>
      <c r="H377">
        <v>0</v>
      </c>
      <c r="I377" s="2">
        <v>21</v>
      </c>
    </row>
    <row r="378" spans="1:9" x14ac:dyDescent="0.3">
      <c r="A378" s="6" t="s">
        <v>450</v>
      </c>
      <c r="B378" t="s">
        <v>462</v>
      </c>
      <c r="C378" s="1">
        <f>VLOOKUP(B378,'League Table'!$B$33:$E$52,2,FALSE)</f>
        <v>247000000</v>
      </c>
      <c r="D378" s="1">
        <v>17</v>
      </c>
      <c r="E378" s="1">
        <v>2496000</v>
      </c>
      <c r="F378">
        <v>2</v>
      </c>
      <c r="G378">
        <v>0</v>
      </c>
      <c r="H378">
        <v>3</v>
      </c>
      <c r="I378" s="2">
        <v>27</v>
      </c>
    </row>
    <row r="379" spans="1:9" x14ac:dyDescent="0.3">
      <c r="A379" s="6" t="s">
        <v>458</v>
      </c>
      <c r="B379" t="s">
        <v>462</v>
      </c>
      <c r="C379" s="1">
        <f>VLOOKUP(B379,'League Table'!$B$33:$E$52,2,FALSE)</f>
        <v>247000000</v>
      </c>
      <c r="D379" s="1">
        <v>17</v>
      </c>
      <c r="E379" s="1">
        <v>41600</v>
      </c>
      <c r="F379">
        <v>3</v>
      </c>
      <c r="G379">
        <v>0</v>
      </c>
      <c r="H379">
        <v>0</v>
      </c>
      <c r="I379" s="2">
        <v>0</v>
      </c>
    </row>
    <row r="380" spans="1:9" x14ac:dyDescent="0.3">
      <c r="A380" s="6" t="s">
        <v>455</v>
      </c>
      <c r="B380" t="s">
        <v>462</v>
      </c>
      <c r="C380" s="1">
        <f>VLOOKUP(B380,'League Table'!$B$33:$E$52,2,FALSE)</f>
        <v>247000000</v>
      </c>
      <c r="D380" s="1">
        <v>17</v>
      </c>
      <c r="E380" s="1">
        <v>936000</v>
      </c>
      <c r="F380">
        <v>3</v>
      </c>
      <c r="G380">
        <v>0</v>
      </c>
      <c r="H380">
        <v>0</v>
      </c>
      <c r="I380" s="2">
        <v>0</v>
      </c>
    </row>
    <row r="381" spans="1:9" x14ac:dyDescent="0.3">
      <c r="A381" s="6" t="s">
        <v>451</v>
      </c>
      <c r="B381" t="s">
        <v>462</v>
      </c>
      <c r="C381" s="1">
        <f>VLOOKUP(B381,'League Table'!$B$33:$E$52,2,FALSE)</f>
        <v>247000000</v>
      </c>
      <c r="D381" s="1">
        <v>17</v>
      </c>
      <c r="E381" s="1">
        <v>2340000</v>
      </c>
      <c r="F381">
        <v>3</v>
      </c>
      <c r="G381">
        <v>0</v>
      </c>
      <c r="H381">
        <v>4</v>
      </c>
      <c r="I381" s="2">
        <v>33</v>
      </c>
    </row>
    <row r="382" spans="1:9" x14ac:dyDescent="0.3">
      <c r="A382" s="6" t="s">
        <v>454</v>
      </c>
      <c r="B382" t="s">
        <v>462</v>
      </c>
      <c r="C382" s="1">
        <f>VLOOKUP(B382,'League Table'!$B$33:$E$52,2,FALSE)</f>
        <v>247000000</v>
      </c>
      <c r="D382" s="1">
        <v>17</v>
      </c>
      <c r="E382" s="1">
        <v>1040000</v>
      </c>
      <c r="F382">
        <v>2</v>
      </c>
      <c r="G382">
        <v>0</v>
      </c>
      <c r="H382">
        <v>1</v>
      </c>
      <c r="I382" s="2">
        <v>8</v>
      </c>
    </row>
    <row r="383" spans="1:9" x14ac:dyDescent="0.3">
      <c r="A383" s="6" t="s">
        <v>453</v>
      </c>
      <c r="B383" t="s">
        <v>462</v>
      </c>
      <c r="C383" s="1">
        <f>VLOOKUP(B383,'League Table'!$B$33:$E$52,2,FALSE)</f>
        <v>247000000</v>
      </c>
      <c r="D383" s="1">
        <v>17</v>
      </c>
      <c r="E383" s="1">
        <v>2080000</v>
      </c>
      <c r="F383">
        <v>2</v>
      </c>
      <c r="G383">
        <v>0</v>
      </c>
      <c r="H383">
        <v>0</v>
      </c>
      <c r="I383" s="2">
        <v>4</v>
      </c>
    </row>
    <row r="384" spans="1:9" x14ac:dyDescent="0.3">
      <c r="A384" s="6" t="s">
        <v>457</v>
      </c>
      <c r="B384" t="s">
        <v>462</v>
      </c>
      <c r="C384" s="1">
        <f>VLOOKUP(B384,'League Table'!$B$33:$E$52,2,FALSE)</f>
        <v>247000000</v>
      </c>
      <c r="D384" s="1">
        <v>17</v>
      </c>
      <c r="E384" s="1">
        <v>936000</v>
      </c>
      <c r="F384">
        <v>3</v>
      </c>
      <c r="G384">
        <v>0</v>
      </c>
      <c r="H384">
        <v>0</v>
      </c>
      <c r="I384" s="2">
        <v>7</v>
      </c>
    </row>
    <row r="385" spans="1:9" x14ac:dyDescent="0.3">
      <c r="A385" s="6" t="s">
        <v>435</v>
      </c>
      <c r="B385" t="s">
        <v>462</v>
      </c>
      <c r="C385" s="1">
        <f>VLOOKUP(B385,'League Table'!$B$33:$E$52,2,FALSE)</f>
        <v>247000000</v>
      </c>
      <c r="D385" s="1">
        <v>17</v>
      </c>
      <c r="E385" s="1">
        <v>4160000</v>
      </c>
      <c r="F385" s="4">
        <v>4</v>
      </c>
      <c r="G385">
        <v>0</v>
      </c>
      <c r="H385">
        <v>5</v>
      </c>
      <c r="I385" s="2">
        <v>33</v>
      </c>
    </row>
    <row r="386" spans="1:9" x14ac:dyDescent="0.3">
      <c r="A386" s="6" t="s">
        <v>440</v>
      </c>
      <c r="B386" t="s">
        <v>462</v>
      </c>
      <c r="C386" s="1">
        <f>VLOOKUP(B386,'League Table'!$B$33:$E$52,2,FALSE)</f>
        <v>247000000</v>
      </c>
      <c r="D386" s="1">
        <v>17</v>
      </c>
      <c r="E386" s="1">
        <v>3380000</v>
      </c>
      <c r="F386">
        <v>3</v>
      </c>
      <c r="G386">
        <v>0</v>
      </c>
      <c r="H386">
        <v>1</v>
      </c>
      <c r="I386" s="2">
        <v>29</v>
      </c>
    </row>
    <row r="387" spans="1:9" x14ac:dyDescent="0.3">
      <c r="A387" s="6" t="s">
        <v>449</v>
      </c>
      <c r="B387" t="s">
        <v>462</v>
      </c>
      <c r="C387" s="1">
        <f>VLOOKUP(B387,'League Table'!$B$33:$E$52,2,FALSE)</f>
        <v>247000000</v>
      </c>
      <c r="D387" s="1">
        <v>17</v>
      </c>
      <c r="E387" s="1">
        <v>2600000</v>
      </c>
      <c r="F387">
        <v>2</v>
      </c>
      <c r="G387">
        <v>0</v>
      </c>
      <c r="H387">
        <v>2</v>
      </c>
      <c r="I387" s="2">
        <v>28</v>
      </c>
    </row>
    <row r="388" spans="1:9" x14ac:dyDescent="0.3">
      <c r="A388" s="6" t="s">
        <v>446</v>
      </c>
      <c r="B388" t="s">
        <v>462</v>
      </c>
      <c r="C388" s="1">
        <f>VLOOKUP(B388,'League Table'!$B$33:$E$52,2,FALSE)</f>
        <v>247000000</v>
      </c>
      <c r="D388" s="1">
        <v>17</v>
      </c>
      <c r="E388" s="1">
        <v>3120000</v>
      </c>
      <c r="F388">
        <v>3</v>
      </c>
      <c r="G388">
        <v>0</v>
      </c>
      <c r="H388">
        <v>1</v>
      </c>
      <c r="I388" s="2">
        <v>36</v>
      </c>
    </row>
    <row r="389" spans="1:9" x14ac:dyDescent="0.3">
      <c r="A389" s="6" t="s">
        <v>441</v>
      </c>
      <c r="B389" t="s">
        <v>462</v>
      </c>
      <c r="C389" s="1">
        <f>VLOOKUP(B389,'League Table'!$B$33:$E$52,2,FALSE)</f>
        <v>247000000</v>
      </c>
      <c r="D389" s="1">
        <v>17</v>
      </c>
      <c r="E389" s="1">
        <v>3380000</v>
      </c>
      <c r="F389">
        <v>3</v>
      </c>
      <c r="G389">
        <v>0</v>
      </c>
      <c r="H389">
        <v>1</v>
      </c>
      <c r="I389" s="2">
        <v>40</v>
      </c>
    </row>
    <row r="390" spans="1:9" x14ac:dyDescent="0.3">
      <c r="A390" s="6" t="s">
        <v>448</v>
      </c>
      <c r="B390" t="s">
        <v>462</v>
      </c>
      <c r="C390" s="1">
        <f>VLOOKUP(B390,'League Table'!$B$33:$E$52,2,FALSE)</f>
        <v>247000000</v>
      </c>
      <c r="D390" s="1">
        <v>17</v>
      </c>
      <c r="E390" s="1">
        <v>2600000</v>
      </c>
      <c r="F390">
        <v>3</v>
      </c>
      <c r="G390">
        <v>0</v>
      </c>
      <c r="H390">
        <v>1</v>
      </c>
      <c r="I390" s="2">
        <v>28</v>
      </c>
    </row>
    <row r="391" spans="1:9" x14ac:dyDescent="0.3">
      <c r="A391" s="6" t="s">
        <v>437</v>
      </c>
      <c r="B391" t="s">
        <v>462</v>
      </c>
      <c r="C391" s="1">
        <f>VLOOKUP(B391,'League Table'!$B$33:$E$52,2,FALSE)</f>
        <v>247000000</v>
      </c>
      <c r="D391" s="1">
        <v>17</v>
      </c>
      <c r="E391" s="1">
        <v>3640000</v>
      </c>
      <c r="F391">
        <v>2</v>
      </c>
      <c r="G391">
        <v>0</v>
      </c>
      <c r="H391">
        <v>0</v>
      </c>
      <c r="I391" s="2">
        <v>40</v>
      </c>
    </row>
    <row r="392" spans="1:9" x14ac:dyDescent="0.3">
      <c r="A392" s="6" t="s">
        <v>456</v>
      </c>
      <c r="B392" t="s">
        <v>462</v>
      </c>
      <c r="C392" s="1">
        <f>VLOOKUP(B392,'League Table'!$B$33:$E$52,2,FALSE)</f>
        <v>247000000</v>
      </c>
      <c r="D392" s="1">
        <v>17</v>
      </c>
      <c r="E392" s="1">
        <v>936000</v>
      </c>
      <c r="F392">
        <v>2</v>
      </c>
      <c r="G392">
        <v>0</v>
      </c>
      <c r="H392">
        <v>0</v>
      </c>
      <c r="I392" s="2">
        <v>8</v>
      </c>
    </row>
    <row r="393" spans="1:9" x14ac:dyDescent="0.3">
      <c r="A393" s="6" t="s">
        <v>445</v>
      </c>
      <c r="B393" t="s">
        <v>462</v>
      </c>
      <c r="C393" s="1">
        <f>VLOOKUP(B393,'League Table'!$B$33:$E$52,2,FALSE)</f>
        <v>247000000</v>
      </c>
      <c r="D393" s="1">
        <v>17</v>
      </c>
      <c r="E393" s="1">
        <v>3120000</v>
      </c>
      <c r="F393" s="4">
        <v>4</v>
      </c>
      <c r="G393">
        <v>0</v>
      </c>
      <c r="H393">
        <v>2</v>
      </c>
      <c r="I393" s="2">
        <v>35</v>
      </c>
    </row>
    <row r="394" spans="1:9" x14ac:dyDescent="0.3">
      <c r="A394" s="6" t="s">
        <v>439</v>
      </c>
      <c r="B394" t="s">
        <v>462</v>
      </c>
      <c r="C394" s="1">
        <f>VLOOKUP(B394,'League Table'!$B$33:$E$52,2,FALSE)</f>
        <v>247000000</v>
      </c>
      <c r="D394" s="1">
        <v>17</v>
      </c>
      <c r="E394" s="1">
        <v>3380000</v>
      </c>
      <c r="F394">
        <v>3</v>
      </c>
      <c r="G394">
        <v>0</v>
      </c>
      <c r="H394">
        <v>2</v>
      </c>
      <c r="I394" s="2">
        <v>30</v>
      </c>
    </row>
    <row r="395" spans="1:9" x14ac:dyDescent="0.3">
      <c r="A395" s="6" t="s">
        <v>443</v>
      </c>
      <c r="B395" t="s">
        <v>462</v>
      </c>
      <c r="C395" s="1">
        <f>VLOOKUP(B395,'League Table'!$B$33:$E$52,2,FALSE)</f>
        <v>247000000</v>
      </c>
      <c r="D395" s="1">
        <v>17</v>
      </c>
      <c r="E395" s="1">
        <v>3120000</v>
      </c>
      <c r="F395">
        <v>3</v>
      </c>
      <c r="G395">
        <v>0</v>
      </c>
      <c r="H395">
        <v>3</v>
      </c>
      <c r="I395" s="2">
        <v>25</v>
      </c>
    </row>
    <row r="396" spans="1:9" x14ac:dyDescent="0.3">
      <c r="A396" s="6" t="s">
        <v>444</v>
      </c>
      <c r="B396" t="s">
        <v>462</v>
      </c>
      <c r="C396" s="1">
        <f>VLOOKUP(B396,'League Table'!$B$33:$E$52,2,FALSE)</f>
        <v>247000000</v>
      </c>
      <c r="D396" s="1">
        <v>17</v>
      </c>
      <c r="E396" s="1">
        <v>3120000</v>
      </c>
      <c r="F396">
        <v>2</v>
      </c>
      <c r="G396">
        <v>0</v>
      </c>
      <c r="H396">
        <v>1</v>
      </c>
      <c r="I396" s="2">
        <v>32</v>
      </c>
    </row>
    <row r="397" spans="1:9" x14ac:dyDescent="0.3">
      <c r="A397" s="6" t="s">
        <v>461</v>
      </c>
      <c r="B397" t="s">
        <v>462</v>
      </c>
      <c r="C397" s="1">
        <f>VLOOKUP(B397,'League Table'!$B$33:$E$52,2,FALSE)</f>
        <v>247000000</v>
      </c>
      <c r="D397" s="1">
        <v>17</v>
      </c>
      <c r="E397" s="1">
        <v>41600</v>
      </c>
      <c r="F397">
        <v>2</v>
      </c>
      <c r="G397">
        <v>0</v>
      </c>
      <c r="H397">
        <v>0</v>
      </c>
      <c r="I397" s="2">
        <v>0</v>
      </c>
    </row>
    <row r="398" spans="1:9" x14ac:dyDescent="0.3">
      <c r="A398" s="6" t="s">
        <v>460</v>
      </c>
      <c r="B398" t="s">
        <v>462</v>
      </c>
      <c r="C398" s="1">
        <f>VLOOKUP(B398,'League Table'!$B$33:$E$52,2,FALSE)</f>
        <v>247000000</v>
      </c>
      <c r="D398" s="1">
        <v>17</v>
      </c>
      <c r="E398" s="1">
        <v>41600</v>
      </c>
      <c r="F398">
        <v>2</v>
      </c>
      <c r="G398">
        <v>0</v>
      </c>
      <c r="H398">
        <v>0</v>
      </c>
      <c r="I398" s="2">
        <v>0</v>
      </c>
    </row>
    <row r="399" spans="1:9" x14ac:dyDescent="0.3">
      <c r="A399" t="s">
        <v>466</v>
      </c>
      <c r="B399" t="s">
        <v>481</v>
      </c>
      <c r="C399" s="1">
        <f>VLOOKUP(B399,'League Table'!$B$33:$E$52,2,FALSE)</f>
        <v>145250000</v>
      </c>
      <c r="D399" s="1">
        <v>18</v>
      </c>
      <c r="E399" s="1">
        <v>676000</v>
      </c>
      <c r="F399">
        <v>2</v>
      </c>
      <c r="G399">
        <v>0</v>
      </c>
      <c r="H399">
        <v>3</v>
      </c>
      <c r="I399" s="2">
        <v>36</v>
      </c>
    </row>
    <row r="400" spans="1:9" x14ac:dyDescent="0.3">
      <c r="A400" t="s">
        <v>478</v>
      </c>
      <c r="B400" t="s">
        <v>481</v>
      </c>
      <c r="C400" s="1">
        <f>VLOOKUP(B400,'League Table'!$B$33:$E$52,2,FALSE)</f>
        <v>145250000</v>
      </c>
      <c r="D400" s="1">
        <v>18</v>
      </c>
      <c r="E400" s="1">
        <v>4160000</v>
      </c>
      <c r="F400" s="4">
        <v>4</v>
      </c>
      <c r="G400">
        <v>0</v>
      </c>
      <c r="H400">
        <v>0</v>
      </c>
      <c r="I400" s="2">
        <v>4</v>
      </c>
    </row>
    <row r="401" spans="1:9" x14ac:dyDescent="0.3">
      <c r="A401" t="s">
        <v>465</v>
      </c>
      <c r="B401" t="s">
        <v>481</v>
      </c>
      <c r="C401" s="1">
        <f>VLOOKUP(B401,'League Table'!$B$33:$E$52,2,FALSE)</f>
        <v>145250000</v>
      </c>
      <c r="D401" s="1">
        <v>18</v>
      </c>
      <c r="E401" s="1">
        <v>1508000</v>
      </c>
      <c r="F401">
        <v>2</v>
      </c>
      <c r="G401">
        <v>0</v>
      </c>
      <c r="H401">
        <v>1</v>
      </c>
      <c r="I401" s="2">
        <v>28</v>
      </c>
    </row>
    <row r="402" spans="1:9" x14ac:dyDescent="0.3">
      <c r="A402" t="s">
        <v>474</v>
      </c>
      <c r="B402" t="s">
        <v>481</v>
      </c>
      <c r="C402" s="1">
        <f>VLOOKUP(B402,'League Table'!$B$33:$E$52,2,FALSE)</f>
        <v>145250000</v>
      </c>
      <c r="D402" s="1">
        <v>18</v>
      </c>
      <c r="E402" s="1">
        <v>1300000</v>
      </c>
      <c r="F402" s="4">
        <v>4</v>
      </c>
      <c r="G402">
        <v>0</v>
      </c>
      <c r="H402">
        <v>10</v>
      </c>
      <c r="I402" s="2">
        <v>38</v>
      </c>
    </row>
    <row r="403" spans="1:9" x14ac:dyDescent="0.3">
      <c r="A403" t="s">
        <v>475</v>
      </c>
      <c r="B403" t="s">
        <v>481</v>
      </c>
      <c r="C403" s="1">
        <f>VLOOKUP(B403,'League Table'!$B$33:$E$52,2,FALSE)</f>
        <v>145250000</v>
      </c>
      <c r="D403" s="1">
        <v>18</v>
      </c>
      <c r="E403" s="1">
        <v>1300000</v>
      </c>
      <c r="F403">
        <v>3</v>
      </c>
      <c r="G403">
        <v>0</v>
      </c>
      <c r="H403">
        <v>2</v>
      </c>
      <c r="I403" s="2">
        <v>24</v>
      </c>
    </row>
    <row r="404" spans="1:9" x14ac:dyDescent="0.3">
      <c r="A404" t="s">
        <v>464</v>
      </c>
      <c r="B404" t="s">
        <v>481</v>
      </c>
      <c r="C404" s="1">
        <f>VLOOKUP(B404,'League Table'!$B$33:$E$52,2,FALSE)</f>
        <v>145250000</v>
      </c>
      <c r="D404" s="1">
        <v>18</v>
      </c>
      <c r="E404" s="1">
        <v>936000</v>
      </c>
      <c r="F404">
        <v>2</v>
      </c>
      <c r="G404">
        <v>0</v>
      </c>
      <c r="H404">
        <v>1</v>
      </c>
      <c r="I404" s="2">
        <v>33</v>
      </c>
    </row>
    <row r="405" spans="1:9" x14ac:dyDescent="0.3">
      <c r="A405" t="s">
        <v>469</v>
      </c>
      <c r="B405" t="s">
        <v>481</v>
      </c>
      <c r="C405" s="1">
        <f>VLOOKUP(B405,'League Table'!$B$33:$E$52,2,FALSE)</f>
        <v>145250000</v>
      </c>
      <c r="D405" s="1">
        <v>18</v>
      </c>
      <c r="E405" s="1">
        <v>1508000</v>
      </c>
      <c r="F405" s="4">
        <v>4</v>
      </c>
      <c r="G405">
        <v>0</v>
      </c>
      <c r="H405">
        <v>3</v>
      </c>
      <c r="I405" s="2">
        <v>26</v>
      </c>
    </row>
    <row r="406" spans="1:9" x14ac:dyDescent="0.3">
      <c r="A406" t="s">
        <v>473</v>
      </c>
      <c r="B406" t="s">
        <v>481</v>
      </c>
      <c r="C406" s="1">
        <f>VLOOKUP(B406,'League Table'!$B$33:$E$52,2,FALSE)</f>
        <v>145250000</v>
      </c>
      <c r="D406" s="1">
        <v>18</v>
      </c>
      <c r="E406" s="1">
        <v>1300000</v>
      </c>
      <c r="F406">
        <v>3</v>
      </c>
      <c r="G406">
        <v>0</v>
      </c>
      <c r="H406">
        <v>2</v>
      </c>
      <c r="I406" s="2">
        <v>22</v>
      </c>
    </row>
    <row r="407" spans="1:9" x14ac:dyDescent="0.3">
      <c r="A407" t="s">
        <v>463</v>
      </c>
      <c r="B407" t="s">
        <v>481</v>
      </c>
      <c r="C407" s="1">
        <f>VLOOKUP(B407,'League Table'!$B$33:$E$52,2,FALSE)</f>
        <v>145250000</v>
      </c>
      <c r="D407" s="1">
        <v>18</v>
      </c>
      <c r="E407" s="1">
        <v>1144000</v>
      </c>
      <c r="F407">
        <v>1</v>
      </c>
      <c r="G407">
        <v>0</v>
      </c>
      <c r="H407">
        <v>0</v>
      </c>
      <c r="I407" s="2">
        <v>30</v>
      </c>
    </row>
    <row r="408" spans="1:9" x14ac:dyDescent="0.3">
      <c r="A408" t="s">
        <v>467</v>
      </c>
      <c r="B408" t="s">
        <v>481</v>
      </c>
      <c r="C408" s="1">
        <f>VLOOKUP(B408,'League Table'!$B$33:$E$52,2,FALSE)</f>
        <v>145250000</v>
      </c>
      <c r="D408" s="1">
        <v>18</v>
      </c>
      <c r="E408" s="1">
        <v>1144000</v>
      </c>
      <c r="F408">
        <v>2</v>
      </c>
      <c r="G408">
        <v>0</v>
      </c>
      <c r="H408">
        <v>0</v>
      </c>
      <c r="I408" s="2">
        <v>35</v>
      </c>
    </row>
    <row r="409" spans="1:9" x14ac:dyDescent="0.3">
      <c r="A409" t="s">
        <v>480</v>
      </c>
      <c r="B409" t="s">
        <v>481</v>
      </c>
      <c r="C409" s="1">
        <f>VLOOKUP(B409,'League Table'!$B$33:$E$52,2,FALSE)</f>
        <v>145250000</v>
      </c>
      <c r="D409" s="1">
        <v>18</v>
      </c>
      <c r="E409" s="1">
        <v>572000</v>
      </c>
      <c r="F409">
        <v>2</v>
      </c>
      <c r="G409">
        <v>0</v>
      </c>
      <c r="H409">
        <v>1</v>
      </c>
      <c r="I409" s="2">
        <v>27</v>
      </c>
    </row>
    <row r="410" spans="1:9" x14ac:dyDescent="0.3">
      <c r="A410" t="s">
        <v>477</v>
      </c>
      <c r="B410" t="s">
        <v>481</v>
      </c>
      <c r="C410" s="1">
        <f>VLOOKUP(B410,'League Table'!$B$33:$E$52,2,FALSE)</f>
        <v>145250000</v>
      </c>
      <c r="D410" s="1">
        <v>18</v>
      </c>
      <c r="E410" s="1">
        <v>1508000</v>
      </c>
      <c r="F410">
        <v>3</v>
      </c>
      <c r="G410">
        <v>0</v>
      </c>
      <c r="H410">
        <v>3</v>
      </c>
      <c r="I410" s="2">
        <v>24</v>
      </c>
    </row>
    <row r="411" spans="1:9" x14ac:dyDescent="0.3">
      <c r="A411" t="s">
        <v>472</v>
      </c>
      <c r="B411" t="s">
        <v>481</v>
      </c>
      <c r="C411" s="1">
        <f>VLOOKUP(B411,'League Table'!$B$33:$E$52,2,FALSE)</f>
        <v>145250000</v>
      </c>
      <c r="D411" s="1">
        <v>18</v>
      </c>
      <c r="E411" s="1">
        <v>2600000</v>
      </c>
      <c r="F411">
        <v>3</v>
      </c>
      <c r="G411">
        <v>0</v>
      </c>
      <c r="H411">
        <v>0</v>
      </c>
      <c r="I411" s="2">
        <v>15</v>
      </c>
    </row>
    <row r="412" spans="1:9" x14ac:dyDescent="0.3">
      <c r="A412" t="s">
        <v>468</v>
      </c>
      <c r="B412" t="s">
        <v>481</v>
      </c>
      <c r="C412" s="1">
        <f>VLOOKUP(B412,'League Table'!$B$33:$E$52,2,FALSE)</f>
        <v>145250000</v>
      </c>
      <c r="D412" s="1">
        <v>18</v>
      </c>
      <c r="E412" s="1">
        <v>1300000</v>
      </c>
      <c r="F412">
        <v>3</v>
      </c>
      <c r="G412">
        <v>0</v>
      </c>
      <c r="H412">
        <v>3</v>
      </c>
      <c r="I412" s="2">
        <v>30</v>
      </c>
    </row>
    <row r="413" spans="1:9" x14ac:dyDescent="0.3">
      <c r="A413" t="s">
        <v>479</v>
      </c>
      <c r="B413" t="s">
        <v>481</v>
      </c>
      <c r="C413" s="1">
        <f>VLOOKUP(B413,'League Table'!$B$33:$E$52,2,FALSE)</f>
        <v>145250000</v>
      </c>
      <c r="D413" s="1">
        <v>18</v>
      </c>
      <c r="E413" s="1">
        <v>1144000</v>
      </c>
      <c r="F413" s="4">
        <v>4</v>
      </c>
      <c r="G413">
        <v>0</v>
      </c>
      <c r="H413">
        <v>7</v>
      </c>
      <c r="I413" s="2">
        <v>32</v>
      </c>
    </row>
    <row r="414" spans="1:9" x14ac:dyDescent="0.3">
      <c r="A414" t="s">
        <v>470</v>
      </c>
      <c r="B414" t="s">
        <v>481</v>
      </c>
      <c r="C414" s="1">
        <f>VLOOKUP(B414,'League Table'!$B$33:$E$52,2,FALSE)</f>
        <v>145250000</v>
      </c>
      <c r="D414" s="1">
        <v>18</v>
      </c>
      <c r="E414" s="1">
        <v>1144000</v>
      </c>
      <c r="F414">
        <v>3</v>
      </c>
      <c r="G414">
        <v>0</v>
      </c>
      <c r="H414">
        <v>1</v>
      </c>
      <c r="I414" s="2">
        <v>36</v>
      </c>
    </row>
    <row r="415" spans="1:9" x14ac:dyDescent="0.3">
      <c r="A415" t="s">
        <v>471</v>
      </c>
      <c r="B415" t="s">
        <v>481</v>
      </c>
      <c r="C415" s="1">
        <f>VLOOKUP(B415,'League Table'!$B$33:$E$52,2,FALSE)</f>
        <v>145250000</v>
      </c>
      <c r="D415" s="1">
        <v>18</v>
      </c>
      <c r="E415" s="1">
        <v>936000</v>
      </c>
      <c r="F415">
        <v>3</v>
      </c>
      <c r="G415">
        <v>0</v>
      </c>
      <c r="H415">
        <v>1</v>
      </c>
      <c r="I415" s="2">
        <v>19</v>
      </c>
    </row>
    <row r="416" spans="1:9" x14ac:dyDescent="0.3">
      <c r="A416" t="s">
        <v>476</v>
      </c>
      <c r="B416" t="s">
        <v>481</v>
      </c>
      <c r="C416" s="1">
        <f>VLOOKUP(B416,'League Table'!$B$33:$E$52,2,FALSE)</f>
        <v>145250000</v>
      </c>
      <c r="D416" s="1">
        <v>18</v>
      </c>
      <c r="E416" s="1">
        <v>6240000</v>
      </c>
      <c r="F416" s="4">
        <v>4</v>
      </c>
      <c r="G416">
        <v>0</v>
      </c>
      <c r="H416">
        <v>3</v>
      </c>
      <c r="I416" s="2">
        <v>19</v>
      </c>
    </row>
    <row r="417" spans="1:9" x14ac:dyDescent="0.3">
      <c r="A417" t="s">
        <v>486</v>
      </c>
      <c r="B417" t="s">
        <v>499</v>
      </c>
      <c r="C417" s="1">
        <f>VLOOKUP(B417,'League Table'!$B$33:$E$52,2,FALSE)</f>
        <v>172750000</v>
      </c>
      <c r="D417" s="1">
        <v>19</v>
      </c>
      <c r="E417" s="1">
        <v>1144000</v>
      </c>
      <c r="F417">
        <v>2</v>
      </c>
      <c r="G417">
        <v>0</v>
      </c>
      <c r="H417">
        <v>0</v>
      </c>
      <c r="I417" s="2">
        <v>19</v>
      </c>
    </row>
    <row r="418" spans="1:9" x14ac:dyDescent="0.3">
      <c r="A418" t="s">
        <v>496</v>
      </c>
      <c r="B418" t="s">
        <v>499</v>
      </c>
      <c r="C418" s="1">
        <f>VLOOKUP(B418,'League Table'!$B$33:$E$52,2,FALSE)</f>
        <v>172750000</v>
      </c>
      <c r="D418" s="1">
        <v>19</v>
      </c>
      <c r="E418" s="1">
        <v>1040000</v>
      </c>
      <c r="F418">
        <v>3</v>
      </c>
      <c r="G418">
        <v>0</v>
      </c>
      <c r="H418">
        <v>0</v>
      </c>
      <c r="I418" s="2">
        <v>14</v>
      </c>
    </row>
    <row r="419" spans="1:9" x14ac:dyDescent="0.3">
      <c r="A419" t="s">
        <v>488</v>
      </c>
      <c r="B419" t="s">
        <v>499</v>
      </c>
      <c r="C419" s="1">
        <f>VLOOKUP(B419,'League Table'!$B$33:$E$52,2,FALSE)</f>
        <v>172750000</v>
      </c>
      <c r="D419" s="1">
        <v>19</v>
      </c>
      <c r="E419" s="1">
        <v>1144000</v>
      </c>
      <c r="F419">
        <v>2</v>
      </c>
      <c r="G419">
        <v>0</v>
      </c>
      <c r="H419">
        <v>0</v>
      </c>
      <c r="I419" s="2">
        <v>32</v>
      </c>
    </row>
    <row r="420" spans="1:9" x14ac:dyDescent="0.3">
      <c r="A420" t="s">
        <v>489</v>
      </c>
      <c r="B420" t="s">
        <v>499</v>
      </c>
      <c r="C420" s="1">
        <f>VLOOKUP(B420,'League Table'!$B$33:$E$52,2,FALSE)</f>
        <v>172750000</v>
      </c>
      <c r="D420" s="1">
        <v>19</v>
      </c>
      <c r="E420" s="1">
        <v>728000</v>
      </c>
      <c r="F420">
        <v>3</v>
      </c>
      <c r="G420">
        <v>0</v>
      </c>
      <c r="H420">
        <v>0</v>
      </c>
      <c r="I420" s="2">
        <v>21</v>
      </c>
    </row>
    <row r="421" spans="1:9" x14ac:dyDescent="0.3">
      <c r="A421" t="s">
        <v>484</v>
      </c>
      <c r="B421" t="s">
        <v>499</v>
      </c>
      <c r="C421" s="1">
        <f>VLOOKUP(B421,'League Table'!$B$33:$E$52,2,FALSE)</f>
        <v>172750000</v>
      </c>
      <c r="D421" s="1">
        <v>19</v>
      </c>
      <c r="E421" s="1">
        <v>936000</v>
      </c>
      <c r="F421">
        <v>2</v>
      </c>
      <c r="G421">
        <v>0</v>
      </c>
      <c r="H421">
        <v>0</v>
      </c>
      <c r="I421" s="2">
        <v>10</v>
      </c>
    </row>
    <row r="422" spans="1:9" x14ac:dyDescent="0.3">
      <c r="A422" t="s">
        <v>497</v>
      </c>
      <c r="B422" t="s">
        <v>499</v>
      </c>
      <c r="C422" s="1">
        <f>VLOOKUP(B422,'League Table'!$B$33:$E$52,2,FALSE)</f>
        <v>172750000</v>
      </c>
      <c r="D422" s="1">
        <v>19</v>
      </c>
      <c r="E422" s="1">
        <v>1300000</v>
      </c>
      <c r="F422">
        <v>3</v>
      </c>
      <c r="G422">
        <v>0</v>
      </c>
      <c r="H422">
        <v>0</v>
      </c>
      <c r="I422" s="2">
        <v>6</v>
      </c>
    </row>
    <row r="423" spans="1:9" x14ac:dyDescent="0.3">
      <c r="A423" t="s">
        <v>483</v>
      </c>
      <c r="B423" t="s">
        <v>499</v>
      </c>
      <c r="C423" s="1">
        <f>VLOOKUP(B423,'League Table'!$B$33:$E$52,2,FALSE)</f>
        <v>172750000</v>
      </c>
      <c r="D423" s="1">
        <v>19</v>
      </c>
      <c r="E423" s="1">
        <v>2600000</v>
      </c>
      <c r="F423">
        <v>1</v>
      </c>
      <c r="G423">
        <v>0</v>
      </c>
      <c r="H423">
        <v>0</v>
      </c>
      <c r="I423" s="2">
        <v>36</v>
      </c>
    </row>
    <row r="424" spans="1:9" x14ac:dyDescent="0.3">
      <c r="A424" t="s">
        <v>493</v>
      </c>
      <c r="B424" t="s">
        <v>499</v>
      </c>
      <c r="C424" s="1">
        <f>VLOOKUP(B424,'League Table'!$B$33:$E$52,2,FALSE)</f>
        <v>172750000</v>
      </c>
      <c r="D424" s="1">
        <v>19</v>
      </c>
      <c r="E424" s="1">
        <v>3900000</v>
      </c>
      <c r="F424" s="4">
        <v>4</v>
      </c>
      <c r="G424">
        <v>0</v>
      </c>
      <c r="H424">
        <v>1</v>
      </c>
      <c r="I424" s="2">
        <v>13</v>
      </c>
    </row>
    <row r="425" spans="1:9" x14ac:dyDescent="0.3">
      <c r="A425" t="s">
        <v>491</v>
      </c>
      <c r="B425" t="s">
        <v>499</v>
      </c>
      <c r="C425" s="1">
        <f>VLOOKUP(B425,'League Table'!$B$33:$E$52,2,FALSE)</f>
        <v>172750000</v>
      </c>
      <c r="D425" s="1">
        <v>19</v>
      </c>
      <c r="E425" s="1">
        <v>1508000</v>
      </c>
      <c r="F425">
        <v>3</v>
      </c>
      <c r="G425">
        <v>0</v>
      </c>
      <c r="H425">
        <v>4</v>
      </c>
      <c r="I425" s="2">
        <v>38</v>
      </c>
    </row>
    <row r="426" spans="1:9" x14ac:dyDescent="0.3">
      <c r="A426" t="s">
        <v>487</v>
      </c>
      <c r="B426" t="s">
        <v>499</v>
      </c>
      <c r="C426" s="1">
        <f>VLOOKUP(B426,'League Table'!$B$33:$E$52,2,FALSE)</f>
        <v>172750000</v>
      </c>
      <c r="D426" s="1">
        <v>19</v>
      </c>
      <c r="E426" s="1">
        <v>2080000</v>
      </c>
      <c r="F426">
        <v>2</v>
      </c>
      <c r="G426">
        <v>0</v>
      </c>
      <c r="H426">
        <v>1</v>
      </c>
      <c r="I426" s="2">
        <v>37</v>
      </c>
    </row>
    <row r="427" spans="1:9" x14ac:dyDescent="0.3">
      <c r="A427" t="s">
        <v>482</v>
      </c>
      <c r="B427" t="s">
        <v>499</v>
      </c>
      <c r="C427" s="1">
        <f>VLOOKUP(B427,'League Table'!$B$33:$E$52,2,FALSE)</f>
        <v>172750000</v>
      </c>
      <c r="D427" s="1">
        <v>19</v>
      </c>
      <c r="E427" s="1">
        <v>260000</v>
      </c>
      <c r="F427">
        <v>1</v>
      </c>
      <c r="G427">
        <v>0</v>
      </c>
      <c r="H427">
        <v>0</v>
      </c>
      <c r="I427" s="2">
        <v>5</v>
      </c>
    </row>
    <row r="428" spans="1:9" x14ac:dyDescent="0.3">
      <c r="A428" t="s">
        <v>495</v>
      </c>
      <c r="B428" t="s">
        <v>499</v>
      </c>
      <c r="C428" s="1">
        <f>VLOOKUP(B428,'League Table'!$B$33:$E$52,2,FALSE)</f>
        <v>172750000</v>
      </c>
      <c r="D428" s="1">
        <v>19</v>
      </c>
      <c r="E428" s="1">
        <v>936000</v>
      </c>
      <c r="F428" s="4">
        <v>4</v>
      </c>
      <c r="G428">
        <v>0</v>
      </c>
      <c r="H428">
        <v>6</v>
      </c>
      <c r="I428" s="2">
        <v>36</v>
      </c>
    </row>
    <row r="429" spans="1:9" x14ac:dyDescent="0.3">
      <c r="A429" t="s">
        <v>494</v>
      </c>
      <c r="B429" t="s">
        <v>499</v>
      </c>
      <c r="C429" s="1">
        <f>VLOOKUP(B429,'League Table'!$B$33:$E$52,2,FALSE)</f>
        <v>172750000</v>
      </c>
      <c r="D429" s="1">
        <v>19</v>
      </c>
      <c r="E429" s="1">
        <v>1872000</v>
      </c>
      <c r="F429" s="4">
        <v>4</v>
      </c>
      <c r="G429">
        <v>0</v>
      </c>
      <c r="H429">
        <v>6</v>
      </c>
      <c r="I429" s="2">
        <v>34</v>
      </c>
    </row>
    <row r="430" spans="1:9" x14ac:dyDescent="0.3">
      <c r="A430" t="s">
        <v>485</v>
      </c>
      <c r="B430" t="s">
        <v>499</v>
      </c>
      <c r="C430" s="1">
        <f>VLOOKUP(B430,'League Table'!$B$33:$E$52,2,FALSE)</f>
        <v>172750000</v>
      </c>
      <c r="D430" s="1">
        <v>19</v>
      </c>
      <c r="E430" s="1">
        <v>1664000</v>
      </c>
      <c r="F430">
        <v>2</v>
      </c>
      <c r="G430">
        <v>0</v>
      </c>
      <c r="H430">
        <v>1</v>
      </c>
      <c r="I430" s="2">
        <v>27</v>
      </c>
    </row>
    <row r="431" spans="1:9" x14ac:dyDescent="0.3">
      <c r="A431" t="s">
        <v>498</v>
      </c>
      <c r="B431" t="s">
        <v>499</v>
      </c>
      <c r="C431" s="1">
        <f>VLOOKUP(B431,'League Table'!$B$33:$E$52,2,FALSE)</f>
        <v>172750000</v>
      </c>
      <c r="D431" s="1">
        <v>19</v>
      </c>
      <c r="E431" s="1">
        <v>3640000</v>
      </c>
      <c r="F431" s="4">
        <v>4</v>
      </c>
      <c r="G431">
        <v>0</v>
      </c>
      <c r="H431">
        <v>0</v>
      </c>
      <c r="I431" s="2">
        <v>17</v>
      </c>
    </row>
    <row r="432" spans="1:9" x14ac:dyDescent="0.3">
      <c r="A432" t="s">
        <v>492</v>
      </c>
      <c r="B432" t="s">
        <v>499</v>
      </c>
      <c r="C432" s="1">
        <f>VLOOKUP(B432,'League Table'!$B$33:$E$52,2,FALSE)</f>
        <v>172750000</v>
      </c>
      <c r="D432" s="1">
        <v>19</v>
      </c>
      <c r="E432" s="1">
        <v>1690000</v>
      </c>
      <c r="F432">
        <v>3</v>
      </c>
      <c r="G432">
        <v>0</v>
      </c>
      <c r="H432">
        <v>0</v>
      </c>
      <c r="I432" s="2">
        <v>5</v>
      </c>
    </row>
    <row r="433" spans="1:9" x14ac:dyDescent="0.3">
      <c r="A433" t="s">
        <v>490</v>
      </c>
      <c r="B433" t="s">
        <v>499</v>
      </c>
      <c r="C433" s="1">
        <f>VLOOKUP(B433,'League Table'!$B$33:$E$52,2,FALSE)</f>
        <v>172750000</v>
      </c>
      <c r="D433" s="1">
        <v>19</v>
      </c>
      <c r="E433" s="1">
        <v>1872000</v>
      </c>
      <c r="F433">
        <v>3</v>
      </c>
      <c r="G433">
        <v>0</v>
      </c>
      <c r="H433">
        <v>8</v>
      </c>
      <c r="I433" s="2">
        <v>38</v>
      </c>
    </row>
    <row r="434" spans="1:9" x14ac:dyDescent="0.3">
      <c r="A434" t="s">
        <v>504</v>
      </c>
      <c r="B434" t="s">
        <v>516</v>
      </c>
      <c r="C434" s="1">
        <f>VLOOKUP(B434,'League Table'!$B$33:$E$52,2,FALSE)</f>
        <v>148000000</v>
      </c>
      <c r="D434" s="1">
        <v>20</v>
      </c>
      <c r="E434" s="1">
        <v>1820000</v>
      </c>
      <c r="F434">
        <v>2</v>
      </c>
      <c r="G434">
        <v>0</v>
      </c>
      <c r="H434">
        <v>0</v>
      </c>
      <c r="I434" s="2">
        <v>33</v>
      </c>
    </row>
    <row r="435" spans="1:9" x14ac:dyDescent="0.3">
      <c r="A435" t="s">
        <v>500</v>
      </c>
      <c r="B435" t="s">
        <v>516</v>
      </c>
      <c r="C435" s="1">
        <f>VLOOKUP(B435,'League Table'!$B$33:$E$52,2,FALSE)</f>
        <v>148000000</v>
      </c>
      <c r="D435" s="1">
        <v>20</v>
      </c>
      <c r="E435" s="1">
        <v>780000</v>
      </c>
      <c r="F435">
        <v>1</v>
      </c>
      <c r="G435">
        <v>0</v>
      </c>
      <c r="H435">
        <v>0</v>
      </c>
      <c r="I435" s="2">
        <v>41</v>
      </c>
    </row>
    <row r="436" spans="1:9" x14ac:dyDescent="0.3">
      <c r="A436" t="s">
        <v>514</v>
      </c>
      <c r="B436" t="s">
        <v>516</v>
      </c>
      <c r="C436" s="1">
        <f>VLOOKUP(B436,'League Table'!$B$33:$E$52,2,FALSE)</f>
        <v>148000000</v>
      </c>
      <c r="D436" s="1">
        <v>20</v>
      </c>
      <c r="E436" s="1">
        <v>2340000</v>
      </c>
      <c r="F436">
        <v>3</v>
      </c>
      <c r="G436">
        <v>0</v>
      </c>
      <c r="H436">
        <v>1</v>
      </c>
      <c r="I436" s="2">
        <v>18</v>
      </c>
    </row>
    <row r="437" spans="1:9" x14ac:dyDescent="0.3">
      <c r="A437" t="s">
        <v>501</v>
      </c>
      <c r="B437" t="s">
        <v>516</v>
      </c>
      <c r="C437" s="1">
        <f>VLOOKUP(B437,'League Table'!$B$33:$E$52,2,FALSE)</f>
        <v>148000000</v>
      </c>
      <c r="D437" s="1">
        <v>20</v>
      </c>
      <c r="E437" s="1">
        <v>780000</v>
      </c>
      <c r="F437">
        <v>2</v>
      </c>
      <c r="G437">
        <v>0</v>
      </c>
      <c r="H437">
        <v>2</v>
      </c>
      <c r="I437" s="2">
        <v>32</v>
      </c>
    </row>
    <row r="438" spans="1:9" x14ac:dyDescent="0.3">
      <c r="A438" t="s">
        <v>507</v>
      </c>
      <c r="B438" t="s">
        <v>516</v>
      </c>
      <c r="C438" s="1">
        <f>VLOOKUP(B438,'League Table'!$B$33:$E$52,2,FALSE)</f>
        <v>148000000</v>
      </c>
      <c r="D438" s="1">
        <v>20</v>
      </c>
      <c r="E438" s="1">
        <v>2080000</v>
      </c>
      <c r="F438">
        <v>3</v>
      </c>
      <c r="G438">
        <v>0</v>
      </c>
      <c r="H438">
        <v>1</v>
      </c>
      <c r="I438" s="2">
        <v>29</v>
      </c>
    </row>
    <row r="439" spans="1:9" x14ac:dyDescent="0.3">
      <c r="A439" t="s">
        <v>502</v>
      </c>
      <c r="B439" t="s">
        <v>516</v>
      </c>
      <c r="C439" s="1">
        <f>VLOOKUP(B439,'League Table'!$B$33:$E$52,2,FALSE)</f>
        <v>148000000</v>
      </c>
      <c r="D439" s="1">
        <v>20</v>
      </c>
      <c r="E439" s="1">
        <v>520000</v>
      </c>
      <c r="F439">
        <v>2</v>
      </c>
      <c r="G439">
        <v>0</v>
      </c>
      <c r="H439">
        <v>0</v>
      </c>
      <c r="I439" s="2">
        <v>12</v>
      </c>
    </row>
    <row r="440" spans="1:9" x14ac:dyDescent="0.3">
      <c r="A440" t="s">
        <v>512</v>
      </c>
      <c r="B440" t="s">
        <v>516</v>
      </c>
      <c r="C440" s="1">
        <f>VLOOKUP(B440,'League Table'!$B$33:$E$52,2,FALSE)</f>
        <v>148000000</v>
      </c>
      <c r="D440" s="1">
        <v>20</v>
      </c>
      <c r="E440" s="1">
        <v>780000</v>
      </c>
      <c r="F440" s="4">
        <v>4</v>
      </c>
      <c r="G440">
        <v>0</v>
      </c>
      <c r="H440">
        <v>2</v>
      </c>
      <c r="I440" s="2">
        <v>24</v>
      </c>
    </row>
    <row r="441" spans="1:9" x14ac:dyDescent="0.3">
      <c r="A441" t="s">
        <v>505</v>
      </c>
      <c r="B441" t="s">
        <v>516</v>
      </c>
      <c r="C441" s="1">
        <f>VLOOKUP(B441,'League Table'!$B$33:$E$52,2,FALSE)</f>
        <v>148000000</v>
      </c>
      <c r="D441" s="1">
        <v>20</v>
      </c>
      <c r="E441" s="1">
        <v>1300000</v>
      </c>
      <c r="F441">
        <v>3</v>
      </c>
      <c r="G441">
        <v>0</v>
      </c>
      <c r="H441">
        <v>2</v>
      </c>
      <c r="I441" s="2">
        <v>37</v>
      </c>
    </row>
    <row r="442" spans="1:9" x14ac:dyDescent="0.3">
      <c r="A442" t="s">
        <v>515</v>
      </c>
      <c r="B442" t="s">
        <v>516</v>
      </c>
      <c r="C442" s="1">
        <f>VLOOKUP(B442,'League Table'!$B$33:$E$52,2,FALSE)</f>
        <v>148000000</v>
      </c>
      <c r="D442" s="1">
        <v>20</v>
      </c>
      <c r="E442" s="1">
        <v>1300000</v>
      </c>
      <c r="F442">
        <v>3</v>
      </c>
      <c r="G442">
        <v>0</v>
      </c>
      <c r="H442">
        <v>1</v>
      </c>
      <c r="I442" s="2">
        <v>34</v>
      </c>
    </row>
    <row r="443" spans="1:9" x14ac:dyDescent="0.3">
      <c r="A443" t="s">
        <v>509</v>
      </c>
      <c r="B443" t="s">
        <v>516</v>
      </c>
      <c r="C443" s="1">
        <f>VLOOKUP(B443,'League Table'!$B$33:$E$52,2,FALSE)</f>
        <v>148000000</v>
      </c>
      <c r="D443" s="1">
        <v>20</v>
      </c>
      <c r="E443" s="1">
        <v>1560000</v>
      </c>
      <c r="F443">
        <v>3</v>
      </c>
      <c r="G443">
        <v>0</v>
      </c>
      <c r="H443">
        <v>1</v>
      </c>
      <c r="I443" s="2">
        <v>6</v>
      </c>
    </row>
    <row r="444" spans="1:9" x14ac:dyDescent="0.3">
      <c r="A444" t="s">
        <v>513</v>
      </c>
      <c r="B444" t="s">
        <v>516</v>
      </c>
      <c r="C444" s="1">
        <f>VLOOKUP(B444,'League Table'!$B$33:$E$52,2,FALSE)</f>
        <v>148000000</v>
      </c>
      <c r="D444" s="1">
        <v>20</v>
      </c>
      <c r="E444" s="1">
        <v>1820000</v>
      </c>
      <c r="F444" s="4">
        <v>4</v>
      </c>
      <c r="G444">
        <v>0</v>
      </c>
      <c r="H444">
        <v>11</v>
      </c>
      <c r="I444" s="2">
        <v>42</v>
      </c>
    </row>
    <row r="445" spans="1:9" x14ac:dyDescent="0.3">
      <c r="A445" t="s">
        <v>503</v>
      </c>
      <c r="B445" t="s">
        <v>516</v>
      </c>
      <c r="C445" s="1">
        <f>VLOOKUP(B445,'League Table'!$B$33:$E$52,2,FALSE)</f>
        <v>148000000</v>
      </c>
      <c r="D445" s="1">
        <v>20</v>
      </c>
      <c r="E445" s="1">
        <v>2340000</v>
      </c>
      <c r="F445">
        <v>2</v>
      </c>
      <c r="G445">
        <v>0</v>
      </c>
      <c r="H445">
        <v>2</v>
      </c>
      <c r="I445" s="2">
        <v>31</v>
      </c>
    </row>
    <row r="446" spans="1:9" x14ac:dyDescent="0.3">
      <c r="A446" t="s">
        <v>506</v>
      </c>
      <c r="B446" t="s">
        <v>516</v>
      </c>
      <c r="C446" s="1">
        <f>VLOOKUP(B446,'League Table'!$B$33:$E$52,2,FALSE)</f>
        <v>148000000</v>
      </c>
      <c r="D446" s="1">
        <v>20</v>
      </c>
      <c r="E446" s="1">
        <v>1300000</v>
      </c>
      <c r="F446">
        <v>3</v>
      </c>
      <c r="G446">
        <v>0</v>
      </c>
      <c r="H446">
        <v>3</v>
      </c>
      <c r="I446" s="2">
        <v>34</v>
      </c>
    </row>
    <row r="447" spans="1:9" x14ac:dyDescent="0.3">
      <c r="A447" t="s">
        <v>508</v>
      </c>
      <c r="B447" t="s">
        <v>516</v>
      </c>
      <c r="C447" s="1">
        <f>VLOOKUP(B447,'League Table'!$B$33:$E$52,2,FALSE)</f>
        <v>148000000</v>
      </c>
      <c r="D447" s="1">
        <v>20</v>
      </c>
      <c r="E447" s="1">
        <v>2080000</v>
      </c>
      <c r="F447">
        <v>3</v>
      </c>
      <c r="G447">
        <v>0</v>
      </c>
      <c r="H447">
        <v>1</v>
      </c>
      <c r="I447" s="2">
        <v>6</v>
      </c>
    </row>
    <row r="448" spans="1:9" x14ac:dyDescent="0.3">
      <c r="A448" t="s">
        <v>510</v>
      </c>
      <c r="B448" t="s">
        <v>516</v>
      </c>
      <c r="C448" s="1">
        <f>VLOOKUP(B448,'League Table'!$B$33:$E$52,2,FALSE)</f>
        <v>148000000</v>
      </c>
      <c r="D448" s="1">
        <v>20</v>
      </c>
      <c r="E448" s="1">
        <v>1040000</v>
      </c>
      <c r="F448" s="4">
        <v>4</v>
      </c>
      <c r="G448">
        <v>0</v>
      </c>
      <c r="H448">
        <v>0</v>
      </c>
      <c r="I448" s="2">
        <v>16</v>
      </c>
    </row>
    <row r="449" spans="1:9" x14ac:dyDescent="0.3">
      <c r="A449" t="s">
        <v>511</v>
      </c>
      <c r="B449" t="s">
        <v>516</v>
      </c>
      <c r="C449" s="1">
        <f>VLOOKUP(B449,'League Table'!$B$33:$E$52,2,FALSE)</f>
        <v>148000000</v>
      </c>
      <c r="D449" s="1">
        <v>20</v>
      </c>
      <c r="E449" s="1">
        <v>2600000</v>
      </c>
      <c r="F449" s="4">
        <v>4</v>
      </c>
      <c r="G449">
        <v>0</v>
      </c>
      <c r="H449">
        <v>10</v>
      </c>
      <c r="I449" s="2">
        <v>40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L450"/>
  <sheetViews>
    <sheetView zoomScale="70" zoomScaleNormal="70" workbookViewId="0">
      <pane xSplit="1" ySplit="2" topLeftCell="B3" activePane="bottomRight" state="frozen"/>
      <selection activeCell="G452" sqref="G452"/>
      <selection pane="topRight" activeCell="G452" sqref="G452"/>
      <selection pane="bottomLeft" activeCell="G452" sqref="G452"/>
      <selection pane="bottomRight" activeCell="G452" sqref="G452"/>
    </sheetView>
  </sheetViews>
  <sheetFormatPr defaultRowHeight="16.5" x14ac:dyDescent="0.3"/>
  <cols>
    <col min="1" max="1" width="3" customWidth="1"/>
    <col min="2" max="2" width="25.75" bestFit="1" customWidth="1"/>
    <col min="3" max="3" width="24.5" bestFit="1" customWidth="1"/>
    <col min="4" max="5" width="24.5" hidden="1" customWidth="1"/>
    <col min="6" max="6" width="12.5" style="1" hidden="1" customWidth="1"/>
    <col min="7" max="7" width="14.875" style="1" customWidth="1"/>
    <col min="8" max="8" width="11" customWidth="1"/>
    <col min="9" max="10" width="16.125" customWidth="1"/>
    <col min="11" max="11" width="21.125" bestFit="1" customWidth="1"/>
    <col min="12" max="12" width="16.875" style="2" bestFit="1" customWidth="1"/>
    <col min="13" max="13" width="17.875" customWidth="1"/>
  </cols>
  <sheetData>
    <row r="1" spans="2:12" x14ac:dyDescent="0.3">
      <c r="E1" t="s">
        <v>530</v>
      </c>
      <c r="F1"/>
      <c r="G1" t="s">
        <v>180</v>
      </c>
    </row>
    <row r="2" spans="2:12" x14ac:dyDescent="0.3">
      <c r="B2" t="s">
        <v>41</v>
      </c>
      <c r="C2" t="s">
        <v>40</v>
      </c>
      <c r="D2" t="s">
        <v>531</v>
      </c>
      <c r="E2" t="s">
        <v>528</v>
      </c>
      <c r="F2" t="s">
        <v>181</v>
      </c>
      <c r="G2" t="s">
        <v>235</v>
      </c>
      <c r="H2" t="s">
        <v>174</v>
      </c>
      <c r="I2" t="s">
        <v>532</v>
      </c>
      <c r="J2" t="s">
        <v>533</v>
      </c>
      <c r="K2" t="s">
        <v>236</v>
      </c>
      <c r="L2" s="2" t="s">
        <v>237</v>
      </c>
    </row>
    <row r="3" spans="2:12" hidden="1" x14ac:dyDescent="0.3">
      <c r="B3" t="s">
        <v>50</v>
      </c>
      <c r="C3" t="s">
        <v>10</v>
      </c>
      <c r="D3" s="1">
        <f>VLOOKUP(C3,'League Table'!$B$33:$E$52,2,FALSE)</f>
        <v>1010000000</v>
      </c>
      <c r="E3" t="str">
        <f>VLOOKUP(C3,'League Table'!$B$33:$E$52,4,FALSE)</f>
        <v>Rich</v>
      </c>
      <c r="F3" s="1">
        <v>1</v>
      </c>
      <c r="G3" s="1">
        <v>3380000</v>
      </c>
      <c r="H3" t="s">
        <v>176</v>
      </c>
      <c r="I3">
        <v>0</v>
      </c>
      <c r="J3">
        <v>0</v>
      </c>
      <c r="K3">
        <v>0</v>
      </c>
      <c r="L3" s="3">
        <v>13</v>
      </c>
    </row>
    <row r="4" spans="2:12" hidden="1" x14ac:dyDescent="0.3">
      <c r="B4" t="s">
        <v>47</v>
      </c>
      <c r="C4" t="s">
        <v>10</v>
      </c>
      <c r="D4" s="1">
        <f>VLOOKUP(C4,'League Table'!$B$33:$E$52,2,FALSE)</f>
        <v>1010000000</v>
      </c>
      <c r="E4" t="str">
        <f>VLOOKUP(C4,'League Table'!$B$33:$E$52,4,FALSE)</f>
        <v>Rich</v>
      </c>
      <c r="F4" s="1">
        <v>1</v>
      </c>
      <c r="G4" s="1">
        <v>4680000</v>
      </c>
      <c r="H4" t="s">
        <v>176</v>
      </c>
      <c r="I4">
        <v>0</v>
      </c>
      <c r="J4">
        <v>0</v>
      </c>
      <c r="K4">
        <v>0</v>
      </c>
      <c r="L4" s="3">
        <v>8</v>
      </c>
    </row>
    <row r="5" spans="2:12" hidden="1" x14ac:dyDescent="0.3">
      <c r="B5" t="s">
        <v>178</v>
      </c>
      <c r="C5" t="s">
        <v>10</v>
      </c>
      <c r="D5" s="1">
        <f>VLOOKUP(C5,'League Table'!$B$33:$E$52,2,FALSE)</f>
        <v>1010000000</v>
      </c>
      <c r="E5" t="str">
        <f>VLOOKUP(C5,'League Table'!$B$33:$E$52,4,FALSE)</f>
        <v>Rich</v>
      </c>
      <c r="F5" s="1">
        <v>1</v>
      </c>
      <c r="G5" s="1">
        <v>6240000</v>
      </c>
      <c r="H5" t="s">
        <v>177</v>
      </c>
      <c r="I5">
        <v>0</v>
      </c>
      <c r="J5">
        <v>0</v>
      </c>
      <c r="K5">
        <v>9</v>
      </c>
      <c r="L5" s="3">
        <v>53</v>
      </c>
    </row>
    <row r="6" spans="2:12" hidden="1" x14ac:dyDescent="0.3">
      <c r="B6" t="s">
        <v>43</v>
      </c>
      <c r="C6" t="s">
        <v>10</v>
      </c>
      <c r="D6" s="1">
        <f>VLOOKUP(C6,'League Table'!$B$33:$E$52,2,FALSE)</f>
        <v>1010000000</v>
      </c>
      <c r="E6" t="str">
        <f>VLOOKUP(C6,'League Table'!$B$33:$E$52,4,FALSE)</f>
        <v>Rich</v>
      </c>
      <c r="F6" s="1">
        <v>1</v>
      </c>
      <c r="G6" s="1">
        <v>4160000</v>
      </c>
      <c r="H6" t="s">
        <v>175</v>
      </c>
      <c r="I6">
        <v>0</v>
      </c>
      <c r="J6">
        <v>0</v>
      </c>
      <c r="K6">
        <v>0</v>
      </c>
      <c r="L6" s="2">
        <v>13</v>
      </c>
    </row>
    <row r="7" spans="2:12" hidden="1" x14ac:dyDescent="0.3">
      <c r="B7" t="s">
        <v>49</v>
      </c>
      <c r="C7" t="s">
        <v>10</v>
      </c>
      <c r="D7" s="1">
        <f>VLOOKUP(C7,'League Table'!$B$33:$E$52,2,FALSE)</f>
        <v>1010000000</v>
      </c>
      <c r="E7" t="str">
        <f>VLOOKUP(C7,'League Table'!$B$33:$E$52,4,FALSE)</f>
        <v>Rich</v>
      </c>
      <c r="F7" s="1">
        <v>1</v>
      </c>
      <c r="G7" s="1">
        <v>4160000</v>
      </c>
      <c r="H7" t="s">
        <v>176</v>
      </c>
      <c r="I7">
        <v>0</v>
      </c>
      <c r="J7">
        <v>0</v>
      </c>
      <c r="K7">
        <v>3</v>
      </c>
      <c r="L7" s="3">
        <v>38</v>
      </c>
    </row>
    <row r="8" spans="2:12" hidden="1" x14ac:dyDescent="0.3">
      <c r="B8" t="s">
        <v>53</v>
      </c>
      <c r="C8" t="s">
        <v>10</v>
      </c>
      <c r="D8" s="1">
        <f>VLOOKUP(C8,'League Table'!$B$33:$E$52,2,FALSE)</f>
        <v>1010000000</v>
      </c>
      <c r="E8" t="str">
        <f>VLOOKUP(C8,'League Table'!$B$33:$E$52,4,FALSE)</f>
        <v>Rich</v>
      </c>
      <c r="F8" s="1">
        <v>1</v>
      </c>
      <c r="G8" s="1">
        <v>4680000</v>
      </c>
      <c r="H8" t="s">
        <v>177</v>
      </c>
      <c r="I8">
        <v>0</v>
      </c>
      <c r="J8">
        <v>0</v>
      </c>
      <c r="K8">
        <v>1</v>
      </c>
      <c r="L8" s="3">
        <v>29</v>
      </c>
    </row>
    <row r="9" spans="2:12" hidden="1" x14ac:dyDescent="0.3">
      <c r="B9" t="s">
        <v>59</v>
      </c>
      <c r="C9" t="s">
        <v>10</v>
      </c>
      <c r="D9" s="1">
        <f>VLOOKUP(C9,'League Table'!$B$33:$E$52,2,FALSE)</f>
        <v>1010000000</v>
      </c>
      <c r="E9" t="str">
        <f>VLOOKUP(C9,'League Table'!$B$33:$E$52,4,FALSE)</f>
        <v>Rich</v>
      </c>
      <c r="F9" s="1">
        <v>1</v>
      </c>
      <c r="G9" s="1">
        <v>4680000</v>
      </c>
      <c r="H9" t="s">
        <v>179</v>
      </c>
      <c r="I9">
        <v>0</v>
      </c>
      <c r="J9">
        <v>0</v>
      </c>
      <c r="K9">
        <v>17</v>
      </c>
      <c r="L9" s="3">
        <v>42</v>
      </c>
    </row>
    <row r="10" spans="2:12" hidden="1" x14ac:dyDescent="0.3">
      <c r="B10" t="s">
        <v>46</v>
      </c>
      <c r="C10" t="s">
        <v>10</v>
      </c>
      <c r="D10" s="1">
        <f>VLOOKUP(C10,'League Table'!$B$33:$E$52,2,FALSE)</f>
        <v>1010000000</v>
      </c>
      <c r="E10" t="str">
        <f>VLOOKUP(C10,'League Table'!$B$33:$E$52,4,FALSE)</f>
        <v>Rich</v>
      </c>
      <c r="F10" s="1">
        <v>1</v>
      </c>
      <c r="G10" s="1">
        <v>5200000</v>
      </c>
      <c r="H10" t="s">
        <v>176</v>
      </c>
      <c r="I10">
        <v>0</v>
      </c>
      <c r="J10">
        <v>0</v>
      </c>
      <c r="K10">
        <v>3</v>
      </c>
      <c r="L10" s="3">
        <v>29</v>
      </c>
    </row>
    <row r="11" spans="2:12" hidden="1" x14ac:dyDescent="0.3">
      <c r="B11" t="s">
        <v>48</v>
      </c>
      <c r="C11" t="s">
        <v>10</v>
      </c>
      <c r="D11" s="1">
        <f>VLOOKUP(C11,'League Table'!$B$33:$E$52,2,FALSE)</f>
        <v>1010000000</v>
      </c>
      <c r="E11" t="str">
        <f>VLOOKUP(C11,'League Table'!$B$33:$E$52,4,FALSE)</f>
        <v>Rich</v>
      </c>
      <c r="F11" s="1">
        <v>1</v>
      </c>
      <c r="G11" s="1">
        <v>5200000</v>
      </c>
      <c r="H11" t="s">
        <v>176</v>
      </c>
      <c r="I11">
        <v>0</v>
      </c>
      <c r="J11">
        <v>0</v>
      </c>
      <c r="K11">
        <v>0</v>
      </c>
      <c r="L11" s="3">
        <v>48</v>
      </c>
    </row>
    <row r="12" spans="2:12" x14ac:dyDescent="0.3">
      <c r="B12" t="s">
        <v>56</v>
      </c>
      <c r="C12" t="s">
        <v>10</v>
      </c>
      <c r="D12" s="1">
        <f>VLOOKUP(C12,'League Table'!$B$33:$E$52,2,FALSE)</f>
        <v>1010000000</v>
      </c>
      <c r="E12" t="str">
        <f>VLOOKUP(C12,'League Table'!$B$33:$E$52,4,FALSE)</f>
        <v>Rich</v>
      </c>
      <c r="F12" s="1">
        <v>1</v>
      </c>
      <c r="G12" s="1">
        <v>11440000</v>
      </c>
      <c r="H12" t="s">
        <v>177</v>
      </c>
      <c r="I12">
        <v>1</v>
      </c>
      <c r="J12">
        <v>89</v>
      </c>
      <c r="K12">
        <v>10</v>
      </c>
      <c r="L12" s="3">
        <v>40</v>
      </c>
    </row>
    <row r="13" spans="2:12" x14ac:dyDescent="0.3">
      <c r="B13" t="s">
        <v>42</v>
      </c>
      <c r="C13" t="s">
        <v>10</v>
      </c>
      <c r="D13" s="1">
        <f>VLOOKUP(C13,'League Table'!$B$33:$E$52,2,FALSE)</f>
        <v>1010000000</v>
      </c>
      <c r="E13" t="str">
        <f>VLOOKUP(C13,'League Table'!$B$33:$E$52,4,FALSE)</f>
        <v>Rich</v>
      </c>
      <c r="F13" s="1">
        <v>1</v>
      </c>
      <c r="G13" s="1">
        <v>3380000</v>
      </c>
      <c r="H13" t="s">
        <v>175</v>
      </c>
      <c r="I13">
        <v>1</v>
      </c>
      <c r="J13">
        <v>85</v>
      </c>
      <c r="K13">
        <v>0</v>
      </c>
      <c r="L13" s="2">
        <v>45</v>
      </c>
    </row>
    <row r="14" spans="2:12" x14ac:dyDescent="0.3">
      <c r="B14" t="s">
        <v>51</v>
      </c>
      <c r="C14" t="s">
        <v>10</v>
      </c>
      <c r="D14" s="1">
        <f>VLOOKUP(C14,'League Table'!$B$33:$E$52,2,FALSE)</f>
        <v>1010000000</v>
      </c>
      <c r="E14" t="str">
        <f>VLOOKUP(C14,'League Table'!$B$33:$E$52,4,FALSE)</f>
        <v>Rich</v>
      </c>
      <c r="F14" s="1">
        <v>1</v>
      </c>
      <c r="G14" s="1">
        <v>7800000</v>
      </c>
      <c r="H14" t="s">
        <v>177</v>
      </c>
      <c r="I14">
        <v>1</v>
      </c>
      <c r="J14">
        <v>85</v>
      </c>
      <c r="K14">
        <v>5</v>
      </c>
      <c r="L14" s="3">
        <v>48</v>
      </c>
    </row>
    <row r="15" spans="2:12" hidden="1" x14ac:dyDescent="0.3">
      <c r="B15" t="s">
        <v>52</v>
      </c>
      <c r="C15" t="s">
        <v>10</v>
      </c>
      <c r="D15" s="1">
        <f>VLOOKUP(C15,'League Table'!$B$33:$E$52,2,FALSE)</f>
        <v>1010000000</v>
      </c>
      <c r="E15" t="str">
        <f>VLOOKUP(C15,'League Table'!$B$33:$E$52,4,FALSE)</f>
        <v>Rich</v>
      </c>
      <c r="F15" s="1">
        <v>1</v>
      </c>
      <c r="G15" s="1">
        <v>11440000</v>
      </c>
      <c r="H15" t="s">
        <v>177</v>
      </c>
      <c r="I15">
        <v>0</v>
      </c>
      <c r="J15">
        <v>0</v>
      </c>
      <c r="K15">
        <v>0</v>
      </c>
      <c r="L15" s="3">
        <v>17</v>
      </c>
    </row>
    <row r="16" spans="2:12" x14ac:dyDescent="0.3">
      <c r="B16" t="s">
        <v>55</v>
      </c>
      <c r="C16" t="s">
        <v>10</v>
      </c>
      <c r="D16" s="1">
        <f>VLOOKUP(C16,'League Table'!$B$33:$E$52,2,FALSE)</f>
        <v>1010000000</v>
      </c>
      <c r="E16" t="str">
        <f>VLOOKUP(C16,'League Table'!$B$33:$E$52,4,FALSE)</f>
        <v>Rich</v>
      </c>
      <c r="F16" s="1">
        <v>1</v>
      </c>
      <c r="G16" s="1">
        <v>6240000</v>
      </c>
      <c r="H16" t="s">
        <v>177</v>
      </c>
      <c r="I16">
        <v>1</v>
      </c>
      <c r="J16">
        <v>85</v>
      </c>
      <c r="K16">
        <v>6</v>
      </c>
      <c r="L16" s="3">
        <v>48</v>
      </c>
    </row>
    <row r="17" spans="2:12" x14ac:dyDescent="0.3">
      <c r="B17" t="s">
        <v>57</v>
      </c>
      <c r="C17" t="s">
        <v>10</v>
      </c>
      <c r="D17" s="1">
        <f>VLOOKUP(C17,'League Table'!$B$33:$E$52,2,FALSE)</f>
        <v>1010000000</v>
      </c>
      <c r="E17" t="str">
        <f>VLOOKUP(C17,'League Table'!$B$33:$E$52,4,FALSE)</f>
        <v>Rich</v>
      </c>
      <c r="F17" s="1">
        <v>1</v>
      </c>
      <c r="G17" s="1">
        <v>18200000</v>
      </c>
      <c r="H17" t="s">
        <v>177</v>
      </c>
      <c r="I17">
        <v>1</v>
      </c>
      <c r="J17">
        <v>91</v>
      </c>
      <c r="K17">
        <v>12</v>
      </c>
      <c r="L17" s="3">
        <v>52</v>
      </c>
    </row>
    <row r="18" spans="2:12" x14ac:dyDescent="0.3">
      <c r="B18" t="s">
        <v>60</v>
      </c>
      <c r="C18" t="s">
        <v>10</v>
      </c>
      <c r="D18" s="1">
        <f>VLOOKUP(C18,'League Table'!$B$33:$E$52,2,FALSE)</f>
        <v>1010000000</v>
      </c>
      <c r="E18" t="str">
        <f>VLOOKUP(C18,'League Table'!$B$33:$E$52,4,FALSE)</f>
        <v>Rich</v>
      </c>
      <c r="F18" s="1">
        <v>1</v>
      </c>
      <c r="G18" s="1">
        <v>4680000</v>
      </c>
      <c r="H18" t="s">
        <v>179</v>
      </c>
      <c r="I18">
        <v>1</v>
      </c>
      <c r="J18">
        <v>85</v>
      </c>
      <c r="K18">
        <v>14</v>
      </c>
      <c r="L18" s="3">
        <v>49</v>
      </c>
    </row>
    <row r="19" spans="2:12" x14ac:dyDescent="0.3">
      <c r="B19" t="s">
        <v>45</v>
      </c>
      <c r="C19" t="s">
        <v>10</v>
      </c>
      <c r="D19" s="1">
        <f>VLOOKUP(C19,'League Table'!$B$33:$E$52,2,FALSE)</f>
        <v>1010000000</v>
      </c>
      <c r="E19" t="str">
        <f>VLOOKUP(C19,'League Table'!$B$33:$E$52,4,FALSE)</f>
        <v>Rich</v>
      </c>
      <c r="F19" s="1">
        <v>1</v>
      </c>
      <c r="G19" s="1">
        <v>6240000</v>
      </c>
      <c r="H19" t="s">
        <v>176</v>
      </c>
      <c r="I19">
        <v>1</v>
      </c>
      <c r="J19">
        <v>85</v>
      </c>
      <c r="K19">
        <v>5</v>
      </c>
      <c r="L19" s="3">
        <v>46</v>
      </c>
    </row>
    <row r="20" spans="2:12" x14ac:dyDescent="0.3">
      <c r="B20" t="s">
        <v>54</v>
      </c>
      <c r="C20" t="s">
        <v>10</v>
      </c>
      <c r="D20" s="1">
        <f>VLOOKUP(C20,'League Table'!$B$33:$E$52,2,FALSE)</f>
        <v>1010000000</v>
      </c>
      <c r="E20" t="str">
        <f>VLOOKUP(C20,'League Table'!$B$33:$E$52,4,FALSE)</f>
        <v>Rich</v>
      </c>
      <c r="F20" s="1">
        <v>1</v>
      </c>
      <c r="G20" s="1">
        <v>9360000</v>
      </c>
      <c r="H20" t="s">
        <v>177</v>
      </c>
      <c r="I20">
        <v>1</v>
      </c>
      <c r="J20">
        <v>85</v>
      </c>
      <c r="K20">
        <v>23</v>
      </c>
      <c r="L20" s="3">
        <v>45</v>
      </c>
    </row>
    <row r="21" spans="2:12" x14ac:dyDescent="0.3">
      <c r="B21" t="s">
        <v>58</v>
      </c>
      <c r="C21" t="s">
        <v>10</v>
      </c>
      <c r="D21" s="1">
        <f>VLOOKUP(C21,'League Table'!$B$33:$E$52,2,FALSE)</f>
        <v>1010000000</v>
      </c>
      <c r="E21" t="str">
        <f>VLOOKUP(C21,'League Table'!$B$33:$E$52,4,FALSE)</f>
        <v>Rich</v>
      </c>
      <c r="F21" s="1">
        <v>1</v>
      </c>
      <c r="G21" s="1">
        <v>13000000</v>
      </c>
      <c r="H21" t="s">
        <v>179</v>
      </c>
      <c r="I21">
        <v>1</v>
      </c>
      <c r="J21">
        <v>89</v>
      </c>
      <c r="K21">
        <v>30</v>
      </c>
      <c r="L21" s="3">
        <v>39</v>
      </c>
    </row>
    <row r="22" spans="2:12" x14ac:dyDescent="0.3">
      <c r="B22" t="s">
        <v>44</v>
      </c>
      <c r="C22" t="s">
        <v>10</v>
      </c>
      <c r="D22" s="1">
        <f>VLOOKUP(C22,'League Table'!$B$33:$E$52,2,FALSE)</f>
        <v>1010000000</v>
      </c>
      <c r="E22" t="str">
        <f>VLOOKUP(C22,'League Table'!$B$33:$E$52,4,FALSE)</f>
        <v>Rich</v>
      </c>
      <c r="F22" s="1">
        <v>1</v>
      </c>
      <c r="G22" s="1">
        <v>6240000</v>
      </c>
      <c r="H22" t="s">
        <v>176</v>
      </c>
      <c r="I22">
        <v>1</v>
      </c>
      <c r="J22">
        <v>85</v>
      </c>
      <c r="K22">
        <v>2</v>
      </c>
      <c r="L22" s="3">
        <v>21</v>
      </c>
    </row>
    <row r="23" spans="2:12" x14ac:dyDescent="0.3">
      <c r="B23" t="s">
        <v>82</v>
      </c>
      <c r="C23" t="s">
        <v>11</v>
      </c>
      <c r="D23" s="1">
        <f>VLOOKUP(C23,'League Table'!$B$33:$E$52,2,FALSE)</f>
        <v>800500000</v>
      </c>
      <c r="E23" t="str">
        <f>VLOOKUP(C23,'League Table'!$B$33:$E$52,4,FALSE)</f>
        <v>Rich</v>
      </c>
      <c r="F23" s="1">
        <v>2</v>
      </c>
      <c r="G23" s="1">
        <v>18200000</v>
      </c>
      <c r="H23" t="s">
        <v>179</v>
      </c>
      <c r="I23">
        <v>1</v>
      </c>
      <c r="J23">
        <v>88</v>
      </c>
      <c r="K23">
        <v>3</v>
      </c>
      <c r="L23" s="2">
        <v>18</v>
      </c>
    </row>
    <row r="24" spans="2:12" x14ac:dyDescent="0.3">
      <c r="B24" t="s">
        <v>61</v>
      </c>
      <c r="C24" t="s">
        <v>11</v>
      </c>
      <c r="D24" s="1">
        <f>VLOOKUP(C24,'League Table'!$B$33:$E$52,2,FALSE)</f>
        <v>800500000</v>
      </c>
      <c r="E24" t="str">
        <f>VLOOKUP(C24,'League Table'!$B$33:$E$52,4,FALSE)</f>
        <v>Rich</v>
      </c>
      <c r="F24" s="1">
        <v>2</v>
      </c>
      <c r="G24" s="1">
        <v>10400000</v>
      </c>
      <c r="H24" t="s">
        <v>175</v>
      </c>
      <c r="I24">
        <v>1</v>
      </c>
      <c r="J24">
        <v>91</v>
      </c>
      <c r="K24">
        <v>0</v>
      </c>
      <c r="L24" s="3">
        <v>46</v>
      </c>
    </row>
    <row r="25" spans="2:12" hidden="1" x14ac:dyDescent="0.3">
      <c r="B25" t="s">
        <v>62</v>
      </c>
      <c r="C25" t="s">
        <v>11</v>
      </c>
      <c r="D25" s="1">
        <f>VLOOKUP(C25,'League Table'!$B$33:$E$52,2,FALSE)</f>
        <v>800500000</v>
      </c>
      <c r="E25" t="str">
        <f>VLOOKUP(C25,'League Table'!$B$33:$E$52,4,FALSE)</f>
        <v>Rich</v>
      </c>
      <c r="F25" s="1">
        <v>2</v>
      </c>
      <c r="G25" s="1">
        <v>2600000</v>
      </c>
      <c r="H25" t="s">
        <v>175</v>
      </c>
      <c r="I25">
        <v>0</v>
      </c>
      <c r="J25">
        <v>0</v>
      </c>
      <c r="K25">
        <v>0</v>
      </c>
      <c r="L25" s="3">
        <v>10</v>
      </c>
    </row>
    <row r="26" spans="2:12" hidden="1" x14ac:dyDescent="0.3">
      <c r="B26" t="s">
        <v>63</v>
      </c>
      <c r="C26" t="s">
        <v>11</v>
      </c>
      <c r="D26" s="1">
        <f>VLOOKUP(C26,'League Table'!$B$33:$E$52,2,FALSE)</f>
        <v>800500000</v>
      </c>
      <c r="E26" t="str">
        <f>VLOOKUP(C26,'League Table'!$B$33:$E$52,4,FALSE)</f>
        <v>Rich</v>
      </c>
      <c r="F26" s="1">
        <v>2</v>
      </c>
      <c r="G26" s="1">
        <v>3640000</v>
      </c>
      <c r="H26" t="s">
        <v>176</v>
      </c>
      <c r="I26">
        <v>0</v>
      </c>
      <c r="J26">
        <v>0</v>
      </c>
      <c r="K26">
        <v>0</v>
      </c>
      <c r="L26" s="2">
        <v>11</v>
      </c>
    </row>
    <row r="27" spans="2:12" hidden="1" x14ac:dyDescent="0.3">
      <c r="B27" t="s">
        <v>64</v>
      </c>
      <c r="C27" t="s">
        <v>11</v>
      </c>
      <c r="D27" s="1">
        <f>VLOOKUP(C27,'League Table'!$B$33:$E$52,2,FALSE)</f>
        <v>800500000</v>
      </c>
      <c r="E27" t="str">
        <f>VLOOKUP(C27,'League Table'!$B$33:$E$52,4,FALSE)</f>
        <v>Rich</v>
      </c>
      <c r="F27" s="1">
        <v>2</v>
      </c>
      <c r="G27" s="1">
        <v>2600000</v>
      </c>
      <c r="H27" t="s">
        <v>176</v>
      </c>
      <c r="I27">
        <v>0</v>
      </c>
      <c r="J27">
        <v>0</v>
      </c>
      <c r="K27">
        <v>0</v>
      </c>
      <c r="L27" s="2">
        <v>25</v>
      </c>
    </row>
    <row r="28" spans="2:12" hidden="1" x14ac:dyDescent="0.3">
      <c r="B28" t="s">
        <v>65</v>
      </c>
      <c r="C28" t="s">
        <v>11</v>
      </c>
      <c r="D28" s="1">
        <f>VLOOKUP(C28,'League Table'!$B$33:$E$52,2,FALSE)</f>
        <v>800500000</v>
      </c>
      <c r="E28" t="str">
        <f>VLOOKUP(C28,'League Table'!$B$33:$E$52,4,FALSE)</f>
        <v>Rich</v>
      </c>
      <c r="F28" s="1">
        <v>2</v>
      </c>
      <c r="G28" s="1">
        <v>4160000</v>
      </c>
      <c r="H28" t="s">
        <v>176</v>
      </c>
      <c r="I28">
        <v>0</v>
      </c>
      <c r="J28">
        <v>0</v>
      </c>
      <c r="K28">
        <v>4</v>
      </c>
      <c r="L28" s="2">
        <v>44</v>
      </c>
    </row>
    <row r="29" spans="2:12" hidden="1" x14ac:dyDescent="0.3">
      <c r="B29" t="s">
        <v>66</v>
      </c>
      <c r="C29" t="s">
        <v>11</v>
      </c>
      <c r="D29" s="1">
        <f>VLOOKUP(C29,'League Table'!$B$33:$E$52,2,FALSE)</f>
        <v>800500000</v>
      </c>
      <c r="E29" t="str">
        <f>VLOOKUP(C29,'League Table'!$B$33:$E$52,4,FALSE)</f>
        <v>Rich</v>
      </c>
      <c r="F29" s="1">
        <v>2</v>
      </c>
      <c r="G29" s="1">
        <v>3900000</v>
      </c>
      <c r="H29" t="s">
        <v>176</v>
      </c>
      <c r="I29">
        <v>0</v>
      </c>
      <c r="J29">
        <v>0</v>
      </c>
      <c r="K29">
        <v>1</v>
      </c>
      <c r="L29" s="2">
        <v>15</v>
      </c>
    </row>
    <row r="30" spans="2:12" hidden="1" x14ac:dyDescent="0.3">
      <c r="B30" t="s">
        <v>67</v>
      </c>
      <c r="C30" t="s">
        <v>11</v>
      </c>
      <c r="D30" s="1">
        <f>VLOOKUP(C30,'League Table'!$B$33:$E$52,2,FALSE)</f>
        <v>800500000</v>
      </c>
      <c r="E30" t="str">
        <f>VLOOKUP(C30,'League Table'!$B$33:$E$52,4,FALSE)</f>
        <v>Rich</v>
      </c>
      <c r="F30" s="1">
        <v>2</v>
      </c>
      <c r="G30" s="1">
        <v>3900000</v>
      </c>
      <c r="H30" t="s">
        <v>176</v>
      </c>
      <c r="I30">
        <v>0</v>
      </c>
      <c r="J30">
        <v>0</v>
      </c>
      <c r="K30">
        <v>0</v>
      </c>
      <c r="L30" s="2">
        <v>25</v>
      </c>
    </row>
    <row r="31" spans="2:12" hidden="1" x14ac:dyDescent="0.3">
      <c r="B31" t="s">
        <v>68</v>
      </c>
      <c r="C31" t="s">
        <v>11</v>
      </c>
      <c r="D31" s="1">
        <f>VLOOKUP(C31,'League Table'!$B$33:$E$52,2,FALSE)</f>
        <v>800500000</v>
      </c>
      <c r="E31" t="str">
        <f>VLOOKUP(C31,'League Table'!$B$33:$E$52,4,FALSE)</f>
        <v>Rich</v>
      </c>
      <c r="F31" s="1">
        <v>2</v>
      </c>
      <c r="G31" s="1">
        <v>5200000</v>
      </c>
      <c r="H31" t="s">
        <v>176</v>
      </c>
      <c r="I31">
        <v>0</v>
      </c>
      <c r="J31">
        <v>0</v>
      </c>
      <c r="K31">
        <v>3</v>
      </c>
      <c r="L31" s="2">
        <v>39</v>
      </c>
    </row>
    <row r="32" spans="2:12" hidden="1" x14ac:dyDescent="0.3">
      <c r="B32" t="s">
        <v>69</v>
      </c>
      <c r="C32" t="s">
        <v>11</v>
      </c>
      <c r="D32" s="1">
        <f>VLOOKUP(C32,'League Table'!$B$33:$E$52,2,FALSE)</f>
        <v>800500000</v>
      </c>
      <c r="E32" t="str">
        <f>VLOOKUP(C32,'League Table'!$B$33:$E$52,4,FALSE)</f>
        <v>Rich</v>
      </c>
      <c r="F32" s="1">
        <v>2</v>
      </c>
      <c r="G32" s="1">
        <v>3640000</v>
      </c>
      <c r="H32" t="s">
        <v>176</v>
      </c>
      <c r="I32">
        <v>0</v>
      </c>
      <c r="J32">
        <v>0</v>
      </c>
      <c r="K32">
        <v>0</v>
      </c>
      <c r="L32" s="2">
        <v>14</v>
      </c>
    </row>
    <row r="33" spans="2:12" hidden="1" x14ac:dyDescent="0.3">
      <c r="B33" t="s">
        <v>70</v>
      </c>
      <c r="C33" t="s">
        <v>11</v>
      </c>
      <c r="D33" s="1">
        <f>VLOOKUP(C33,'League Table'!$B$33:$E$52,2,FALSE)</f>
        <v>800500000</v>
      </c>
      <c r="E33" t="str">
        <f>VLOOKUP(C33,'League Table'!$B$33:$E$52,4,FALSE)</f>
        <v>Rich</v>
      </c>
      <c r="F33" s="1">
        <v>2</v>
      </c>
      <c r="G33" s="1">
        <v>3120000</v>
      </c>
      <c r="H33" t="s">
        <v>176</v>
      </c>
      <c r="I33">
        <v>0</v>
      </c>
      <c r="J33">
        <v>0</v>
      </c>
      <c r="K33">
        <v>0</v>
      </c>
      <c r="L33" s="2">
        <v>12</v>
      </c>
    </row>
    <row r="34" spans="2:12" hidden="1" x14ac:dyDescent="0.3">
      <c r="B34" t="s">
        <v>71</v>
      </c>
      <c r="C34" t="s">
        <v>11</v>
      </c>
      <c r="D34" s="1">
        <f>VLOOKUP(C34,'League Table'!$B$33:$E$52,2,FALSE)</f>
        <v>800500000</v>
      </c>
      <c r="E34" t="str">
        <f>VLOOKUP(C34,'League Table'!$B$33:$E$52,4,FALSE)</f>
        <v>Rich</v>
      </c>
      <c r="F34" s="1">
        <v>2</v>
      </c>
      <c r="G34" s="1">
        <v>3900000</v>
      </c>
      <c r="H34" t="s">
        <v>176</v>
      </c>
      <c r="I34">
        <v>0</v>
      </c>
      <c r="J34">
        <v>0</v>
      </c>
      <c r="K34">
        <v>1</v>
      </c>
      <c r="L34" s="2">
        <v>14</v>
      </c>
    </row>
    <row r="35" spans="2:12" hidden="1" x14ac:dyDescent="0.3">
      <c r="B35" t="s">
        <v>72</v>
      </c>
      <c r="C35" t="s">
        <v>11</v>
      </c>
      <c r="D35" s="1">
        <f>VLOOKUP(C35,'League Table'!$B$33:$E$52,2,FALSE)</f>
        <v>800500000</v>
      </c>
      <c r="E35" t="str">
        <f>VLOOKUP(C35,'League Table'!$B$33:$E$52,4,FALSE)</f>
        <v>Rich</v>
      </c>
      <c r="F35" s="1">
        <v>2</v>
      </c>
      <c r="G35" s="1">
        <v>4160000</v>
      </c>
      <c r="H35" t="s">
        <v>177</v>
      </c>
      <c r="I35">
        <v>0</v>
      </c>
      <c r="J35">
        <v>0</v>
      </c>
      <c r="K35">
        <v>0</v>
      </c>
      <c r="L35" s="2">
        <v>4</v>
      </c>
    </row>
    <row r="36" spans="2:12" hidden="1" x14ac:dyDescent="0.3">
      <c r="B36" t="s">
        <v>74</v>
      </c>
      <c r="C36" t="s">
        <v>11</v>
      </c>
      <c r="D36" s="1">
        <f>VLOOKUP(C36,'League Table'!$B$33:$E$52,2,FALSE)</f>
        <v>800500000</v>
      </c>
      <c r="E36" t="str">
        <f>VLOOKUP(C36,'League Table'!$B$33:$E$52,4,FALSE)</f>
        <v>Rich</v>
      </c>
      <c r="F36" s="1">
        <v>2</v>
      </c>
      <c r="G36" s="1">
        <v>3900000</v>
      </c>
      <c r="H36" t="s">
        <v>177</v>
      </c>
      <c r="I36">
        <v>0</v>
      </c>
      <c r="J36">
        <v>0</v>
      </c>
      <c r="K36">
        <v>2</v>
      </c>
      <c r="L36" s="2">
        <v>25</v>
      </c>
    </row>
    <row r="37" spans="2:12" hidden="1" x14ac:dyDescent="0.3">
      <c r="B37" t="s">
        <v>75</v>
      </c>
      <c r="C37" t="s">
        <v>11</v>
      </c>
      <c r="D37" s="1">
        <f>VLOOKUP(C37,'League Table'!$B$33:$E$52,2,FALSE)</f>
        <v>800500000</v>
      </c>
      <c r="E37" t="str">
        <f>VLOOKUP(C37,'League Table'!$B$33:$E$52,4,FALSE)</f>
        <v>Rich</v>
      </c>
      <c r="F37" s="1">
        <v>2</v>
      </c>
      <c r="G37" s="1">
        <v>4160000</v>
      </c>
      <c r="H37" t="s">
        <v>177</v>
      </c>
      <c r="I37">
        <v>0</v>
      </c>
      <c r="J37">
        <v>0</v>
      </c>
      <c r="K37">
        <v>5</v>
      </c>
      <c r="L37" s="2">
        <v>16</v>
      </c>
    </row>
    <row r="38" spans="2:12" hidden="1" x14ac:dyDescent="0.3">
      <c r="B38" t="s">
        <v>76</v>
      </c>
      <c r="C38" t="s">
        <v>11</v>
      </c>
      <c r="D38" s="1">
        <f>VLOOKUP(C38,'League Table'!$B$33:$E$52,2,FALSE)</f>
        <v>800500000</v>
      </c>
      <c r="E38" t="str">
        <f>VLOOKUP(C38,'League Table'!$B$33:$E$52,4,FALSE)</f>
        <v>Rich</v>
      </c>
      <c r="F38" s="1">
        <v>2</v>
      </c>
      <c r="G38" s="1">
        <v>7280000</v>
      </c>
      <c r="H38" t="s">
        <v>177</v>
      </c>
      <c r="I38">
        <v>0</v>
      </c>
      <c r="J38">
        <v>0</v>
      </c>
      <c r="K38">
        <v>3</v>
      </c>
      <c r="L38" s="2">
        <v>33</v>
      </c>
    </row>
    <row r="39" spans="2:12" hidden="1" x14ac:dyDescent="0.3">
      <c r="B39" t="s">
        <v>77</v>
      </c>
      <c r="C39" t="s">
        <v>11</v>
      </c>
      <c r="D39" s="1">
        <f>VLOOKUP(C39,'League Table'!$B$33:$E$52,2,FALSE)</f>
        <v>800500000</v>
      </c>
      <c r="E39" t="str">
        <f>VLOOKUP(C39,'League Table'!$B$33:$E$52,4,FALSE)</f>
        <v>Rich</v>
      </c>
      <c r="F39" s="1">
        <v>2</v>
      </c>
      <c r="G39" s="1">
        <v>1300000</v>
      </c>
      <c r="H39" t="s">
        <v>177</v>
      </c>
      <c r="I39">
        <v>0</v>
      </c>
      <c r="J39">
        <v>0</v>
      </c>
      <c r="K39">
        <v>13</v>
      </c>
      <c r="L39" s="2">
        <v>30</v>
      </c>
    </row>
    <row r="40" spans="2:12" hidden="1" x14ac:dyDescent="0.3">
      <c r="B40" t="s">
        <v>79</v>
      </c>
      <c r="C40" t="s">
        <v>11</v>
      </c>
      <c r="D40" s="1">
        <f>VLOOKUP(C40,'League Table'!$B$33:$E$52,2,FALSE)</f>
        <v>800500000</v>
      </c>
      <c r="E40" t="str">
        <f>VLOOKUP(C40,'League Table'!$B$33:$E$52,4,FALSE)</f>
        <v>Rich</v>
      </c>
      <c r="F40" s="1">
        <v>2</v>
      </c>
      <c r="G40" s="1">
        <v>780000</v>
      </c>
      <c r="H40" t="s">
        <v>177</v>
      </c>
      <c r="I40">
        <v>0</v>
      </c>
      <c r="J40">
        <v>0</v>
      </c>
      <c r="K40">
        <v>0</v>
      </c>
      <c r="L40" s="2">
        <v>14</v>
      </c>
    </row>
    <row r="41" spans="2:12" hidden="1" x14ac:dyDescent="0.3">
      <c r="B41" t="s">
        <v>80</v>
      </c>
      <c r="C41" t="s">
        <v>11</v>
      </c>
      <c r="D41" s="1">
        <f>VLOOKUP(C41,'League Table'!$B$33:$E$52,2,FALSE)</f>
        <v>800500000</v>
      </c>
      <c r="E41" t="str">
        <f>VLOOKUP(C41,'League Table'!$B$33:$E$52,4,FALSE)</f>
        <v>Rich</v>
      </c>
      <c r="F41" s="1">
        <v>2</v>
      </c>
      <c r="G41" s="1">
        <v>5720000</v>
      </c>
      <c r="H41" t="s">
        <v>177</v>
      </c>
      <c r="I41">
        <v>0</v>
      </c>
      <c r="J41">
        <v>0</v>
      </c>
      <c r="K41">
        <v>2</v>
      </c>
      <c r="L41" s="2">
        <v>35</v>
      </c>
    </row>
    <row r="42" spans="2:12" hidden="1" x14ac:dyDescent="0.3">
      <c r="B42" t="s">
        <v>81</v>
      </c>
      <c r="C42" t="s">
        <v>11</v>
      </c>
      <c r="D42" s="1">
        <f>VLOOKUP(C42,'League Table'!$B$33:$E$52,2,FALSE)</f>
        <v>800500000</v>
      </c>
      <c r="E42" t="str">
        <f>VLOOKUP(C42,'League Table'!$B$33:$E$52,4,FALSE)</f>
        <v>Rich</v>
      </c>
      <c r="F42" s="1">
        <v>2</v>
      </c>
      <c r="G42" s="1">
        <v>3380000</v>
      </c>
      <c r="H42" t="s">
        <v>179</v>
      </c>
      <c r="I42">
        <v>0</v>
      </c>
      <c r="J42">
        <v>0</v>
      </c>
      <c r="K42">
        <v>11</v>
      </c>
      <c r="L42" s="2">
        <v>26</v>
      </c>
    </row>
    <row r="43" spans="2:12" hidden="1" x14ac:dyDescent="0.3">
      <c r="B43" t="s">
        <v>84</v>
      </c>
      <c r="C43" t="s">
        <v>11</v>
      </c>
      <c r="D43" s="1">
        <f>VLOOKUP(C43,'League Table'!$B$33:$E$52,2,FALSE)</f>
        <v>800500000</v>
      </c>
      <c r="E43" t="str">
        <f>VLOOKUP(C43,'League Table'!$B$33:$E$52,4,FALSE)</f>
        <v>Rich</v>
      </c>
      <c r="F43" s="1">
        <v>2</v>
      </c>
      <c r="G43" s="1">
        <v>1040000</v>
      </c>
      <c r="H43" t="s">
        <v>179</v>
      </c>
      <c r="I43">
        <v>0</v>
      </c>
      <c r="J43">
        <v>0</v>
      </c>
      <c r="K43">
        <v>13</v>
      </c>
      <c r="L43" s="2">
        <v>26</v>
      </c>
    </row>
    <row r="44" spans="2:12" x14ac:dyDescent="0.3">
      <c r="B44" t="s">
        <v>73</v>
      </c>
      <c r="C44" t="s">
        <v>11</v>
      </c>
      <c r="D44" s="1">
        <f>VLOOKUP(C44,'League Table'!$B$33:$E$52,2,FALSE)</f>
        <v>800500000</v>
      </c>
      <c r="E44" t="str">
        <f>VLOOKUP(C44,'League Table'!$B$33:$E$52,4,FALSE)</f>
        <v>Rich</v>
      </c>
      <c r="F44" s="1">
        <v>2</v>
      </c>
      <c r="G44" s="1">
        <v>6240000</v>
      </c>
      <c r="H44" t="s">
        <v>177</v>
      </c>
      <c r="I44">
        <v>1</v>
      </c>
      <c r="J44">
        <v>85</v>
      </c>
      <c r="K44">
        <v>2</v>
      </c>
      <c r="L44" s="2">
        <v>46</v>
      </c>
    </row>
    <row r="45" spans="2:12" x14ac:dyDescent="0.3">
      <c r="B45" t="s">
        <v>78</v>
      </c>
      <c r="C45" t="s">
        <v>11</v>
      </c>
      <c r="D45" s="1">
        <f>VLOOKUP(C45,'League Table'!$B$33:$E$52,2,FALSE)</f>
        <v>800500000</v>
      </c>
      <c r="E45" t="str">
        <f>VLOOKUP(C45,'League Table'!$B$33:$E$52,4,FALSE)</f>
        <v>Rich</v>
      </c>
      <c r="F45" s="1">
        <v>2</v>
      </c>
      <c r="G45" s="1">
        <v>15080000</v>
      </c>
      <c r="H45" t="s">
        <v>177</v>
      </c>
      <c r="I45">
        <v>1</v>
      </c>
      <c r="J45">
        <v>88</v>
      </c>
      <c r="K45">
        <v>6</v>
      </c>
      <c r="L45" s="2">
        <v>33</v>
      </c>
    </row>
    <row r="46" spans="2:12" x14ac:dyDescent="0.3">
      <c r="B46" t="s">
        <v>83</v>
      </c>
      <c r="C46" t="s">
        <v>11</v>
      </c>
      <c r="D46" s="1">
        <f>VLOOKUP(C46,'League Table'!$B$33:$E$52,2,FALSE)</f>
        <v>800500000</v>
      </c>
      <c r="E46" t="str">
        <f>VLOOKUP(C46,'League Table'!$B$33:$E$52,4,FALSE)</f>
        <v>Rich</v>
      </c>
      <c r="F46" s="1">
        <v>2</v>
      </c>
      <c r="G46" s="1">
        <v>10400000</v>
      </c>
      <c r="H46" t="s">
        <v>179</v>
      </c>
      <c r="I46">
        <v>1</v>
      </c>
      <c r="J46">
        <v>86</v>
      </c>
      <c r="K46">
        <v>27</v>
      </c>
      <c r="L46" s="2">
        <v>45</v>
      </c>
    </row>
    <row r="47" spans="2:12" x14ac:dyDescent="0.3">
      <c r="B47" t="s">
        <v>93</v>
      </c>
      <c r="C47" t="s">
        <v>16</v>
      </c>
      <c r="D47" s="1">
        <f>VLOOKUP(C47,'League Table'!$B$33:$E$52,2,FALSE)</f>
        <v>810500000</v>
      </c>
      <c r="E47" t="str">
        <f>VLOOKUP(C47,'League Table'!$B$33:$E$52,4,FALSE)</f>
        <v>Rich</v>
      </c>
      <c r="F47" s="1">
        <v>3</v>
      </c>
      <c r="G47" s="1">
        <v>3900000</v>
      </c>
      <c r="H47" t="s">
        <v>177</v>
      </c>
      <c r="I47">
        <v>1</v>
      </c>
      <c r="J47">
        <v>88</v>
      </c>
      <c r="K47" s="2">
        <v>14</v>
      </c>
      <c r="L47" s="2">
        <v>47</v>
      </c>
    </row>
    <row r="48" spans="2:12" x14ac:dyDescent="0.3">
      <c r="B48" t="s">
        <v>85</v>
      </c>
      <c r="C48" t="s">
        <v>16</v>
      </c>
      <c r="D48" s="1">
        <f>VLOOKUP(C48,'League Table'!$B$33:$E$52,2,FALSE)</f>
        <v>810500000</v>
      </c>
      <c r="E48" t="str">
        <f>VLOOKUP(C48,'League Table'!$B$33:$E$52,4,FALSE)</f>
        <v>Rich</v>
      </c>
      <c r="F48" s="1">
        <v>3</v>
      </c>
      <c r="G48" s="1">
        <v>5200000</v>
      </c>
      <c r="H48" t="s">
        <v>179</v>
      </c>
      <c r="I48">
        <v>1</v>
      </c>
      <c r="J48">
        <v>88</v>
      </c>
      <c r="K48" s="2">
        <v>41</v>
      </c>
      <c r="L48" s="3">
        <v>48</v>
      </c>
    </row>
    <row r="49" spans="2:12" x14ac:dyDescent="0.3">
      <c r="B49" t="s">
        <v>86</v>
      </c>
      <c r="C49" t="s">
        <v>16</v>
      </c>
      <c r="D49" s="1">
        <f>VLOOKUP(C49,'League Table'!$B$33:$E$52,2,FALSE)</f>
        <v>810500000</v>
      </c>
      <c r="E49" t="str">
        <f>VLOOKUP(C49,'League Table'!$B$33:$E$52,4,FALSE)</f>
        <v>Rich</v>
      </c>
      <c r="F49" s="1">
        <v>3</v>
      </c>
      <c r="G49" s="1">
        <v>5200000</v>
      </c>
      <c r="H49" t="s">
        <v>175</v>
      </c>
      <c r="I49">
        <v>1</v>
      </c>
      <c r="J49">
        <v>88</v>
      </c>
      <c r="K49" s="2">
        <v>0</v>
      </c>
      <c r="L49" s="2">
        <v>43</v>
      </c>
    </row>
    <row r="50" spans="2:12" x14ac:dyDescent="0.3">
      <c r="B50" t="s">
        <v>87</v>
      </c>
      <c r="C50" t="s">
        <v>16</v>
      </c>
      <c r="D50" s="1">
        <f>VLOOKUP(C50,'League Table'!$B$33:$E$52,2,FALSE)</f>
        <v>810500000</v>
      </c>
      <c r="E50" t="str">
        <f>VLOOKUP(C50,'League Table'!$B$33:$E$52,4,FALSE)</f>
        <v>Rich</v>
      </c>
      <c r="F50" s="1">
        <v>3</v>
      </c>
      <c r="G50" s="1">
        <v>4628000</v>
      </c>
      <c r="H50" t="s">
        <v>176</v>
      </c>
      <c r="I50">
        <v>1</v>
      </c>
      <c r="J50">
        <v>86</v>
      </c>
      <c r="K50" s="2">
        <v>1</v>
      </c>
      <c r="L50" s="2">
        <v>47</v>
      </c>
    </row>
    <row r="51" spans="2:12" hidden="1" x14ac:dyDescent="0.3">
      <c r="B51" t="s">
        <v>88</v>
      </c>
      <c r="C51" t="s">
        <v>16</v>
      </c>
      <c r="D51" s="1">
        <f>VLOOKUP(C51,'League Table'!$B$33:$E$52,2,FALSE)</f>
        <v>810500000</v>
      </c>
      <c r="E51" t="str">
        <f>VLOOKUP(C51,'League Table'!$B$33:$E$52,4,FALSE)</f>
        <v>Rich</v>
      </c>
      <c r="F51" s="1">
        <v>3</v>
      </c>
      <c r="G51" s="1">
        <v>4420000</v>
      </c>
      <c r="H51" t="s">
        <v>179</v>
      </c>
      <c r="I51">
        <v>0</v>
      </c>
      <c r="J51">
        <v>0</v>
      </c>
      <c r="K51" s="2">
        <v>18</v>
      </c>
      <c r="L51" s="2">
        <v>53</v>
      </c>
    </row>
    <row r="52" spans="2:12" hidden="1" x14ac:dyDescent="0.3">
      <c r="B52" t="s">
        <v>90</v>
      </c>
      <c r="C52" t="s">
        <v>16</v>
      </c>
      <c r="D52" s="1">
        <f>VLOOKUP(C52,'League Table'!$B$33:$E$52,2,FALSE)</f>
        <v>810500000</v>
      </c>
      <c r="E52" t="str">
        <f>VLOOKUP(C52,'League Table'!$B$33:$E$52,4,FALSE)</f>
        <v>Rich</v>
      </c>
      <c r="F52" s="1">
        <v>3</v>
      </c>
      <c r="G52" s="1">
        <v>4160000</v>
      </c>
      <c r="H52" t="s">
        <v>176</v>
      </c>
      <c r="I52">
        <v>0</v>
      </c>
      <c r="J52">
        <v>0</v>
      </c>
      <c r="K52" s="2">
        <v>2</v>
      </c>
      <c r="L52" s="3">
        <v>24</v>
      </c>
    </row>
    <row r="53" spans="2:12" hidden="1" x14ac:dyDescent="0.3">
      <c r="B53" t="s">
        <v>91</v>
      </c>
      <c r="C53" t="s">
        <v>16</v>
      </c>
      <c r="D53" s="1">
        <f>VLOOKUP(C53,'League Table'!$B$33:$E$52,2,FALSE)</f>
        <v>810500000</v>
      </c>
      <c r="E53" t="str">
        <f>VLOOKUP(C53,'League Table'!$B$33:$E$52,4,FALSE)</f>
        <v>Rich</v>
      </c>
      <c r="F53" s="1">
        <v>3</v>
      </c>
      <c r="G53" s="1">
        <v>4160000</v>
      </c>
      <c r="H53" t="s">
        <v>177</v>
      </c>
      <c r="I53">
        <v>0</v>
      </c>
      <c r="J53">
        <v>0</v>
      </c>
      <c r="K53" s="2">
        <v>4</v>
      </c>
      <c r="L53" s="2">
        <v>33</v>
      </c>
    </row>
    <row r="54" spans="2:12" hidden="1" x14ac:dyDescent="0.3">
      <c r="B54" t="s">
        <v>92</v>
      </c>
      <c r="C54" t="s">
        <v>16</v>
      </c>
      <c r="D54" s="1">
        <f>VLOOKUP(C54,'League Table'!$B$33:$E$52,2,FALSE)</f>
        <v>810500000</v>
      </c>
      <c r="E54" t="str">
        <f>VLOOKUP(C54,'League Table'!$B$33:$E$52,4,FALSE)</f>
        <v>Rich</v>
      </c>
      <c r="F54" s="1">
        <v>3</v>
      </c>
      <c r="G54" s="1">
        <v>4160000</v>
      </c>
      <c r="H54" t="s">
        <v>177</v>
      </c>
      <c r="I54">
        <v>0</v>
      </c>
      <c r="J54">
        <v>0</v>
      </c>
      <c r="K54" s="2">
        <v>2</v>
      </c>
      <c r="L54" s="3">
        <v>47</v>
      </c>
    </row>
    <row r="55" spans="2:12" hidden="1" x14ac:dyDescent="0.3">
      <c r="B55" t="s">
        <v>94</v>
      </c>
      <c r="C55" t="s">
        <v>16</v>
      </c>
      <c r="D55" s="1">
        <f>VLOOKUP(C55,'League Table'!$B$33:$E$52,2,FALSE)</f>
        <v>810500000</v>
      </c>
      <c r="E55" t="str">
        <f>VLOOKUP(C55,'League Table'!$B$33:$E$52,4,FALSE)</f>
        <v>Rich</v>
      </c>
      <c r="F55" s="1">
        <v>3</v>
      </c>
      <c r="G55" s="1">
        <v>3900000</v>
      </c>
      <c r="H55" t="s">
        <v>179</v>
      </c>
      <c r="I55">
        <v>0</v>
      </c>
      <c r="J55">
        <v>0</v>
      </c>
      <c r="K55" s="2">
        <v>5</v>
      </c>
      <c r="L55" s="3">
        <v>31</v>
      </c>
    </row>
    <row r="56" spans="2:12" hidden="1" x14ac:dyDescent="0.3">
      <c r="B56" t="s">
        <v>95</v>
      </c>
      <c r="C56" t="s">
        <v>16</v>
      </c>
      <c r="D56" s="1">
        <f>VLOOKUP(C56,'League Table'!$B$33:$E$52,2,FALSE)</f>
        <v>810500000</v>
      </c>
      <c r="E56" t="str">
        <f>VLOOKUP(C56,'League Table'!$B$33:$E$52,4,FALSE)</f>
        <v>Rich</v>
      </c>
      <c r="F56" s="1">
        <v>3</v>
      </c>
      <c r="G56" s="1">
        <v>3120000</v>
      </c>
      <c r="H56" t="s">
        <v>176</v>
      </c>
      <c r="I56">
        <v>0</v>
      </c>
      <c r="J56">
        <v>0</v>
      </c>
      <c r="K56" s="2">
        <v>2</v>
      </c>
      <c r="L56" s="3">
        <v>38</v>
      </c>
    </row>
    <row r="57" spans="2:12" hidden="1" x14ac:dyDescent="0.3">
      <c r="B57" t="s">
        <v>96</v>
      </c>
      <c r="C57" t="s">
        <v>16</v>
      </c>
      <c r="D57" s="1">
        <f>VLOOKUP(C57,'League Table'!$B$33:$E$52,2,FALSE)</f>
        <v>810500000</v>
      </c>
      <c r="E57" t="str">
        <f>VLOOKUP(C57,'League Table'!$B$33:$E$52,4,FALSE)</f>
        <v>Rich</v>
      </c>
      <c r="F57" s="1">
        <v>3</v>
      </c>
      <c r="G57" s="1">
        <v>3120000</v>
      </c>
      <c r="H57" t="s">
        <v>177</v>
      </c>
      <c r="I57">
        <v>0</v>
      </c>
      <c r="J57">
        <v>0</v>
      </c>
      <c r="K57" s="2">
        <v>0</v>
      </c>
      <c r="L57" s="3">
        <v>47</v>
      </c>
    </row>
    <row r="58" spans="2:12" hidden="1" x14ac:dyDescent="0.3">
      <c r="B58" t="s">
        <v>97</v>
      </c>
      <c r="C58" t="s">
        <v>16</v>
      </c>
      <c r="D58" s="1">
        <f>VLOOKUP(C58,'League Table'!$B$33:$E$52,2,FALSE)</f>
        <v>810500000</v>
      </c>
      <c r="E58" t="str">
        <f>VLOOKUP(C58,'League Table'!$B$33:$E$52,4,FALSE)</f>
        <v>Rich</v>
      </c>
      <c r="F58" s="1">
        <v>3</v>
      </c>
      <c r="G58" s="1">
        <v>3120000</v>
      </c>
      <c r="H58" t="s">
        <v>176</v>
      </c>
      <c r="I58">
        <v>0</v>
      </c>
      <c r="J58">
        <v>0</v>
      </c>
      <c r="K58" s="2">
        <v>0</v>
      </c>
      <c r="L58" s="3">
        <v>18</v>
      </c>
    </row>
    <row r="59" spans="2:12" hidden="1" x14ac:dyDescent="0.3">
      <c r="B59" t="s">
        <v>98</v>
      </c>
      <c r="C59" t="s">
        <v>16</v>
      </c>
      <c r="D59" s="1">
        <f>VLOOKUP(C59,'League Table'!$B$33:$E$52,2,FALSE)</f>
        <v>810500000</v>
      </c>
      <c r="E59" t="str">
        <f>VLOOKUP(C59,'League Table'!$B$33:$E$52,4,FALSE)</f>
        <v>Rich</v>
      </c>
      <c r="F59" s="1">
        <v>3</v>
      </c>
      <c r="G59" s="1">
        <v>3120000</v>
      </c>
      <c r="H59" t="s">
        <v>176</v>
      </c>
      <c r="I59">
        <v>0</v>
      </c>
      <c r="J59">
        <v>0</v>
      </c>
      <c r="K59" s="2">
        <v>0</v>
      </c>
      <c r="L59" s="3">
        <v>41</v>
      </c>
    </row>
    <row r="60" spans="2:12" hidden="1" x14ac:dyDescent="0.3">
      <c r="B60" t="s">
        <v>99</v>
      </c>
      <c r="C60" t="s">
        <v>16</v>
      </c>
      <c r="D60" s="1">
        <f>VLOOKUP(C60,'League Table'!$B$33:$E$52,2,FALSE)</f>
        <v>810500000</v>
      </c>
      <c r="E60" t="str">
        <f>VLOOKUP(C60,'League Table'!$B$33:$E$52,4,FALSE)</f>
        <v>Rich</v>
      </c>
      <c r="F60" s="1">
        <v>3</v>
      </c>
      <c r="G60" s="1">
        <v>2860000</v>
      </c>
      <c r="H60" t="s">
        <v>179</v>
      </c>
      <c r="I60">
        <v>0</v>
      </c>
      <c r="J60">
        <v>0</v>
      </c>
      <c r="K60" s="2">
        <v>14</v>
      </c>
      <c r="L60" s="3">
        <v>50</v>
      </c>
    </row>
    <row r="61" spans="2:12" hidden="1" x14ac:dyDescent="0.3">
      <c r="B61" t="s">
        <v>100</v>
      </c>
      <c r="C61" t="s">
        <v>16</v>
      </c>
      <c r="D61" s="1">
        <f>VLOOKUP(C61,'League Table'!$B$33:$E$52,2,FALSE)</f>
        <v>810500000</v>
      </c>
      <c r="E61" t="str">
        <f>VLOOKUP(C61,'League Table'!$B$33:$E$52,4,FALSE)</f>
        <v>Rich</v>
      </c>
      <c r="F61" s="1">
        <v>3</v>
      </c>
      <c r="G61" s="1">
        <v>2860000</v>
      </c>
      <c r="H61" t="s">
        <v>177</v>
      </c>
      <c r="I61">
        <v>0</v>
      </c>
      <c r="J61">
        <v>0</v>
      </c>
      <c r="K61" s="2">
        <v>0</v>
      </c>
      <c r="L61" s="3">
        <v>40</v>
      </c>
    </row>
    <row r="62" spans="2:12" hidden="1" x14ac:dyDescent="0.3">
      <c r="B62" t="s">
        <v>101</v>
      </c>
      <c r="C62" t="s">
        <v>16</v>
      </c>
      <c r="D62" s="1">
        <f>VLOOKUP(C62,'League Table'!$B$33:$E$52,2,FALSE)</f>
        <v>810500000</v>
      </c>
      <c r="E62" t="str">
        <f>VLOOKUP(C62,'League Table'!$B$33:$E$52,4,FALSE)</f>
        <v>Rich</v>
      </c>
      <c r="F62" s="1">
        <v>3</v>
      </c>
      <c r="G62" s="1">
        <v>2080000</v>
      </c>
      <c r="H62" t="s">
        <v>176</v>
      </c>
      <c r="I62">
        <v>0</v>
      </c>
      <c r="J62">
        <v>0</v>
      </c>
      <c r="K62" s="2">
        <v>0</v>
      </c>
      <c r="L62" s="3">
        <v>35</v>
      </c>
    </row>
    <row r="63" spans="2:12" hidden="1" x14ac:dyDescent="0.3">
      <c r="B63" t="s">
        <v>102</v>
      </c>
      <c r="C63" t="s">
        <v>16</v>
      </c>
      <c r="D63" s="1">
        <f>VLOOKUP(C63,'League Table'!$B$33:$E$52,2,FALSE)</f>
        <v>810500000</v>
      </c>
      <c r="E63" t="str">
        <f>VLOOKUP(C63,'League Table'!$B$33:$E$52,4,FALSE)</f>
        <v>Rich</v>
      </c>
      <c r="F63" s="1">
        <v>3</v>
      </c>
      <c r="G63" s="1">
        <v>2080000</v>
      </c>
      <c r="H63" t="s">
        <v>175</v>
      </c>
      <c r="I63">
        <v>0</v>
      </c>
      <c r="J63">
        <v>0</v>
      </c>
      <c r="K63" s="2">
        <v>0</v>
      </c>
      <c r="L63" s="3">
        <v>11</v>
      </c>
    </row>
    <row r="64" spans="2:12" hidden="1" x14ac:dyDescent="0.3">
      <c r="B64" t="s">
        <v>103</v>
      </c>
      <c r="C64" t="s">
        <v>16</v>
      </c>
      <c r="D64" s="1">
        <f>VLOOKUP(C64,'League Table'!$B$33:$E$52,2,FALSE)</f>
        <v>810500000</v>
      </c>
      <c r="E64" t="str">
        <f>VLOOKUP(C64,'League Table'!$B$33:$E$52,4,FALSE)</f>
        <v>Rich</v>
      </c>
      <c r="F64" s="1">
        <v>3</v>
      </c>
      <c r="G64" s="1">
        <v>1352000</v>
      </c>
      <c r="H64" t="s">
        <v>177</v>
      </c>
      <c r="I64">
        <v>0</v>
      </c>
      <c r="J64">
        <v>0</v>
      </c>
      <c r="K64" s="2">
        <v>1</v>
      </c>
      <c r="L64" s="3">
        <v>24</v>
      </c>
    </row>
    <row r="65" spans="2:12" hidden="1" x14ac:dyDescent="0.3">
      <c r="B65" t="s">
        <v>104</v>
      </c>
      <c r="C65" t="s">
        <v>16</v>
      </c>
      <c r="D65" s="1">
        <f>VLOOKUP(C65,'League Table'!$B$33:$E$52,2,FALSE)</f>
        <v>810500000</v>
      </c>
      <c r="E65" t="str">
        <f>VLOOKUP(C65,'League Table'!$B$33:$E$52,4,FALSE)</f>
        <v>Rich</v>
      </c>
      <c r="F65" s="1">
        <v>3</v>
      </c>
      <c r="G65" s="1">
        <v>1300000</v>
      </c>
      <c r="H65" t="s">
        <v>177</v>
      </c>
      <c r="I65">
        <v>0</v>
      </c>
      <c r="J65">
        <v>0</v>
      </c>
      <c r="K65" s="2">
        <v>0</v>
      </c>
      <c r="L65" s="3">
        <v>25</v>
      </c>
    </row>
    <row r="66" spans="2:12" hidden="1" x14ac:dyDescent="0.3">
      <c r="B66" t="s">
        <v>105</v>
      </c>
      <c r="C66" t="s">
        <v>16</v>
      </c>
      <c r="D66" s="1">
        <f>VLOOKUP(C66,'League Table'!$B$33:$E$52,2,FALSE)</f>
        <v>810500000</v>
      </c>
      <c r="E66" t="str">
        <f>VLOOKUP(C66,'League Table'!$B$33:$E$52,4,FALSE)</f>
        <v>Rich</v>
      </c>
      <c r="F66" s="1">
        <v>3</v>
      </c>
      <c r="G66" s="1">
        <v>1040000</v>
      </c>
      <c r="H66" t="s">
        <v>175</v>
      </c>
      <c r="I66">
        <v>0</v>
      </c>
      <c r="J66">
        <v>0</v>
      </c>
      <c r="K66" s="2">
        <v>0</v>
      </c>
      <c r="L66" s="3">
        <v>1</v>
      </c>
    </row>
    <row r="67" spans="2:12" hidden="1" x14ac:dyDescent="0.3">
      <c r="B67" t="s">
        <v>106</v>
      </c>
      <c r="C67" t="s">
        <v>16</v>
      </c>
      <c r="D67" s="1">
        <f>VLOOKUP(C67,'League Table'!$B$33:$E$52,2,FALSE)</f>
        <v>810500000</v>
      </c>
      <c r="E67" t="str">
        <f>VLOOKUP(C67,'League Table'!$B$33:$E$52,4,FALSE)</f>
        <v>Rich</v>
      </c>
      <c r="F67" s="1">
        <v>3</v>
      </c>
      <c r="G67" s="1">
        <v>1040000</v>
      </c>
      <c r="H67" t="s">
        <v>176</v>
      </c>
      <c r="I67">
        <v>0</v>
      </c>
      <c r="J67">
        <v>0</v>
      </c>
      <c r="K67" s="2">
        <v>1</v>
      </c>
      <c r="L67" s="3">
        <v>9</v>
      </c>
    </row>
    <row r="68" spans="2:12" hidden="1" x14ac:dyDescent="0.3">
      <c r="B68" t="s">
        <v>107</v>
      </c>
      <c r="C68" t="s">
        <v>16</v>
      </c>
      <c r="D68" s="1">
        <f>VLOOKUP(C68,'League Table'!$B$33:$E$52,2,FALSE)</f>
        <v>810500000</v>
      </c>
      <c r="E68" t="str">
        <f>VLOOKUP(C68,'League Table'!$B$33:$E$52,4,FALSE)</f>
        <v>Rich</v>
      </c>
      <c r="F68" s="1">
        <v>3</v>
      </c>
      <c r="G68" s="1">
        <v>9360000</v>
      </c>
      <c r="H68" t="s">
        <v>176</v>
      </c>
      <c r="I68">
        <v>0</v>
      </c>
      <c r="J68">
        <v>0</v>
      </c>
      <c r="K68" s="2">
        <v>0</v>
      </c>
      <c r="L68" s="3">
        <v>8</v>
      </c>
    </row>
    <row r="69" spans="2:12" x14ac:dyDescent="0.3">
      <c r="B69" t="s">
        <v>89</v>
      </c>
      <c r="C69" t="s">
        <v>16</v>
      </c>
      <c r="D69" s="1">
        <f>VLOOKUP(C69,'League Table'!$B$33:$E$52,2,FALSE)</f>
        <v>810500000</v>
      </c>
      <c r="E69" t="str">
        <f>VLOOKUP(C69,'League Table'!$B$33:$E$52,4,FALSE)</f>
        <v>Rich</v>
      </c>
      <c r="F69" s="1">
        <v>3</v>
      </c>
      <c r="G69" s="1">
        <v>4160000</v>
      </c>
      <c r="H69" t="s">
        <v>176</v>
      </c>
      <c r="I69">
        <v>1</v>
      </c>
      <c r="J69">
        <v>85</v>
      </c>
      <c r="K69" s="2">
        <v>0</v>
      </c>
      <c r="L69" s="2">
        <v>21</v>
      </c>
    </row>
    <row r="70" spans="2:12" x14ac:dyDescent="0.3">
      <c r="B70" t="s">
        <v>127</v>
      </c>
      <c r="C70" t="s">
        <v>9</v>
      </c>
      <c r="D70" s="1">
        <f>VLOOKUP(C70,'League Table'!$B$33:$E$52,2,FALSE)</f>
        <v>739500000</v>
      </c>
      <c r="E70" t="str">
        <f>VLOOKUP(C70,'League Table'!$B$33:$E$52,4,FALSE)</f>
        <v>Rich</v>
      </c>
      <c r="F70" s="1">
        <v>4</v>
      </c>
      <c r="G70" s="1">
        <v>6240000</v>
      </c>
      <c r="H70" t="s">
        <v>179</v>
      </c>
      <c r="I70">
        <v>1</v>
      </c>
      <c r="J70">
        <v>87</v>
      </c>
      <c r="K70">
        <v>44</v>
      </c>
      <c r="L70" s="2">
        <v>51</v>
      </c>
    </row>
    <row r="71" spans="2:12" hidden="1" x14ac:dyDescent="0.3">
      <c r="B71" t="s">
        <v>108</v>
      </c>
      <c r="C71" t="s">
        <v>9</v>
      </c>
      <c r="D71" s="1">
        <f>VLOOKUP(C71,'League Table'!$B$33:$E$52,2,FALSE)</f>
        <v>739500000</v>
      </c>
      <c r="E71" t="str">
        <f>VLOOKUP(C71,'League Table'!$B$33:$E$52,4,FALSE)</f>
        <v>Rich</v>
      </c>
      <c r="F71" s="1">
        <v>4</v>
      </c>
      <c r="G71" s="1">
        <v>3120000</v>
      </c>
      <c r="H71" t="s">
        <v>175</v>
      </c>
      <c r="I71">
        <v>0</v>
      </c>
      <c r="J71">
        <v>0</v>
      </c>
      <c r="K71">
        <v>0</v>
      </c>
      <c r="L71" s="2">
        <v>22</v>
      </c>
    </row>
    <row r="72" spans="2:12" hidden="1" x14ac:dyDescent="0.3">
      <c r="B72" t="s">
        <v>109</v>
      </c>
      <c r="C72" t="s">
        <v>9</v>
      </c>
      <c r="D72" s="1">
        <f>VLOOKUP(C72,'League Table'!$B$33:$E$52,2,FALSE)</f>
        <v>739500000</v>
      </c>
      <c r="E72" t="str">
        <f>VLOOKUP(C72,'League Table'!$B$33:$E$52,4,FALSE)</f>
        <v>Rich</v>
      </c>
      <c r="F72" s="1">
        <v>4</v>
      </c>
      <c r="G72" s="1">
        <v>1300000</v>
      </c>
      <c r="H72" t="s">
        <v>175</v>
      </c>
      <c r="I72">
        <v>0</v>
      </c>
      <c r="J72">
        <v>0</v>
      </c>
      <c r="K72">
        <v>0</v>
      </c>
      <c r="L72" s="2">
        <v>32</v>
      </c>
    </row>
    <row r="73" spans="2:12" hidden="1" x14ac:dyDescent="0.3">
      <c r="B73" t="s">
        <v>110</v>
      </c>
      <c r="C73" t="s">
        <v>9</v>
      </c>
      <c r="D73" s="1">
        <f>VLOOKUP(C73,'League Table'!$B$33:$E$52,2,FALSE)</f>
        <v>739500000</v>
      </c>
      <c r="E73" t="str">
        <f>VLOOKUP(C73,'League Table'!$B$33:$E$52,4,FALSE)</f>
        <v>Rich</v>
      </c>
      <c r="F73" s="1">
        <v>4</v>
      </c>
      <c r="G73" s="1">
        <v>520000</v>
      </c>
      <c r="H73" t="s">
        <v>175</v>
      </c>
      <c r="I73">
        <v>0</v>
      </c>
      <c r="J73">
        <v>0</v>
      </c>
      <c r="K73">
        <v>0</v>
      </c>
      <c r="L73" s="2">
        <v>1</v>
      </c>
    </row>
    <row r="74" spans="2:12" hidden="1" x14ac:dyDescent="0.3">
      <c r="B74" t="s">
        <v>111</v>
      </c>
      <c r="C74" t="s">
        <v>9</v>
      </c>
      <c r="D74" s="1">
        <f>VLOOKUP(C74,'League Table'!$B$33:$E$52,2,FALSE)</f>
        <v>739500000</v>
      </c>
      <c r="E74" t="str">
        <f>VLOOKUP(C74,'League Table'!$B$33:$E$52,4,FALSE)</f>
        <v>Rich</v>
      </c>
      <c r="F74" s="1">
        <v>4</v>
      </c>
      <c r="G74" s="1">
        <v>7800000</v>
      </c>
      <c r="H74" t="s">
        <v>176</v>
      </c>
      <c r="I74">
        <v>0</v>
      </c>
      <c r="J74">
        <v>0</v>
      </c>
      <c r="K74">
        <v>1</v>
      </c>
      <c r="L74" s="2">
        <v>21</v>
      </c>
    </row>
    <row r="75" spans="2:12" hidden="1" x14ac:dyDescent="0.3">
      <c r="B75" t="s">
        <v>112</v>
      </c>
      <c r="C75" t="s">
        <v>9</v>
      </c>
      <c r="D75" s="1">
        <f>VLOOKUP(C75,'League Table'!$B$33:$E$52,2,FALSE)</f>
        <v>739500000</v>
      </c>
      <c r="E75" t="str">
        <f>VLOOKUP(C75,'League Table'!$B$33:$E$52,4,FALSE)</f>
        <v>Rich</v>
      </c>
      <c r="F75" s="1">
        <v>4</v>
      </c>
      <c r="G75" s="1">
        <v>3640000</v>
      </c>
      <c r="H75" t="s">
        <v>176</v>
      </c>
      <c r="I75">
        <v>0</v>
      </c>
      <c r="J75">
        <v>0</v>
      </c>
      <c r="K75">
        <v>1</v>
      </c>
      <c r="L75" s="2">
        <v>35</v>
      </c>
    </row>
    <row r="76" spans="2:12" hidden="1" x14ac:dyDescent="0.3">
      <c r="B76" t="s">
        <v>113</v>
      </c>
      <c r="C76" t="s">
        <v>9</v>
      </c>
      <c r="D76" s="1">
        <f>VLOOKUP(C76,'League Table'!$B$33:$E$52,2,FALSE)</f>
        <v>739500000</v>
      </c>
      <c r="E76" t="str">
        <f>VLOOKUP(C76,'League Table'!$B$33:$E$52,4,FALSE)</f>
        <v>Rich</v>
      </c>
      <c r="F76" s="1">
        <v>4</v>
      </c>
      <c r="G76" s="1">
        <v>4680000</v>
      </c>
      <c r="H76" t="s">
        <v>176</v>
      </c>
      <c r="I76">
        <v>0</v>
      </c>
      <c r="J76">
        <v>0</v>
      </c>
      <c r="K76">
        <v>2</v>
      </c>
      <c r="L76" s="2">
        <v>42</v>
      </c>
    </row>
    <row r="77" spans="2:12" hidden="1" x14ac:dyDescent="0.3">
      <c r="B77" t="s">
        <v>114</v>
      </c>
      <c r="C77" t="s">
        <v>9</v>
      </c>
      <c r="D77" s="1">
        <f>VLOOKUP(C77,'League Table'!$B$33:$E$52,2,FALSE)</f>
        <v>739500000</v>
      </c>
      <c r="E77" t="str">
        <f>VLOOKUP(C77,'League Table'!$B$33:$E$52,4,FALSE)</f>
        <v>Rich</v>
      </c>
      <c r="F77" s="1">
        <v>4</v>
      </c>
      <c r="G77" s="1">
        <v>2860000</v>
      </c>
      <c r="H77" t="s">
        <v>176</v>
      </c>
      <c r="I77">
        <v>0</v>
      </c>
      <c r="J77">
        <v>0</v>
      </c>
      <c r="K77">
        <v>1</v>
      </c>
      <c r="L77" s="2">
        <v>28</v>
      </c>
    </row>
    <row r="78" spans="2:12" hidden="1" x14ac:dyDescent="0.3">
      <c r="B78" t="s">
        <v>115</v>
      </c>
      <c r="C78" t="s">
        <v>9</v>
      </c>
      <c r="D78" s="1">
        <f>VLOOKUP(C78,'League Table'!$B$33:$E$52,2,FALSE)</f>
        <v>739500000</v>
      </c>
      <c r="E78" t="str">
        <f>VLOOKUP(C78,'League Table'!$B$33:$E$52,4,FALSE)</f>
        <v>Rich</v>
      </c>
      <c r="F78" s="1">
        <v>4</v>
      </c>
      <c r="G78" s="1">
        <v>1560000</v>
      </c>
      <c r="H78" t="s">
        <v>176</v>
      </c>
      <c r="I78">
        <v>0</v>
      </c>
      <c r="J78">
        <v>0</v>
      </c>
      <c r="K78">
        <v>0</v>
      </c>
      <c r="L78" s="2">
        <v>31</v>
      </c>
    </row>
    <row r="79" spans="2:12" hidden="1" x14ac:dyDescent="0.3">
      <c r="B79" t="s">
        <v>116</v>
      </c>
      <c r="C79" t="s">
        <v>9</v>
      </c>
      <c r="D79" s="1">
        <f>VLOOKUP(C79,'League Table'!$B$33:$E$52,2,FALSE)</f>
        <v>739500000</v>
      </c>
      <c r="E79" t="str">
        <f>VLOOKUP(C79,'League Table'!$B$33:$E$52,4,FALSE)</f>
        <v>Rich</v>
      </c>
      <c r="F79" s="1">
        <v>4</v>
      </c>
      <c r="G79" s="1">
        <v>2600000</v>
      </c>
      <c r="H79" t="s">
        <v>176</v>
      </c>
      <c r="I79">
        <v>0</v>
      </c>
      <c r="J79">
        <v>0</v>
      </c>
      <c r="K79">
        <v>1</v>
      </c>
      <c r="L79" s="2">
        <v>29</v>
      </c>
    </row>
    <row r="80" spans="2:12" hidden="1" x14ac:dyDescent="0.3">
      <c r="B80" t="s">
        <v>117</v>
      </c>
      <c r="C80" t="s">
        <v>9</v>
      </c>
      <c r="D80" s="1">
        <f>VLOOKUP(C80,'League Table'!$B$33:$E$52,2,FALSE)</f>
        <v>739500000</v>
      </c>
      <c r="E80" t="str">
        <f>VLOOKUP(C80,'League Table'!$B$33:$E$52,4,FALSE)</f>
        <v>Rich</v>
      </c>
      <c r="F80" s="1">
        <v>4</v>
      </c>
      <c r="G80" s="1">
        <v>2080000</v>
      </c>
      <c r="H80" t="s">
        <v>176</v>
      </c>
      <c r="I80">
        <v>0</v>
      </c>
      <c r="J80">
        <v>0</v>
      </c>
      <c r="K80">
        <v>0</v>
      </c>
      <c r="L80" s="2">
        <v>27</v>
      </c>
    </row>
    <row r="81" spans="2:12" hidden="1" x14ac:dyDescent="0.3">
      <c r="B81" t="s">
        <v>118</v>
      </c>
      <c r="C81" t="s">
        <v>9</v>
      </c>
      <c r="D81" s="1">
        <f>VLOOKUP(C81,'League Table'!$B$33:$E$52,2,FALSE)</f>
        <v>739500000</v>
      </c>
      <c r="E81" t="str">
        <f>VLOOKUP(C81,'League Table'!$B$33:$E$52,4,FALSE)</f>
        <v>Rich</v>
      </c>
      <c r="F81" s="1">
        <v>4</v>
      </c>
      <c r="G81" s="1">
        <v>3640000</v>
      </c>
      <c r="H81" t="s">
        <v>176</v>
      </c>
      <c r="I81">
        <v>0</v>
      </c>
      <c r="J81">
        <v>0</v>
      </c>
      <c r="K81">
        <v>0</v>
      </c>
      <c r="L81" s="2">
        <v>5</v>
      </c>
    </row>
    <row r="82" spans="2:12" hidden="1" x14ac:dyDescent="0.3">
      <c r="B82" t="s">
        <v>119</v>
      </c>
      <c r="C82" t="s">
        <v>9</v>
      </c>
      <c r="D82" s="1">
        <f>VLOOKUP(C82,'League Table'!$B$33:$E$52,2,FALSE)</f>
        <v>739500000</v>
      </c>
      <c r="E82" t="str">
        <f>VLOOKUP(C82,'League Table'!$B$33:$E$52,4,FALSE)</f>
        <v>Rich</v>
      </c>
      <c r="F82" s="1">
        <v>4</v>
      </c>
      <c r="G82" s="1">
        <v>3640000</v>
      </c>
      <c r="H82" t="s">
        <v>177</v>
      </c>
      <c r="I82">
        <v>0</v>
      </c>
      <c r="J82">
        <v>0</v>
      </c>
      <c r="K82">
        <v>6</v>
      </c>
      <c r="L82" s="2">
        <v>38</v>
      </c>
    </row>
    <row r="83" spans="2:12" hidden="1" x14ac:dyDescent="0.3">
      <c r="B83" t="s">
        <v>120</v>
      </c>
      <c r="C83" t="s">
        <v>9</v>
      </c>
      <c r="D83" s="1">
        <f>VLOOKUP(C83,'League Table'!$B$33:$E$52,2,FALSE)</f>
        <v>739500000</v>
      </c>
      <c r="E83" t="str">
        <f>VLOOKUP(C83,'League Table'!$B$33:$E$52,4,FALSE)</f>
        <v>Rich</v>
      </c>
      <c r="F83" s="1">
        <v>4</v>
      </c>
      <c r="G83" s="1">
        <v>4680000</v>
      </c>
      <c r="H83" t="s">
        <v>177</v>
      </c>
      <c r="I83">
        <v>0</v>
      </c>
      <c r="J83">
        <v>0</v>
      </c>
      <c r="K83">
        <v>2</v>
      </c>
      <c r="L83" s="2">
        <v>49</v>
      </c>
    </row>
    <row r="84" spans="2:12" hidden="1" x14ac:dyDescent="0.3">
      <c r="B84" t="s">
        <v>121</v>
      </c>
      <c r="C84" t="s">
        <v>9</v>
      </c>
      <c r="D84" s="1">
        <f>VLOOKUP(C84,'League Table'!$B$33:$E$52,2,FALSE)</f>
        <v>739500000</v>
      </c>
      <c r="E84" t="str">
        <f>VLOOKUP(C84,'League Table'!$B$33:$E$52,4,FALSE)</f>
        <v>Rich</v>
      </c>
      <c r="F84" s="1">
        <v>4</v>
      </c>
      <c r="G84" s="1">
        <v>5200000</v>
      </c>
      <c r="H84" t="s">
        <v>177</v>
      </c>
      <c r="I84">
        <v>0</v>
      </c>
      <c r="J84">
        <v>0</v>
      </c>
      <c r="K84">
        <v>1</v>
      </c>
      <c r="L84" s="2">
        <v>40</v>
      </c>
    </row>
    <row r="85" spans="2:12" hidden="1" x14ac:dyDescent="0.3">
      <c r="B85" t="s">
        <v>122</v>
      </c>
      <c r="C85" t="s">
        <v>9</v>
      </c>
      <c r="D85" s="1">
        <f>VLOOKUP(C85,'League Table'!$B$33:$E$52,2,FALSE)</f>
        <v>739500000</v>
      </c>
      <c r="E85" t="str">
        <f>VLOOKUP(C85,'League Table'!$B$33:$E$52,4,FALSE)</f>
        <v>Rich</v>
      </c>
      <c r="F85" s="1">
        <v>4</v>
      </c>
      <c r="G85" s="1">
        <v>6240000</v>
      </c>
      <c r="H85" t="s">
        <v>177</v>
      </c>
      <c r="I85">
        <v>0</v>
      </c>
      <c r="J85">
        <v>0</v>
      </c>
      <c r="K85">
        <v>1</v>
      </c>
      <c r="L85" s="2">
        <v>47</v>
      </c>
    </row>
    <row r="86" spans="2:12" hidden="1" x14ac:dyDescent="0.3">
      <c r="B86" t="s">
        <v>123</v>
      </c>
      <c r="C86" t="s">
        <v>9</v>
      </c>
      <c r="D86" s="1">
        <f>VLOOKUP(C86,'League Table'!$B$33:$E$52,2,FALSE)</f>
        <v>739500000</v>
      </c>
      <c r="E86" t="str">
        <f>VLOOKUP(C86,'League Table'!$B$33:$E$52,4,FALSE)</f>
        <v>Rich</v>
      </c>
      <c r="F86" s="1">
        <v>4</v>
      </c>
      <c r="G86" s="1">
        <v>4680000</v>
      </c>
      <c r="H86" t="s">
        <v>177</v>
      </c>
      <c r="I86">
        <v>0</v>
      </c>
      <c r="J86">
        <v>0</v>
      </c>
      <c r="K86">
        <v>5</v>
      </c>
      <c r="L86" s="2">
        <v>42</v>
      </c>
    </row>
    <row r="87" spans="2:12" hidden="1" x14ac:dyDescent="0.3">
      <c r="B87" t="s">
        <v>124</v>
      </c>
      <c r="C87" t="s">
        <v>9</v>
      </c>
      <c r="D87" s="1">
        <f>VLOOKUP(C87,'League Table'!$B$33:$E$52,2,FALSE)</f>
        <v>739500000</v>
      </c>
      <c r="E87" t="str">
        <f>VLOOKUP(C87,'League Table'!$B$33:$E$52,4,FALSE)</f>
        <v>Rich</v>
      </c>
      <c r="F87" s="1">
        <v>4</v>
      </c>
      <c r="G87" s="1">
        <v>520000</v>
      </c>
      <c r="H87" t="s">
        <v>179</v>
      </c>
      <c r="I87">
        <v>0</v>
      </c>
      <c r="J87">
        <v>0</v>
      </c>
      <c r="K87">
        <v>0</v>
      </c>
      <c r="L87" s="2">
        <v>2</v>
      </c>
    </row>
    <row r="88" spans="2:12" hidden="1" x14ac:dyDescent="0.3">
      <c r="B88" t="s">
        <v>125</v>
      </c>
      <c r="C88" t="s">
        <v>9</v>
      </c>
      <c r="D88" s="1">
        <f>VLOOKUP(C88,'League Table'!$B$33:$E$52,2,FALSE)</f>
        <v>739500000</v>
      </c>
      <c r="E88" t="str">
        <f>VLOOKUP(C88,'League Table'!$B$33:$E$52,4,FALSE)</f>
        <v>Rich</v>
      </c>
      <c r="F88" s="1">
        <v>4</v>
      </c>
      <c r="G88" s="1">
        <v>3380000</v>
      </c>
      <c r="H88" t="s">
        <v>177</v>
      </c>
      <c r="I88">
        <v>0</v>
      </c>
      <c r="J88">
        <v>0</v>
      </c>
      <c r="K88">
        <v>0</v>
      </c>
      <c r="L88" s="2">
        <v>14</v>
      </c>
    </row>
    <row r="89" spans="2:12" hidden="1" x14ac:dyDescent="0.3">
      <c r="B89" t="s">
        <v>126</v>
      </c>
      <c r="C89" t="s">
        <v>9</v>
      </c>
      <c r="D89" s="1">
        <f>VLOOKUP(C89,'League Table'!$B$33:$E$52,2,FALSE)</f>
        <v>739500000</v>
      </c>
      <c r="E89" t="str">
        <f>VLOOKUP(C89,'League Table'!$B$33:$E$52,4,FALSE)</f>
        <v>Rich</v>
      </c>
      <c r="F89" s="1">
        <v>4</v>
      </c>
      <c r="G89" s="1">
        <v>4680000</v>
      </c>
      <c r="H89" t="s">
        <v>179</v>
      </c>
      <c r="I89">
        <v>0</v>
      </c>
      <c r="J89">
        <v>0</v>
      </c>
      <c r="K89">
        <v>20</v>
      </c>
      <c r="L89" s="2">
        <v>43</v>
      </c>
    </row>
    <row r="90" spans="2:12" hidden="1" x14ac:dyDescent="0.3">
      <c r="B90" t="s">
        <v>129</v>
      </c>
      <c r="C90" t="s">
        <v>9</v>
      </c>
      <c r="D90" s="1">
        <f>VLOOKUP(C90,'League Table'!$B$33:$E$52,2,FALSE)</f>
        <v>739500000</v>
      </c>
      <c r="E90" t="str">
        <f>VLOOKUP(C90,'League Table'!$B$33:$E$52,4,FALSE)</f>
        <v>Rich</v>
      </c>
      <c r="F90" s="1">
        <v>4</v>
      </c>
      <c r="G90" s="1">
        <v>3120000</v>
      </c>
      <c r="H90" t="s">
        <v>179</v>
      </c>
      <c r="I90">
        <v>0</v>
      </c>
      <c r="J90">
        <v>0</v>
      </c>
      <c r="K90">
        <v>1</v>
      </c>
      <c r="L90" s="2">
        <v>13</v>
      </c>
    </row>
    <row r="91" spans="2:12" hidden="1" x14ac:dyDescent="0.3">
      <c r="B91" t="s">
        <v>130</v>
      </c>
      <c r="C91" t="s">
        <v>9</v>
      </c>
      <c r="D91" s="1">
        <f>VLOOKUP(C91,'League Table'!$B$33:$E$52,2,FALSE)</f>
        <v>739500000</v>
      </c>
      <c r="E91" t="str">
        <f>VLOOKUP(C91,'League Table'!$B$33:$E$52,4,FALSE)</f>
        <v>Rich</v>
      </c>
      <c r="F91" s="1">
        <v>4</v>
      </c>
      <c r="G91" s="1">
        <v>1300000</v>
      </c>
      <c r="H91" t="s">
        <v>179</v>
      </c>
      <c r="I91">
        <v>0</v>
      </c>
      <c r="J91">
        <v>0</v>
      </c>
      <c r="K91">
        <v>1</v>
      </c>
      <c r="L91" s="2">
        <v>26</v>
      </c>
    </row>
    <row r="92" spans="2:12" x14ac:dyDescent="0.3">
      <c r="B92" t="s">
        <v>128</v>
      </c>
      <c r="C92" t="s">
        <v>9</v>
      </c>
      <c r="D92" s="1">
        <f>VLOOKUP(C92,'League Table'!$B$33:$E$52,2,FALSE)</f>
        <v>739500000</v>
      </c>
      <c r="E92" t="str">
        <f>VLOOKUP(C92,'League Table'!$B$33:$E$52,4,FALSE)</f>
        <v>Rich</v>
      </c>
      <c r="F92" s="1">
        <v>4</v>
      </c>
      <c r="G92" s="1">
        <v>5200000</v>
      </c>
      <c r="H92" t="s">
        <v>179</v>
      </c>
      <c r="I92">
        <v>1</v>
      </c>
      <c r="J92">
        <v>85</v>
      </c>
      <c r="K92">
        <v>27</v>
      </c>
      <c r="L92" s="2">
        <v>53</v>
      </c>
    </row>
    <row r="93" spans="2:12" x14ac:dyDescent="0.3">
      <c r="B93" t="s">
        <v>139</v>
      </c>
      <c r="C93" t="s">
        <v>4</v>
      </c>
      <c r="D93" s="1">
        <f>VLOOKUP(C93,'League Table'!$B$33:$E$52,2,FALSE)</f>
        <v>825250000</v>
      </c>
      <c r="E93" t="str">
        <f>VLOOKUP(C93,'League Table'!$B$33:$E$52,4,FALSE)</f>
        <v>Rich</v>
      </c>
      <c r="F93" s="1">
        <v>5</v>
      </c>
      <c r="G93" s="1">
        <v>6240000</v>
      </c>
      <c r="H93" t="s">
        <v>176</v>
      </c>
      <c r="I93">
        <v>1</v>
      </c>
      <c r="J93">
        <v>86</v>
      </c>
      <c r="K93">
        <v>3</v>
      </c>
      <c r="L93" s="2">
        <v>52</v>
      </c>
    </row>
    <row r="94" spans="2:12" x14ac:dyDescent="0.3">
      <c r="B94" t="s">
        <v>144</v>
      </c>
      <c r="C94" t="s">
        <v>4</v>
      </c>
      <c r="D94" s="1">
        <f>VLOOKUP(C94,'League Table'!$B$33:$E$52,2,FALSE)</f>
        <v>825250000</v>
      </c>
      <c r="E94" t="str">
        <f>VLOOKUP(C94,'League Table'!$B$33:$E$52,4,FALSE)</f>
        <v>Rich</v>
      </c>
      <c r="F94" s="1">
        <v>5</v>
      </c>
      <c r="G94" s="1">
        <v>8112000</v>
      </c>
      <c r="H94" t="s">
        <v>177</v>
      </c>
      <c r="I94">
        <v>1</v>
      </c>
      <c r="J94">
        <v>85</v>
      </c>
      <c r="K94">
        <v>3</v>
      </c>
      <c r="L94" s="2">
        <v>49</v>
      </c>
    </row>
    <row r="95" spans="2:12" x14ac:dyDescent="0.3">
      <c r="B95" t="s">
        <v>147</v>
      </c>
      <c r="C95" t="s">
        <v>4</v>
      </c>
      <c r="D95" s="1">
        <f>VLOOKUP(C95,'League Table'!$B$33:$E$52,2,FALSE)</f>
        <v>825250000</v>
      </c>
      <c r="E95" t="str">
        <f>VLOOKUP(C95,'League Table'!$B$33:$E$52,4,FALSE)</f>
        <v>Rich</v>
      </c>
      <c r="F95" s="1">
        <v>5</v>
      </c>
      <c r="G95" s="1">
        <v>10400000</v>
      </c>
      <c r="H95" t="s">
        <v>177</v>
      </c>
      <c r="I95">
        <v>1</v>
      </c>
      <c r="J95">
        <v>91</v>
      </c>
      <c r="K95">
        <v>17</v>
      </c>
      <c r="L95" s="2">
        <v>51</v>
      </c>
    </row>
    <row r="96" spans="2:12" x14ac:dyDescent="0.3">
      <c r="B96" t="s">
        <v>146</v>
      </c>
      <c r="C96" t="s">
        <v>4</v>
      </c>
      <c r="D96" s="1">
        <f>VLOOKUP(C96,'League Table'!$B$33:$E$52,2,FALSE)</f>
        <v>825250000</v>
      </c>
      <c r="E96" t="str">
        <f>VLOOKUP(C96,'League Table'!$B$33:$E$52,4,FALSE)</f>
        <v>Rich</v>
      </c>
      <c r="F96" s="1">
        <v>5</v>
      </c>
      <c r="G96" s="1">
        <v>6240000</v>
      </c>
      <c r="H96" t="s">
        <v>177</v>
      </c>
      <c r="I96">
        <v>1</v>
      </c>
      <c r="J96">
        <v>88</v>
      </c>
      <c r="K96">
        <v>1</v>
      </c>
      <c r="L96" s="2">
        <v>48</v>
      </c>
    </row>
    <row r="97" spans="2:12" hidden="1" x14ac:dyDescent="0.3">
      <c r="B97" t="s">
        <v>132</v>
      </c>
      <c r="C97" t="s">
        <v>4</v>
      </c>
      <c r="D97" s="1">
        <f>VLOOKUP(C97,'League Table'!$B$33:$E$52,2,FALSE)</f>
        <v>825250000</v>
      </c>
      <c r="E97" t="str">
        <f>VLOOKUP(C97,'League Table'!$B$33:$E$52,4,FALSE)</f>
        <v>Rich</v>
      </c>
      <c r="F97" s="1">
        <v>5</v>
      </c>
      <c r="G97" s="1">
        <v>2080000</v>
      </c>
      <c r="H97" t="s">
        <v>175</v>
      </c>
      <c r="I97">
        <v>0</v>
      </c>
      <c r="J97">
        <v>0</v>
      </c>
      <c r="K97">
        <v>0</v>
      </c>
      <c r="L97" s="2">
        <v>13</v>
      </c>
    </row>
    <row r="98" spans="2:12" hidden="1" x14ac:dyDescent="0.3">
      <c r="B98" t="s">
        <v>133</v>
      </c>
      <c r="C98" t="s">
        <v>4</v>
      </c>
      <c r="D98" s="1">
        <f>VLOOKUP(C98,'League Table'!$B$33:$E$52,2,FALSE)</f>
        <v>825250000</v>
      </c>
      <c r="E98" t="str">
        <f>VLOOKUP(C98,'League Table'!$B$33:$E$52,4,FALSE)</f>
        <v>Rich</v>
      </c>
      <c r="F98" s="1">
        <v>5</v>
      </c>
      <c r="G98" s="1">
        <v>520000</v>
      </c>
      <c r="H98" t="s">
        <v>175</v>
      </c>
      <c r="I98">
        <v>0</v>
      </c>
      <c r="J98">
        <v>0</v>
      </c>
      <c r="K98">
        <v>0</v>
      </c>
      <c r="L98" s="2">
        <v>0</v>
      </c>
    </row>
    <row r="99" spans="2:12" hidden="1" x14ac:dyDescent="0.3">
      <c r="B99" t="s">
        <v>134</v>
      </c>
      <c r="C99" t="s">
        <v>4</v>
      </c>
      <c r="D99" s="1">
        <f>VLOOKUP(C99,'League Table'!$B$33:$E$52,2,FALSE)</f>
        <v>825250000</v>
      </c>
      <c r="E99" t="str">
        <f>VLOOKUP(C99,'League Table'!$B$33:$E$52,4,FALSE)</f>
        <v>Rich</v>
      </c>
      <c r="F99" s="1">
        <v>5</v>
      </c>
      <c r="G99" s="1">
        <v>1820000</v>
      </c>
      <c r="H99" t="s">
        <v>176</v>
      </c>
      <c r="I99">
        <v>0</v>
      </c>
      <c r="J99">
        <v>0</v>
      </c>
      <c r="K99">
        <v>0</v>
      </c>
      <c r="L99" s="2">
        <v>34</v>
      </c>
    </row>
    <row r="100" spans="2:12" hidden="1" x14ac:dyDescent="0.3">
      <c r="B100" t="s">
        <v>135</v>
      </c>
      <c r="C100" t="s">
        <v>4</v>
      </c>
      <c r="D100" s="1">
        <f>VLOOKUP(C100,'League Table'!$B$33:$E$52,2,FALSE)</f>
        <v>825250000</v>
      </c>
      <c r="E100" t="str">
        <f>VLOOKUP(C100,'League Table'!$B$33:$E$52,4,FALSE)</f>
        <v>Rich</v>
      </c>
      <c r="F100" s="1">
        <v>5</v>
      </c>
      <c r="G100" s="1">
        <v>6760000</v>
      </c>
      <c r="H100" t="s">
        <v>176</v>
      </c>
      <c r="I100">
        <v>0</v>
      </c>
      <c r="J100">
        <v>0</v>
      </c>
      <c r="K100">
        <v>0</v>
      </c>
      <c r="L100" s="2">
        <v>38</v>
      </c>
    </row>
    <row r="101" spans="2:12" hidden="1" x14ac:dyDescent="0.3">
      <c r="B101" t="s">
        <v>136</v>
      </c>
      <c r="C101" t="s">
        <v>4</v>
      </c>
      <c r="D101" s="1">
        <f>VLOOKUP(C101,'League Table'!$B$33:$E$52,2,FALSE)</f>
        <v>825250000</v>
      </c>
      <c r="E101" t="str">
        <f>VLOOKUP(C101,'League Table'!$B$33:$E$52,4,FALSE)</f>
        <v>Rich</v>
      </c>
      <c r="F101" s="1">
        <v>5</v>
      </c>
      <c r="G101" s="1">
        <v>6240000</v>
      </c>
      <c r="H101" t="s">
        <v>176</v>
      </c>
      <c r="I101">
        <v>0</v>
      </c>
      <c r="J101">
        <v>0</v>
      </c>
      <c r="K101">
        <v>2</v>
      </c>
      <c r="L101" s="2">
        <v>16</v>
      </c>
    </row>
    <row r="102" spans="2:12" hidden="1" x14ac:dyDescent="0.3">
      <c r="B102" t="s">
        <v>137</v>
      </c>
      <c r="C102" t="s">
        <v>4</v>
      </c>
      <c r="D102" s="1">
        <f>VLOOKUP(C102,'League Table'!$B$33:$E$52,2,FALSE)</f>
        <v>825250000</v>
      </c>
      <c r="E102" t="str">
        <f>VLOOKUP(C102,'League Table'!$B$33:$E$52,4,FALSE)</f>
        <v>Rich</v>
      </c>
      <c r="F102" s="1">
        <v>5</v>
      </c>
      <c r="G102" s="1">
        <v>4680000</v>
      </c>
      <c r="H102" t="s">
        <v>176</v>
      </c>
      <c r="I102">
        <v>0</v>
      </c>
      <c r="J102">
        <v>0</v>
      </c>
      <c r="K102">
        <v>3</v>
      </c>
      <c r="L102" s="2">
        <v>45</v>
      </c>
    </row>
    <row r="103" spans="2:12" hidden="1" x14ac:dyDescent="0.3">
      <c r="B103" t="s">
        <v>138</v>
      </c>
      <c r="C103" t="s">
        <v>4</v>
      </c>
      <c r="D103" s="1">
        <f>VLOOKUP(C103,'League Table'!$B$33:$E$52,2,FALSE)</f>
        <v>825250000</v>
      </c>
      <c r="E103" t="str">
        <f>VLOOKUP(C103,'League Table'!$B$33:$E$52,4,FALSE)</f>
        <v>Rich</v>
      </c>
      <c r="F103" s="1">
        <v>5</v>
      </c>
      <c r="G103" s="1">
        <v>4680000</v>
      </c>
      <c r="H103" t="s">
        <v>176</v>
      </c>
      <c r="I103">
        <v>0</v>
      </c>
      <c r="J103">
        <v>0</v>
      </c>
      <c r="K103">
        <v>8</v>
      </c>
      <c r="L103" s="2">
        <v>46</v>
      </c>
    </row>
    <row r="104" spans="2:12" hidden="1" x14ac:dyDescent="0.3">
      <c r="B104" t="s">
        <v>140</v>
      </c>
      <c r="C104" t="s">
        <v>4</v>
      </c>
      <c r="D104" s="1">
        <f>VLOOKUP(C104,'League Table'!$B$33:$E$52,2,FALSE)</f>
        <v>825250000</v>
      </c>
      <c r="E104" t="str">
        <f>VLOOKUP(C104,'League Table'!$B$33:$E$52,4,FALSE)</f>
        <v>Rich</v>
      </c>
      <c r="F104" s="1">
        <v>5</v>
      </c>
      <c r="G104" s="1">
        <v>3900000</v>
      </c>
      <c r="H104" t="s">
        <v>177</v>
      </c>
      <c r="I104">
        <v>0</v>
      </c>
      <c r="J104">
        <v>0</v>
      </c>
      <c r="K104">
        <v>4</v>
      </c>
      <c r="L104" s="2">
        <v>35</v>
      </c>
    </row>
    <row r="105" spans="2:12" hidden="1" x14ac:dyDescent="0.3">
      <c r="B105" t="s">
        <v>141</v>
      </c>
      <c r="C105" t="s">
        <v>4</v>
      </c>
      <c r="D105" s="1">
        <f>VLOOKUP(C105,'League Table'!$B$33:$E$52,2,FALSE)</f>
        <v>825250000</v>
      </c>
      <c r="E105" t="str">
        <f>VLOOKUP(C105,'League Table'!$B$33:$E$52,4,FALSE)</f>
        <v>Rich</v>
      </c>
      <c r="F105" s="1">
        <v>5</v>
      </c>
      <c r="G105" s="1">
        <v>3900000</v>
      </c>
      <c r="H105" t="s">
        <v>176</v>
      </c>
      <c r="I105">
        <v>0</v>
      </c>
      <c r="J105">
        <v>0</v>
      </c>
      <c r="K105">
        <v>0</v>
      </c>
      <c r="L105" s="2">
        <v>5</v>
      </c>
    </row>
    <row r="106" spans="2:12" hidden="1" x14ac:dyDescent="0.3">
      <c r="B106" t="s">
        <v>142</v>
      </c>
      <c r="C106" t="s">
        <v>4</v>
      </c>
      <c r="D106" s="1">
        <f>VLOOKUP(C106,'League Table'!$B$33:$E$52,2,FALSE)</f>
        <v>825250000</v>
      </c>
      <c r="E106" t="str">
        <f>VLOOKUP(C106,'League Table'!$B$33:$E$52,4,FALSE)</f>
        <v>Rich</v>
      </c>
      <c r="F106" s="1">
        <v>5</v>
      </c>
      <c r="G106" s="1">
        <v>4160000</v>
      </c>
      <c r="H106" t="s">
        <v>176</v>
      </c>
      <c r="I106">
        <v>0</v>
      </c>
      <c r="J106">
        <v>0</v>
      </c>
      <c r="K106">
        <v>2</v>
      </c>
      <c r="L106" s="2">
        <v>23</v>
      </c>
    </row>
    <row r="107" spans="2:12" hidden="1" x14ac:dyDescent="0.3">
      <c r="B107" t="s">
        <v>143</v>
      </c>
      <c r="C107" t="s">
        <v>4</v>
      </c>
      <c r="D107" s="1">
        <f>VLOOKUP(C107,'League Table'!$B$33:$E$52,2,FALSE)</f>
        <v>825250000</v>
      </c>
      <c r="E107" t="str">
        <f>VLOOKUP(C107,'League Table'!$B$33:$E$52,4,FALSE)</f>
        <v>Rich</v>
      </c>
      <c r="F107" s="1">
        <v>5</v>
      </c>
      <c r="G107" s="1">
        <v>5720000</v>
      </c>
      <c r="H107" t="s">
        <v>177</v>
      </c>
      <c r="I107">
        <v>0</v>
      </c>
      <c r="J107">
        <v>0</v>
      </c>
      <c r="K107">
        <v>3</v>
      </c>
      <c r="L107" s="2">
        <v>43</v>
      </c>
    </row>
    <row r="108" spans="2:12" hidden="1" x14ac:dyDescent="0.3">
      <c r="B108" t="s">
        <v>145</v>
      </c>
      <c r="C108" t="s">
        <v>4</v>
      </c>
      <c r="D108" s="1">
        <f>VLOOKUP(C108,'League Table'!$B$33:$E$52,2,FALSE)</f>
        <v>825250000</v>
      </c>
      <c r="E108" t="str">
        <f>VLOOKUP(C108,'League Table'!$B$33:$E$52,4,FALSE)</f>
        <v>Rich</v>
      </c>
      <c r="F108" s="1">
        <v>5</v>
      </c>
      <c r="G108" s="1">
        <v>4680000</v>
      </c>
      <c r="H108" t="s">
        <v>177</v>
      </c>
      <c r="I108">
        <v>0</v>
      </c>
      <c r="J108">
        <v>0</v>
      </c>
      <c r="K108">
        <v>1</v>
      </c>
      <c r="L108" s="2">
        <v>22</v>
      </c>
    </row>
    <row r="109" spans="2:12" x14ac:dyDescent="0.3">
      <c r="B109" t="s">
        <v>131</v>
      </c>
      <c r="C109" t="s">
        <v>4</v>
      </c>
      <c r="D109" s="1">
        <f>VLOOKUP(C109,'League Table'!$B$33:$E$52,2,FALSE)</f>
        <v>825250000</v>
      </c>
      <c r="E109" t="str">
        <f>VLOOKUP(C109,'League Table'!$B$33:$E$52,4,FALSE)</f>
        <v>Rich</v>
      </c>
      <c r="F109" s="1">
        <v>5</v>
      </c>
      <c r="G109" s="1">
        <v>7280000</v>
      </c>
      <c r="H109" t="s">
        <v>175</v>
      </c>
      <c r="I109">
        <v>1</v>
      </c>
      <c r="J109">
        <v>89</v>
      </c>
      <c r="K109">
        <v>0</v>
      </c>
      <c r="L109" s="2">
        <v>46</v>
      </c>
    </row>
    <row r="110" spans="2:12" hidden="1" x14ac:dyDescent="0.3">
      <c r="B110" t="s">
        <v>148</v>
      </c>
      <c r="C110" t="s">
        <v>4</v>
      </c>
      <c r="D110" s="1">
        <f>VLOOKUP(C110,'League Table'!$B$33:$E$52,2,FALSE)</f>
        <v>825250000</v>
      </c>
      <c r="E110" t="str">
        <f>VLOOKUP(C110,'League Table'!$B$33:$E$52,4,FALSE)</f>
        <v>Rich</v>
      </c>
      <c r="F110" s="1">
        <v>5</v>
      </c>
      <c r="G110" s="1">
        <v>4680000</v>
      </c>
      <c r="H110" t="s">
        <v>177</v>
      </c>
      <c r="I110">
        <v>0</v>
      </c>
      <c r="J110">
        <v>0</v>
      </c>
      <c r="K110">
        <v>0</v>
      </c>
      <c r="L110" s="2">
        <v>4</v>
      </c>
    </row>
    <row r="111" spans="2:12" hidden="1" x14ac:dyDescent="0.3">
      <c r="B111" t="s">
        <v>149</v>
      </c>
      <c r="C111" t="s">
        <v>4</v>
      </c>
      <c r="D111" s="1">
        <f>VLOOKUP(C111,'League Table'!$B$33:$E$52,2,FALSE)</f>
        <v>825250000</v>
      </c>
      <c r="E111" t="str">
        <f>VLOOKUP(C111,'League Table'!$B$33:$E$52,4,FALSE)</f>
        <v>Rich</v>
      </c>
      <c r="F111" s="1">
        <v>5</v>
      </c>
      <c r="G111" s="1">
        <v>6240000</v>
      </c>
      <c r="H111" t="s">
        <v>177</v>
      </c>
      <c r="I111">
        <v>0</v>
      </c>
      <c r="J111">
        <v>0</v>
      </c>
      <c r="K111">
        <v>13</v>
      </c>
      <c r="L111" s="2">
        <v>33</v>
      </c>
    </row>
    <row r="112" spans="2:12" hidden="1" x14ac:dyDescent="0.3">
      <c r="B112" t="s">
        <v>150</v>
      </c>
      <c r="C112" t="s">
        <v>4</v>
      </c>
      <c r="D112" s="1">
        <f>VLOOKUP(C112,'League Table'!$B$33:$E$52,2,FALSE)</f>
        <v>825250000</v>
      </c>
      <c r="E112" t="str">
        <f>VLOOKUP(C112,'League Table'!$B$33:$E$52,4,FALSE)</f>
        <v>Rich</v>
      </c>
      <c r="F112" s="1">
        <v>5</v>
      </c>
      <c r="G112" s="1">
        <v>5200000</v>
      </c>
      <c r="H112" t="s">
        <v>177</v>
      </c>
      <c r="I112">
        <v>0</v>
      </c>
      <c r="J112">
        <v>0</v>
      </c>
      <c r="K112">
        <v>7</v>
      </c>
      <c r="L112" s="2">
        <v>48</v>
      </c>
    </row>
    <row r="113" spans="2:12" hidden="1" x14ac:dyDescent="0.3">
      <c r="B113" t="s">
        <v>151</v>
      </c>
      <c r="C113" t="s">
        <v>4</v>
      </c>
      <c r="D113" s="1">
        <f>VLOOKUP(C113,'League Table'!$B$33:$E$52,2,FALSE)</f>
        <v>825250000</v>
      </c>
      <c r="E113" t="str">
        <f>VLOOKUP(C113,'League Table'!$B$33:$E$52,4,FALSE)</f>
        <v>Rich</v>
      </c>
      <c r="F113" s="1">
        <v>5</v>
      </c>
      <c r="G113" s="1">
        <v>6240000</v>
      </c>
      <c r="H113" t="s">
        <v>179</v>
      </c>
      <c r="I113">
        <v>0</v>
      </c>
      <c r="J113">
        <v>0</v>
      </c>
      <c r="K113">
        <v>15</v>
      </c>
      <c r="L113" s="2">
        <v>48</v>
      </c>
    </row>
    <row r="114" spans="2:12" hidden="1" x14ac:dyDescent="0.3">
      <c r="B114" t="s">
        <v>152</v>
      </c>
      <c r="C114" t="s">
        <v>4</v>
      </c>
      <c r="D114" s="1">
        <f>VLOOKUP(C114,'League Table'!$B$33:$E$52,2,FALSE)</f>
        <v>825250000</v>
      </c>
      <c r="E114" t="str">
        <f>VLOOKUP(C114,'League Table'!$B$33:$E$52,4,FALSE)</f>
        <v>Rich</v>
      </c>
      <c r="F114" s="1">
        <v>5</v>
      </c>
      <c r="G114" s="1">
        <v>6240000</v>
      </c>
      <c r="H114" t="s">
        <v>179</v>
      </c>
      <c r="I114">
        <v>0</v>
      </c>
      <c r="J114">
        <v>0</v>
      </c>
      <c r="K114">
        <v>5</v>
      </c>
      <c r="L114" s="2">
        <v>10</v>
      </c>
    </row>
    <row r="115" spans="2:12" x14ac:dyDescent="0.3">
      <c r="B115" t="s">
        <v>199</v>
      </c>
      <c r="C115" t="s">
        <v>0</v>
      </c>
      <c r="D115" s="1">
        <f>VLOOKUP(C115,'League Table'!$B$33:$E$52,2,FALSE)</f>
        <v>524750000</v>
      </c>
      <c r="E115" t="str">
        <f>VLOOKUP(C115,'League Table'!$B$33:$E$52,4,FALSE)</f>
        <v>Rich</v>
      </c>
      <c r="F115" s="1">
        <v>6</v>
      </c>
      <c r="G115" s="1">
        <v>15600000</v>
      </c>
      <c r="H115" t="s">
        <v>177</v>
      </c>
      <c r="I115">
        <v>1</v>
      </c>
      <c r="J115">
        <v>87</v>
      </c>
      <c r="K115">
        <v>5</v>
      </c>
      <c r="L115">
        <v>35</v>
      </c>
    </row>
    <row r="116" spans="2:12" x14ac:dyDescent="0.3">
      <c r="B116" t="s">
        <v>201</v>
      </c>
      <c r="C116" t="s">
        <v>0</v>
      </c>
      <c r="D116" s="1">
        <f>VLOOKUP(C116,'League Table'!$B$33:$E$52,2,FALSE)</f>
        <v>524750000</v>
      </c>
      <c r="E116" t="str">
        <f>VLOOKUP(C116,'League Table'!$B$33:$E$52,4,FALSE)</f>
        <v>Rich</v>
      </c>
      <c r="F116" s="1">
        <v>6</v>
      </c>
      <c r="G116" s="1">
        <v>9360000</v>
      </c>
      <c r="H116" t="s">
        <v>179</v>
      </c>
      <c r="I116">
        <v>1</v>
      </c>
      <c r="J116">
        <v>87</v>
      </c>
      <c r="K116">
        <v>10</v>
      </c>
      <c r="L116">
        <v>14</v>
      </c>
    </row>
    <row r="117" spans="2:12" hidden="1" x14ac:dyDescent="0.3">
      <c r="B117" t="s">
        <v>191</v>
      </c>
      <c r="C117" t="s">
        <v>0</v>
      </c>
      <c r="D117" s="1">
        <f>VLOOKUP(C117,'League Table'!$B$33:$E$52,2,FALSE)</f>
        <v>524750000</v>
      </c>
      <c r="E117" t="str">
        <f>VLOOKUP(C117,'League Table'!$B$33:$E$52,4,FALSE)</f>
        <v>Rich</v>
      </c>
      <c r="F117" s="1">
        <v>6</v>
      </c>
      <c r="G117" s="1">
        <v>5720000</v>
      </c>
      <c r="H117" t="s">
        <v>177</v>
      </c>
      <c r="I117">
        <v>0</v>
      </c>
      <c r="J117">
        <v>0</v>
      </c>
      <c r="K117">
        <v>11</v>
      </c>
      <c r="L117">
        <v>32</v>
      </c>
    </row>
    <row r="118" spans="2:12" hidden="1" x14ac:dyDescent="0.3">
      <c r="B118" t="s">
        <v>195</v>
      </c>
      <c r="C118" t="s">
        <v>0</v>
      </c>
      <c r="D118" s="1">
        <f>VLOOKUP(C118,'League Table'!$B$33:$E$52,2,FALSE)</f>
        <v>524750000</v>
      </c>
      <c r="E118" t="str">
        <f>VLOOKUP(C118,'League Table'!$B$33:$E$52,4,FALSE)</f>
        <v>Rich</v>
      </c>
      <c r="F118" s="1">
        <v>6</v>
      </c>
      <c r="G118" s="1">
        <v>1560000</v>
      </c>
      <c r="H118" t="s">
        <v>177</v>
      </c>
      <c r="I118">
        <v>0</v>
      </c>
      <c r="J118">
        <v>0</v>
      </c>
      <c r="K118">
        <v>3</v>
      </c>
      <c r="L118">
        <v>39</v>
      </c>
    </row>
    <row r="119" spans="2:12" hidden="1" x14ac:dyDescent="0.3">
      <c r="B119" t="s">
        <v>202</v>
      </c>
      <c r="C119" t="s">
        <v>0</v>
      </c>
      <c r="D119" s="1">
        <f>VLOOKUP(C119,'League Table'!$B$33:$E$52,2,FALSE)</f>
        <v>524750000</v>
      </c>
      <c r="E119" t="str">
        <f>VLOOKUP(C119,'League Table'!$B$33:$E$52,4,FALSE)</f>
        <v>Rich</v>
      </c>
      <c r="F119" s="1">
        <v>6</v>
      </c>
      <c r="G119" s="1">
        <v>6240000</v>
      </c>
      <c r="H119" t="s">
        <v>179</v>
      </c>
      <c r="I119">
        <v>0</v>
      </c>
      <c r="J119">
        <v>0</v>
      </c>
      <c r="K119">
        <v>17</v>
      </c>
      <c r="L119">
        <v>39</v>
      </c>
    </row>
    <row r="120" spans="2:12" hidden="1" x14ac:dyDescent="0.3">
      <c r="B120" t="s">
        <v>187</v>
      </c>
      <c r="C120" t="s">
        <v>0</v>
      </c>
      <c r="D120" s="1">
        <f>VLOOKUP(C120,'League Table'!$B$33:$E$52,2,FALSE)</f>
        <v>524750000</v>
      </c>
      <c r="E120" t="str">
        <f>VLOOKUP(C120,'League Table'!$B$33:$E$52,4,FALSE)</f>
        <v>Rich</v>
      </c>
      <c r="F120" s="1">
        <v>6</v>
      </c>
      <c r="G120" s="1">
        <v>1300000</v>
      </c>
      <c r="H120" t="s">
        <v>176</v>
      </c>
      <c r="I120">
        <v>0</v>
      </c>
      <c r="J120">
        <v>0</v>
      </c>
      <c r="K120">
        <v>0</v>
      </c>
      <c r="L120">
        <v>24</v>
      </c>
    </row>
    <row r="121" spans="2:12" hidden="1" x14ac:dyDescent="0.3">
      <c r="B121" t="s">
        <v>196</v>
      </c>
      <c r="C121" t="s">
        <v>0</v>
      </c>
      <c r="D121" s="1">
        <f>VLOOKUP(C121,'League Table'!$B$33:$E$52,2,FALSE)</f>
        <v>524750000</v>
      </c>
      <c r="E121" t="str">
        <f>VLOOKUP(C121,'League Table'!$B$33:$E$52,4,FALSE)</f>
        <v>Rich</v>
      </c>
      <c r="F121" s="1">
        <v>6</v>
      </c>
      <c r="G121" s="1">
        <v>3640000</v>
      </c>
      <c r="H121" t="s">
        <v>179</v>
      </c>
      <c r="I121">
        <v>0</v>
      </c>
      <c r="J121">
        <v>0</v>
      </c>
      <c r="K121">
        <v>10</v>
      </c>
      <c r="L121">
        <v>43</v>
      </c>
    </row>
    <row r="122" spans="2:12" hidden="1" x14ac:dyDescent="0.3">
      <c r="B122" t="s">
        <v>183</v>
      </c>
      <c r="C122" t="s">
        <v>0</v>
      </c>
      <c r="D122" s="1">
        <f>VLOOKUP(C122,'League Table'!$B$33:$E$52,2,FALSE)</f>
        <v>524750000</v>
      </c>
      <c r="E122" t="str">
        <f>VLOOKUP(C122,'League Table'!$B$33:$E$52,4,FALSE)</f>
        <v>Rich</v>
      </c>
      <c r="F122" s="1">
        <v>6</v>
      </c>
      <c r="G122" s="1">
        <v>2080000</v>
      </c>
      <c r="H122" t="s">
        <v>175</v>
      </c>
      <c r="I122">
        <v>0</v>
      </c>
      <c r="J122">
        <v>0</v>
      </c>
      <c r="K122">
        <v>0</v>
      </c>
      <c r="L122">
        <v>21</v>
      </c>
    </row>
    <row r="123" spans="2:12" hidden="1" x14ac:dyDescent="0.3">
      <c r="B123" t="s">
        <v>192</v>
      </c>
      <c r="C123" t="s">
        <v>0</v>
      </c>
      <c r="D123" s="1">
        <f>VLOOKUP(C123,'League Table'!$B$33:$E$52,2,FALSE)</f>
        <v>524750000</v>
      </c>
      <c r="E123" t="str">
        <f>VLOOKUP(C123,'League Table'!$B$33:$E$52,4,FALSE)</f>
        <v>Rich</v>
      </c>
      <c r="F123" s="1">
        <v>6</v>
      </c>
      <c r="G123" s="1">
        <v>4680000</v>
      </c>
      <c r="H123" t="s">
        <v>177</v>
      </c>
      <c r="I123">
        <v>0</v>
      </c>
      <c r="J123">
        <v>0</v>
      </c>
      <c r="K123">
        <v>2</v>
      </c>
      <c r="L123">
        <v>48</v>
      </c>
    </row>
    <row r="124" spans="2:12" hidden="1" x14ac:dyDescent="0.3">
      <c r="B124" t="s">
        <v>198</v>
      </c>
      <c r="C124" t="s">
        <v>0</v>
      </c>
      <c r="D124" s="1">
        <f>VLOOKUP(C124,'League Table'!$B$33:$E$52,2,FALSE)</f>
        <v>524750000</v>
      </c>
      <c r="E124" t="str">
        <f>VLOOKUP(C124,'League Table'!$B$33:$E$52,4,FALSE)</f>
        <v>Rich</v>
      </c>
      <c r="F124" s="1">
        <v>6</v>
      </c>
      <c r="G124" s="1">
        <v>5200000</v>
      </c>
      <c r="H124" t="s">
        <v>176</v>
      </c>
      <c r="I124">
        <v>0</v>
      </c>
      <c r="J124">
        <v>0</v>
      </c>
      <c r="K124">
        <v>3</v>
      </c>
      <c r="L124">
        <v>47</v>
      </c>
    </row>
    <row r="125" spans="2:12" hidden="1" x14ac:dyDescent="0.3">
      <c r="B125" t="s">
        <v>200</v>
      </c>
      <c r="C125" t="s">
        <v>0</v>
      </c>
      <c r="D125" s="1">
        <f>VLOOKUP(C125,'League Table'!$B$33:$E$52,2,FALSE)</f>
        <v>524750000</v>
      </c>
      <c r="E125" t="str">
        <f>VLOOKUP(C125,'League Table'!$B$33:$E$52,4,FALSE)</f>
        <v>Rich</v>
      </c>
      <c r="F125" s="1">
        <v>6</v>
      </c>
      <c r="G125" s="1">
        <v>6240000</v>
      </c>
      <c r="H125" t="s">
        <v>177</v>
      </c>
      <c r="I125">
        <v>0</v>
      </c>
      <c r="J125">
        <v>0</v>
      </c>
      <c r="K125">
        <v>3</v>
      </c>
      <c r="L125">
        <v>17</v>
      </c>
    </row>
    <row r="126" spans="2:12" hidden="1" x14ac:dyDescent="0.3">
      <c r="B126" t="s">
        <v>193</v>
      </c>
      <c r="C126" t="s">
        <v>0</v>
      </c>
      <c r="D126" s="1">
        <f>VLOOKUP(C126,'League Table'!$B$33:$E$52,2,FALSE)</f>
        <v>524750000</v>
      </c>
      <c r="E126" t="str">
        <f>VLOOKUP(C126,'League Table'!$B$33:$E$52,4,FALSE)</f>
        <v>Rich</v>
      </c>
      <c r="F126" s="1">
        <v>6</v>
      </c>
      <c r="G126" s="1">
        <v>4680000</v>
      </c>
      <c r="H126" t="s">
        <v>177</v>
      </c>
      <c r="I126">
        <v>0</v>
      </c>
      <c r="J126">
        <v>0</v>
      </c>
      <c r="K126">
        <v>2</v>
      </c>
      <c r="L126">
        <v>38</v>
      </c>
    </row>
    <row r="127" spans="2:12" hidden="1" x14ac:dyDescent="0.3">
      <c r="B127" t="s">
        <v>186</v>
      </c>
      <c r="C127" t="s">
        <v>0</v>
      </c>
      <c r="D127" s="1">
        <f>VLOOKUP(C127,'League Table'!$B$33:$E$52,2,FALSE)</f>
        <v>524750000</v>
      </c>
      <c r="E127" t="str">
        <f>VLOOKUP(C127,'League Table'!$B$33:$E$52,4,FALSE)</f>
        <v>Rich</v>
      </c>
      <c r="F127" s="1">
        <v>6</v>
      </c>
      <c r="G127" s="1">
        <v>3900000</v>
      </c>
      <c r="H127" t="s">
        <v>176</v>
      </c>
      <c r="I127">
        <v>0</v>
      </c>
      <c r="J127">
        <v>0</v>
      </c>
      <c r="K127">
        <v>2</v>
      </c>
      <c r="L127">
        <v>33</v>
      </c>
    </row>
    <row r="128" spans="2:12" hidden="1" x14ac:dyDescent="0.3">
      <c r="B128" t="s">
        <v>184</v>
      </c>
      <c r="C128" t="s">
        <v>0</v>
      </c>
      <c r="D128" s="1">
        <f>VLOOKUP(C128,'League Table'!$B$33:$E$52,2,FALSE)</f>
        <v>524750000</v>
      </c>
      <c r="E128" t="str">
        <f>VLOOKUP(C128,'League Table'!$B$33:$E$52,4,FALSE)</f>
        <v>Rich</v>
      </c>
      <c r="F128" s="1">
        <v>6</v>
      </c>
      <c r="G128" s="1">
        <v>260000</v>
      </c>
      <c r="H128" t="s">
        <v>175</v>
      </c>
      <c r="I128">
        <v>0</v>
      </c>
      <c r="J128">
        <v>0</v>
      </c>
      <c r="K128">
        <v>0</v>
      </c>
      <c r="L128">
        <v>2</v>
      </c>
    </row>
    <row r="129" spans="2:12" hidden="1" x14ac:dyDescent="0.3">
      <c r="B129" t="s">
        <v>190</v>
      </c>
      <c r="C129" t="s">
        <v>0</v>
      </c>
      <c r="D129" s="1">
        <f>VLOOKUP(C129,'League Table'!$B$33:$E$52,2,FALSE)</f>
        <v>524750000</v>
      </c>
      <c r="E129" t="str">
        <f>VLOOKUP(C129,'League Table'!$B$33:$E$52,4,FALSE)</f>
        <v>Rich</v>
      </c>
      <c r="F129" s="1">
        <v>6</v>
      </c>
      <c r="G129" s="1">
        <v>2860000</v>
      </c>
      <c r="H129" t="s">
        <v>177</v>
      </c>
      <c r="I129">
        <v>0</v>
      </c>
      <c r="J129">
        <v>0</v>
      </c>
      <c r="K129">
        <v>1</v>
      </c>
      <c r="L129">
        <v>32</v>
      </c>
    </row>
    <row r="130" spans="2:12" hidden="1" x14ac:dyDescent="0.3">
      <c r="B130" t="s">
        <v>189</v>
      </c>
      <c r="C130" t="s">
        <v>0</v>
      </c>
      <c r="D130" s="1">
        <f>VLOOKUP(C130,'League Table'!$B$33:$E$52,2,FALSE)</f>
        <v>524750000</v>
      </c>
      <c r="E130" t="str">
        <f>VLOOKUP(C130,'League Table'!$B$33:$E$52,4,FALSE)</f>
        <v>Rich</v>
      </c>
      <c r="F130" s="1">
        <v>6</v>
      </c>
      <c r="G130" s="1">
        <v>3380000</v>
      </c>
      <c r="H130" t="s">
        <v>176</v>
      </c>
      <c r="I130">
        <v>0</v>
      </c>
      <c r="J130">
        <v>0</v>
      </c>
      <c r="K130">
        <v>6</v>
      </c>
      <c r="L130">
        <v>37</v>
      </c>
    </row>
    <row r="131" spans="2:12" hidden="1" x14ac:dyDescent="0.3">
      <c r="B131" t="s">
        <v>182</v>
      </c>
      <c r="C131" t="s">
        <v>0</v>
      </c>
      <c r="D131" s="1">
        <f>VLOOKUP(C131,'League Table'!$B$33:$E$52,2,FALSE)</f>
        <v>524750000</v>
      </c>
      <c r="E131" t="str">
        <f>VLOOKUP(C131,'League Table'!$B$33:$E$52,4,FALSE)</f>
        <v>Rich</v>
      </c>
      <c r="F131" s="1">
        <v>6</v>
      </c>
      <c r="G131" s="1">
        <v>5200000</v>
      </c>
      <c r="H131" t="s">
        <v>175</v>
      </c>
      <c r="I131">
        <v>0</v>
      </c>
      <c r="J131">
        <v>0</v>
      </c>
      <c r="K131">
        <v>0</v>
      </c>
      <c r="L131">
        <v>38</v>
      </c>
    </row>
    <row r="132" spans="2:12" hidden="1" x14ac:dyDescent="0.3">
      <c r="B132" t="s">
        <v>188</v>
      </c>
      <c r="C132" t="s">
        <v>0</v>
      </c>
      <c r="D132" s="1">
        <f>VLOOKUP(C132,'League Table'!$B$33:$E$52,2,FALSE)</f>
        <v>524750000</v>
      </c>
      <c r="E132" t="str">
        <f>VLOOKUP(C132,'League Table'!$B$33:$E$52,4,FALSE)</f>
        <v>Rich</v>
      </c>
      <c r="F132" s="1">
        <v>6</v>
      </c>
      <c r="G132" s="1">
        <v>1300000</v>
      </c>
      <c r="H132" t="s">
        <v>176</v>
      </c>
      <c r="I132">
        <v>0</v>
      </c>
      <c r="J132">
        <v>0</v>
      </c>
      <c r="K132">
        <v>1</v>
      </c>
      <c r="L132">
        <v>26</v>
      </c>
    </row>
    <row r="133" spans="2:12" hidden="1" x14ac:dyDescent="0.3">
      <c r="B133" t="s">
        <v>194</v>
      </c>
      <c r="C133" t="s">
        <v>0</v>
      </c>
      <c r="D133" s="1">
        <f>VLOOKUP(C133,'League Table'!$B$33:$E$52,2,FALSE)</f>
        <v>524750000</v>
      </c>
      <c r="E133" t="str">
        <f>VLOOKUP(C133,'League Table'!$B$33:$E$52,4,FALSE)</f>
        <v>Rich</v>
      </c>
      <c r="F133" s="1">
        <v>6</v>
      </c>
      <c r="G133" s="1">
        <v>4680000</v>
      </c>
      <c r="H133" t="s">
        <v>177</v>
      </c>
      <c r="I133">
        <v>0</v>
      </c>
      <c r="J133">
        <v>0</v>
      </c>
      <c r="K133">
        <v>0</v>
      </c>
      <c r="L133">
        <v>0</v>
      </c>
    </row>
    <row r="134" spans="2:12" hidden="1" x14ac:dyDescent="0.3">
      <c r="B134" t="s">
        <v>197</v>
      </c>
      <c r="C134" t="s">
        <v>0</v>
      </c>
      <c r="D134" s="1">
        <f>VLOOKUP(C134,'League Table'!$B$33:$E$52,2,FALSE)</f>
        <v>524750000</v>
      </c>
      <c r="E134" t="str">
        <f>VLOOKUP(C134,'League Table'!$B$33:$E$52,4,FALSE)</f>
        <v>Rich</v>
      </c>
      <c r="F134" s="1">
        <v>6</v>
      </c>
      <c r="G134" s="1">
        <v>6214000</v>
      </c>
      <c r="H134" t="s">
        <v>176</v>
      </c>
      <c r="I134">
        <v>0</v>
      </c>
      <c r="J134">
        <v>0</v>
      </c>
      <c r="K134">
        <v>5</v>
      </c>
      <c r="L134">
        <v>36</v>
      </c>
    </row>
    <row r="135" spans="2:12" hidden="1" x14ac:dyDescent="0.3">
      <c r="B135" t="s">
        <v>185</v>
      </c>
      <c r="C135" t="s">
        <v>0</v>
      </c>
      <c r="D135" s="1">
        <f>VLOOKUP(C135,'League Table'!$B$33:$E$52,2,FALSE)</f>
        <v>524750000</v>
      </c>
      <c r="E135" t="str">
        <f>VLOOKUP(C135,'League Table'!$B$33:$E$52,4,FALSE)</f>
        <v>Rich</v>
      </c>
      <c r="F135" s="1">
        <v>6</v>
      </c>
      <c r="G135" s="1">
        <v>4680000</v>
      </c>
      <c r="H135" t="s">
        <v>176</v>
      </c>
      <c r="I135">
        <v>0</v>
      </c>
      <c r="J135">
        <v>0</v>
      </c>
      <c r="K135">
        <v>3</v>
      </c>
      <c r="L135">
        <v>38</v>
      </c>
    </row>
    <row r="136" spans="2:12" hidden="1" x14ac:dyDescent="0.3">
      <c r="B136" t="s">
        <v>153</v>
      </c>
      <c r="C136" t="s">
        <v>3</v>
      </c>
      <c r="D136" s="1">
        <f>VLOOKUP(C136,'League Table'!$B$33:$E$52,2,FALSE)</f>
        <v>161500000</v>
      </c>
      <c r="E136" t="str">
        <f>VLOOKUP(C136,'League Table'!$B$33:$E$52,4,FALSE)</f>
        <v>Poor</v>
      </c>
      <c r="F136" s="1">
        <v>7</v>
      </c>
      <c r="G136" s="1">
        <v>1820000</v>
      </c>
      <c r="H136" t="s">
        <v>177</v>
      </c>
      <c r="I136">
        <v>0</v>
      </c>
      <c r="J136">
        <v>0</v>
      </c>
      <c r="K136">
        <v>3</v>
      </c>
      <c r="L136" s="3">
        <v>16</v>
      </c>
    </row>
    <row r="137" spans="2:12" hidden="1" x14ac:dyDescent="0.3">
      <c r="B137" t="s">
        <v>154</v>
      </c>
      <c r="C137" t="s">
        <v>3</v>
      </c>
      <c r="D137" s="1">
        <f>VLOOKUP(C137,'League Table'!$B$33:$E$52,2,FALSE)</f>
        <v>161500000</v>
      </c>
      <c r="E137" t="str">
        <f>VLOOKUP(C137,'League Table'!$B$33:$E$52,4,FALSE)</f>
        <v>Poor</v>
      </c>
      <c r="F137" s="1">
        <v>7</v>
      </c>
      <c r="G137" s="1">
        <v>1820000</v>
      </c>
      <c r="H137" t="s">
        <v>177</v>
      </c>
      <c r="I137">
        <v>0</v>
      </c>
      <c r="J137">
        <v>0</v>
      </c>
      <c r="K137">
        <v>3</v>
      </c>
      <c r="L137" s="3">
        <v>40</v>
      </c>
    </row>
    <row r="138" spans="2:12" hidden="1" x14ac:dyDescent="0.3">
      <c r="B138" t="s">
        <v>155</v>
      </c>
      <c r="C138" t="s">
        <v>3</v>
      </c>
      <c r="D138" s="1">
        <f>VLOOKUP(C138,'League Table'!$B$33:$E$52,2,FALSE)</f>
        <v>161500000</v>
      </c>
      <c r="E138" t="str">
        <f>VLOOKUP(C138,'League Table'!$B$33:$E$52,4,FALSE)</f>
        <v>Poor</v>
      </c>
      <c r="F138" s="1">
        <v>7</v>
      </c>
      <c r="G138" s="1">
        <v>1820000</v>
      </c>
      <c r="H138" t="s">
        <v>177</v>
      </c>
      <c r="I138">
        <v>0</v>
      </c>
      <c r="J138">
        <v>0</v>
      </c>
      <c r="K138">
        <v>1</v>
      </c>
      <c r="L138" s="3">
        <v>24</v>
      </c>
    </row>
    <row r="139" spans="2:12" hidden="1" x14ac:dyDescent="0.3">
      <c r="B139" t="s">
        <v>156</v>
      </c>
      <c r="C139" t="s">
        <v>3</v>
      </c>
      <c r="D139" s="1">
        <f>VLOOKUP(C139,'League Table'!$B$33:$E$52,2,FALSE)</f>
        <v>161500000</v>
      </c>
      <c r="E139" t="str">
        <f>VLOOKUP(C139,'League Table'!$B$33:$E$52,4,FALSE)</f>
        <v>Poor</v>
      </c>
      <c r="F139" s="1">
        <v>7</v>
      </c>
      <c r="G139" s="1">
        <v>1820000</v>
      </c>
      <c r="H139" t="s">
        <v>175</v>
      </c>
      <c r="I139">
        <v>0</v>
      </c>
      <c r="J139">
        <v>0</v>
      </c>
      <c r="K139">
        <v>0</v>
      </c>
      <c r="L139" s="3">
        <v>4</v>
      </c>
    </row>
    <row r="140" spans="2:12" hidden="1" x14ac:dyDescent="0.3">
      <c r="B140" t="s">
        <v>157</v>
      </c>
      <c r="C140" t="s">
        <v>3</v>
      </c>
      <c r="D140" s="1">
        <f>VLOOKUP(C140,'League Table'!$B$33:$E$52,2,FALSE)</f>
        <v>161500000</v>
      </c>
      <c r="E140" t="str">
        <f>VLOOKUP(C140,'League Table'!$B$33:$E$52,4,FALSE)</f>
        <v>Poor</v>
      </c>
      <c r="F140" s="1">
        <v>7</v>
      </c>
      <c r="G140" s="1">
        <v>1820000</v>
      </c>
      <c r="H140" t="s">
        <v>177</v>
      </c>
      <c r="I140">
        <v>0</v>
      </c>
      <c r="J140">
        <v>0</v>
      </c>
      <c r="K140">
        <v>31</v>
      </c>
      <c r="L140" s="3">
        <v>2</v>
      </c>
    </row>
    <row r="141" spans="2:12" hidden="1" x14ac:dyDescent="0.3">
      <c r="B141" t="s">
        <v>158</v>
      </c>
      <c r="C141" t="s">
        <v>3</v>
      </c>
      <c r="D141" s="1">
        <f>VLOOKUP(C141,'League Table'!$B$33:$E$52,2,FALSE)</f>
        <v>161500000</v>
      </c>
      <c r="E141" t="str">
        <f>VLOOKUP(C141,'League Table'!$B$33:$E$52,4,FALSE)</f>
        <v>Poor</v>
      </c>
      <c r="F141" s="1">
        <v>7</v>
      </c>
      <c r="G141" s="1">
        <v>1820000</v>
      </c>
      <c r="H141" t="s">
        <v>179</v>
      </c>
      <c r="I141">
        <v>0</v>
      </c>
      <c r="J141">
        <v>0</v>
      </c>
      <c r="K141">
        <v>20</v>
      </c>
      <c r="L141" s="3">
        <v>11</v>
      </c>
    </row>
    <row r="142" spans="2:12" hidden="1" x14ac:dyDescent="0.3">
      <c r="B142" t="s">
        <v>159</v>
      </c>
      <c r="C142" t="s">
        <v>3</v>
      </c>
      <c r="D142" s="1">
        <f>VLOOKUP(C142,'League Table'!$B$33:$E$52,2,FALSE)</f>
        <v>161500000</v>
      </c>
      <c r="E142" t="str">
        <f>VLOOKUP(C142,'League Table'!$B$33:$E$52,4,FALSE)</f>
        <v>Poor</v>
      </c>
      <c r="F142" s="1">
        <v>7</v>
      </c>
      <c r="G142" s="1">
        <v>1612000</v>
      </c>
      <c r="H142" t="s">
        <v>177</v>
      </c>
      <c r="I142">
        <v>0</v>
      </c>
      <c r="J142">
        <v>0</v>
      </c>
      <c r="K142">
        <v>15</v>
      </c>
      <c r="L142" s="3">
        <v>0</v>
      </c>
    </row>
    <row r="143" spans="2:12" hidden="1" x14ac:dyDescent="0.3">
      <c r="B143" t="s">
        <v>160</v>
      </c>
      <c r="C143" t="s">
        <v>3</v>
      </c>
      <c r="D143" s="1">
        <f>VLOOKUP(C143,'League Table'!$B$33:$E$52,2,FALSE)</f>
        <v>161500000</v>
      </c>
      <c r="E143" t="str">
        <f>VLOOKUP(C143,'League Table'!$B$33:$E$52,4,FALSE)</f>
        <v>Poor</v>
      </c>
      <c r="F143" s="1">
        <v>7</v>
      </c>
      <c r="G143" s="1">
        <v>1560000</v>
      </c>
      <c r="H143" t="s">
        <v>176</v>
      </c>
      <c r="I143">
        <v>0</v>
      </c>
      <c r="J143">
        <v>0</v>
      </c>
      <c r="K143">
        <v>15</v>
      </c>
      <c r="L143" s="3">
        <v>0</v>
      </c>
    </row>
    <row r="144" spans="2:12" hidden="1" x14ac:dyDescent="0.3">
      <c r="B144" t="s">
        <v>161</v>
      </c>
      <c r="C144" t="s">
        <v>3</v>
      </c>
      <c r="D144" s="1">
        <f>VLOOKUP(C144,'League Table'!$B$33:$E$52,2,FALSE)</f>
        <v>161500000</v>
      </c>
      <c r="E144" t="str">
        <f>VLOOKUP(C144,'League Table'!$B$33:$E$52,4,FALSE)</f>
        <v>Poor</v>
      </c>
      <c r="F144" s="1">
        <v>7</v>
      </c>
      <c r="G144" s="1">
        <v>1560000</v>
      </c>
      <c r="H144" t="s">
        <v>179</v>
      </c>
      <c r="I144">
        <v>0</v>
      </c>
      <c r="J144">
        <v>0</v>
      </c>
      <c r="K144">
        <v>0</v>
      </c>
      <c r="L144" s="3">
        <v>5</v>
      </c>
    </row>
    <row r="145" spans="2:12" hidden="1" x14ac:dyDescent="0.3">
      <c r="B145" t="s">
        <v>162</v>
      </c>
      <c r="C145" t="s">
        <v>3</v>
      </c>
      <c r="D145" s="1">
        <f>VLOOKUP(C145,'League Table'!$B$33:$E$52,2,FALSE)</f>
        <v>161500000</v>
      </c>
      <c r="E145" t="str">
        <f>VLOOKUP(C145,'League Table'!$B$33:$E$52,4,FALSE)</f>
        <v>Poor</v>
      </c>
      <c r="F145" s="1">
        <v>7</v>
      </c>
      <c r="G145" s="1">
        <v>1456000</v>
      </c>
      <c r="H145" t="s">
        <v>177</v>
      </c>
      <c r="I145">
        <v>0</v>
      </c>
      <c r="J145">
        <v>0</v>
      </c>
      <c r="K145">
        <v>2</v>
      </c>
      <c r="L145" s="3">
        <v>34</v>
      </c>
    </row>
    <row r="146" spans="2:12" hidden="1" x14ac:dyDescent="0.3">
      <c r="B146" t="s">
        <v>163</v>
      </c>
      <c r="C146" t="s">
        <v>3</v>
      </c>
      <c r="D146" s="1">
        <f>VLOOKUP(C146,'League Table'!$B$33:$E$52,2,FALSE)</f>
        <v>161500000</v>
      </c>
      <c r="E146" t="str">
        <f>VLOOKUP(C146,'League Table'!$B$33:$E$52,4,FALSE)</f>
        <v>Poor</v>
      </c>
      <c r="F146" s="1">
        <v>7</v>
      </c>
      <c r="G146" s="1">
        <v>1456000</v>
      </c>
      <c r="H146" t="s">
        <v>176</v>
      </c>
      <c r="I146">
        <v>0</v>
      </c>
      <c r="J146">
        <v>0</v>
      </c>
      <c r="K146">
        <v>0</v>
      </c>
      <c r="L146" s="3">
        <v>30</v>
      </c>
    </row>
    <row r="147" spans="2:12" hidden="1" x14ac:dyDescent="0.3">
      <c r="B147" t="s">
        <v>164</v>
      </c>
      <c r="C147" t="s">
        <v>3</v>
      </c>
      <c r="D147" s="1">
        <f>VLOOKUP(C147,'League Table'!$B$33:$E$52,2,FALSE)</f>
        <v>161500000</v>
      </c>
      <c r="E147" t="str">
        <f>VLOOKUP(C147,'League Table'!$B$33:$E$52,4,FALSE)</f>
        <v>Poor</v>
      </c>
      <c r="F147" s="1">
        <v>7</v>
      </c>
      <c r="G147" s="1">
        <v>1300000</v>
      </c>
      <c r="H147" t="s">
        <v>179</v>
      </c>
      <c r="I147">
        <v>0</v>
      </c>
      <c r="J147">
        <v>0</v>
      </c>
      <c r="K147">
        <v>10</v>
      </c>
      <c r="L147" s="3">
        <v>24</v>
      </c>
    </row>
    <row r="148" spans="2:12" hidden="1" x14ac:dyDescent="0.3">
      <c r="B148" t="s">
        <v>165</v>
      </c>
      <c r="C148" t="s">
        <v>3</v>
      </c>
      <c r="D148" s="1">
        <f>VLOOKUP(C148,'League Table'!$B$33:$E$52,2,FALSE)</f>
        <v>161500000</v>
      </c>
      <c r="E148" t="str">
        <f>VLOOKUP(C148,'League Table'!$B$33:$E$52,4,FALSE)</f>
        <v>Poor</v>
      </c>
      <c r="F148" s="1">
        <v>7</v>
      </c>
      <c r="G148" s="1">
        <v>1300000</v>
      </c>
      <c r="H148" t="s">
        <v>176</v>
      </c>
      <c r="I148">
        <v>0</v>
      </c>
      <c r="J148">
        <v>0</v>
      </c>
      <c r="K148">
        <v>0</v>
      </c>
      <c r="L148" s="3">
        <v>13</v>
      </c>
    </row>
    <row r="149" spans="2:12" hidden="1" x14ac:dyDescent="0.3">
      <c r="B149" t="s">
        <v>166</v>
      </c>
      <c r="C149" t="s">
        <v>3</v>
      </c>
      <c r="D149" s="1">
        <f>VLOOKUP(C149,'League Table'!$B$33:$E$52,2,FALSE)</f>
        <v>161500000</v>
      </c>
      <c r="E149" t="str">
        <f>VLOOKUP(C149,'League Table'!$B$33:$E$52,4,FALSE)</f>
        <v>Poor</v>
      </c>
      <c r="F149" s="1">
        <v>7</v>
      </c>
      <c r="G149" s="1">
        <v>1300000</v>
      </c>
      <c r="H149" t="s">
        <v>179</v>
      </c>
      <c r="I149">
        <v>0</v>
      </c>
      <c r="J149">
        <v>0</v>
      </c>
      <c r="K149">
        <v>0</v>
      </c>
      <c r="L149" s="3">
        <v>10</v>
      </c>
    </row>
    <row r="150" spans="2:12" hidden="1" x14ac:dyDescent="0.3">
      <c r="B150" t="s">
        <v>167</v>
      </c>
      <c r="C150" t="s">
        <v>3</v>
      </c>
      <c r="D150" s="1">
        <f>VLOOKUP(C150,'League Table'!$B$33:$E$52,2,FALSE)</f>
        <v>161500000</v>
      </c>
      <c r="E150" t="str">
        <f>VLOOKUP(C150,'League Table'!$B$33:$E$52,4,FALSE)</f>
        <v>Poor</v>
      </c>
      <c r="F150" s="1">
        <v>7</v>
      </c>
      <c r="G150" s="1">
        <v>1144000</v>
      </c>
      <c r="H150" t="s">
        <v>176</v>
      </c>
      <c r="I150">
        <v>0</v>
      </c>
      <c r="J150">
        <v>0</v>
      </c>
      <c r="K150">
        <v>0</v>
      </c>
      <c r="L150" s="3">
        <v>33</v>
      </c>
    </row>
    <row r="151" spans="2:12" hidden="1" x14ac:dyDescent="0.3">
      <c r="B151" t="s">
        <v>168</v>
      </c>
      <c r="C151" t="s">
        <v>3</v>
      </c>
      <c r="D151" s="1">
        <f>VLOOKUP(C151,'League Table'!$B$33:$E$52,2,FALSE)</f>
        <v>161500000</v>
      </c>
      <c r="E151" t="str">
        <f>VLOOKUP(C151,'League Table'!$B$33:$E$52,4,FALSE)</f>
        <v>Poor</v>
      </c>
      <c r="F151" s="1">
        <v>7</v>
      </c>
      <c r="G151" s="1">
        <v>1040000</v>
      </c>
      <c r="H151" t="s">
        <v>176</v>
      </c>
      <c r="I151">
        <v>0</v>
      </c>
      <c r="J151">
        <v>0</v>
      </c>
      <c r="K151">
        <v>0</v>
      </c>
      <c r="L151" s="3">
        <v>26</v>
      </c>
    </row>
    <row r="152" spans="2:12" hidden="1" x14ac:dyDescent="0.3">
      <c r="B152" t="s">
        <v>169</v>
      </c>
      <c r="C152" t="s">
        <v>3</v>
      </c>
      <c r="D152" s="1">
        <f>VLOOKUP(C152,'League Table'!$B$33:$E$52,2,FALSE)</f>
        <v>161500000</v>
      </c>
      <c r="E152" t="str">
        <f>VLOOKUP(C152,'League Table'!$B$33:$E$52,4,FALSE)</f>
        <v>Poor</v>
      </c>
      <c r="F152" s="1">
        <v>7</v>
      </c>
      <c r="G152" s="1">
        <v>884000</v>
      </c>
      <c r="H152" t="s">
        <v>179</v>
      </c>
      <c r="I152">
        <v>0</v>
      </c>
      <c r="J152">
        <v>0</v>
      </c>
      <c r="K152">
        <v>4</v>
      </c>
      <c r="L152" s="3">
        <v>32</v>
      </c>
    </row>
    <row r="153" spans="2:12" hidden="1" x14ac:dyDescent="0.3">
      <c r="B153" t="s">
        <v>170</v>
      </c>
      <c r="C153" t="s">
        <v>3</v>
      </c>
      <c r="D153" s="1">
        <f>VLOOKUP(C153,'League Table'!$B$33:$E$52,2,FALSE)</f>
        <v>161500000</v>
      </c>
      <c r="E153" t="str">
        <f>VLOOKUP(C153,'League Table'!$B$33:$E$52,4,FALSE)</f>
        <v>Poor</v>
      </c>
      <c r="F153" s="1">
        <v>7</v>
      </c>
      <c r="G153" s="1">
        <v>832000</v>
      </c>
      <c r="H153" t="s">
        <v>176</v>
      </c>
      <c r="I153">
        <v>0</v>
      </c>
      <c r="J153">
        <v>0</v>
      </c>
      <c r="K153">
        <v>1</v>
      </c>
      <c r="L153" s="3">
        <v>19</v>
      </c>
    </row>
    <row r="154" spans="2:12" hidden="1" x14ac:dyDescent="0.3">
      <c r="B154" t="s">
        <v>171</v>
      </c>
      <c r="C154" t="s">
        <v>3</v>
      </c>
      <c r="D154" s="1">
        <f>VLOOKUP(C154,'League Table'!$B$33:$E$52,2,FALSE)</f>
        <v>161500000</v>
      </c>
      <c r="E154" t="str">
        <f>VLOOKUP(C154,'League Table'!$B$33:$E$52,4,FALSE)</f>
        <v>Poor</v>
      </c>
      <c r="F154" s="1">
        <v>7</v>
      </c>
      <c r="G154" s="1">
        <v>780000</v>
      </c>
      <c r="H154" t="s">
        <v>175</v>
      </c>
      <c r="I154">
        <v>0</v>
      </c>
      <c r="J154">
        <v>0</v>
      </c>
      <c r="K154">
        <v>0</v>
      </c>
      <c r="L154" s="3">
        <v>38</v>
      </c>
    </row>
    <row r="155" spans="2:12" hidden="1" x14ac:dyDescent="0.3">
      <c r="B155" t="s">
        <v>172</v>
      </c>
      <c r="C155" t="s">
        <v>3</v>
      </c>
      <c r="D155" s="1">
        <f>VLOOKUP(C155,'League Table'!$B$33:$E$52,2,FALSE)</f>
        <v>161500000</v>
      </c>
      <c r="E155" t="str">
        <f>VLOOKUP(C155,'League Table'!$B$33:$E$52,4,FALSE)</f>
        <v>Poor</v>
      </c>
      <c r="F155" s="1">
        <v>7</v>
      </c>
      <c r="G155" s="1">
        <v>260000</v>
      </c>
      <c r="H155" t="s">
        <v>175</v>
      </c>
      <c r="I155">
        <v>0</v>
      </c>
      <c r="J155">
        <v>0</v>
      </c>
      <c r="K155">
        <v>0</v>
      </c>
      <c r="L155" s="3">
        <v>0</v>
      </c>
    </row>
    <row r="156" spans="2:12" hidden="1" x14ac:dyDescent="0.3">
      <c r="B156" t="s">
        <v>173</v>
      </c>
      <c r="C156" t="s">
        <v>3</v>
      </c>
      <c r="D156" s="1">
        <f>VLOOKUP(C156,'League Table'!$B$33:$E$52,2,FALSE)</f>
        <v>161500000</v>
      </c>
      <c r="E156" t="str">
        <f>VLOOKUP(C156,'League Table'!$B$33:$E$52,4,FALSE)</f>
        <v>Poor</v>
      </c>
      <c r="F156" s="1">
        <v>7</v>
      </c>
      <c r="G156" s="1">
        <v>208000</v>
      </c>
      <c r="H156" t="s">
        <v>177</v>
      </c>
      <c r="I156">
        <v>0</v>
      </c>
      <c r="J156">
        <v>0</v>
      </c>
      <c r="K156">
        <v>0</v>
      </c>
      <c r="L156" s="3">
        <v>0</v>
      </c>
    </row>
    <row r="157" spans="2:12" hidden="1" x14ac:dyDescent="0.3">
      <c r="B157" s="4" t="s">
        <v>207</v>
      </c>
      <c r="C157" t="s">
        <v>6</v>
      </c>
      <c r="D157" s="1">
        <f>VLOOKUP(C157,'League Table'!$B$33:$E$52,2,FALSE)</f>
        <v>331000000</v>
      </c>
      <c r="E157" t="str">
        <f>VLOOKUP(C157,'League Table'!$B$33:$E$52,4,FALSE)</f>
        <v>Poor</v>
      </c>
      <c r="F157" s="1">
        <v>8</v>
      </c>
      <c r="G157" s="1">
        <v>3640000</v>
      </c>
      <c r="H157" s="4" t="s">
        <v>228</v>
      </c>
      <c r="I157">
        <v>0</v>
      </c>
      <c r="J157">
        <v>0</v>
      </c>
      <c r="K157">
        <v>2</v>
      </c>
      <c r="L157" s="2">
        <v>34</v>
      </c>
    </row>
    <row r="158" spans="2:12" hidden="1" x14ac:dyDescent="0.3">
      <c r="B158" s="4" t="s">
        <v>232</v>
      </c>
      <c r="C158" t="s">
        <v>6</v>
      </c>
      <c r="D158" s="1">
        <f>VLOOKUP(C158,'League Table'!$B$33:$E$52,2,FALSE)</f>
        <v>331000000</v>
      </c>
      <c r="E158" t="str">
        <f>VLOOKUP(C158,'League Table'!$B$33:$E$52,4,FALSE)</f>
        <v>Poor</v>
      </c>
      <c r="F158" s="1">
        <v>8</v>
      </c>
      <c r="G158" s="1">
        <v>104000</v>
      </c>
      <c r="H158" s="4" t="s">
        <v>227</v>
      </c>
      <c r="I158">
        <v>0</v>
      </c>
      <c r="J158">
        <v>0</v>
      </c>
      <c r="K158">
        <v>0</v>
      </c>
      <c r="L158" s="2">
        <v>11</v>
      </c>
    </row>
    <row r="159" spans="2:12" hidden="1" x14ac:dyDescent="0.3">
      <c r="B159" s="4" t="s">
        <v>230</v>
      </c>
      <c r="C159" t="s">
        <v>6</v>
      </c>
      <c r="D159" s="1">
        <f>VLOOKUP(C159,'League Table'!$B$33:$E$52,2,FALSE)</f>
        <v>331000000</v>
      </c>
      <c r="E159" t="str">
        <f>VLOOKUP(C159,'League Table'!$B$33:$E$52,4,FALSE)</f>
        <v>Poor</v>
      </c>
      <c r="F159" s="1">
        <v>8</v>
      </c>
      <c r="G159" s="1">
        <v>1820000</v>
      </c>
      <c r="H159" s="4" t="s">
        <v>228</v>
      </c>
      <c r="I159">
        <v>0</v>
      </c>
      <c r="J159">
        <v>0</v>
      </c>
      <c r="K159">
        <v>0</v>
      </c>
      <c r="L159" s="2">
        <v>28</v>
      </c>
    </row>
    <row r="160" spans="2:12" hidden="1" x14ac:dyDescent="0.3">
      <c r="B160" s="4" t="s">
        <v>218</v>
      </c>
      <c r="C160" t="s">
        <v>6</v>
      </c>
      <c r="D160" s="1">
        <f>VLOOKUP(C160,'League Table'!$B$33:$E$52,2,FALSE)</f>
        <v>331000000</v>
      </c>
      <c r="E160" t="str">
        <f>VLOOKUP(C160,'League Table'!$B$33:$E$52,4,FALSE)</f>
        <v>Poor</v>
      </c>
      <c r="F160" s="1">
        <v>8</v>
      </c>
      <c r="G160" s="1">
        <v>3640000</v>
      </c>
      <c r="H160" s="4" t="s">
        <v>227</v>
      </c>
      <c r="I160">
        <v>0</v>
      </c>
      <c r="J160">
        <v>0</v>
      </c>
      <c r="K160">
        <v>0</v>
      </c>
      <c r="L160" s="2">
        <v>15</v>
      </c>
    </row>
    <row r="161" spans="2:12" hidden="1" x14ac:dyDescent="0.3">
      <c r="B161" s="4" t="s">
        <v>223</v>
      </c>
      <c r="C161" t="s">
        <v>6</v>
      </c>
      <c r="D161" s="1">
        <f>VLOOKUP(C161,'League Table'!$B$33:$E$52,2,FALSE)</f>
        <v>331000000</v>
      </c>
      <c r="E161" t="str">
        <f>VLOOKUP(C161,'League Table'!$B$33:$E$52,4,FALSE)</f>
        <v>Poor</v>
      </c>
      <c r="F161" s="1">
        <v>8</v>
      </c>
      <c r="G161" s="1">
        <v>624000</v>
      </c>
      <c r="H161" s="4" t="s">
        <v>229</v>
      </c>
      <c r="I161">
        <v>0</v>
      </c>
      <c r="J161">
        <v>0</v>
      </c>
      <c r="K161">
        <v>8</v>
      </c>
      <c r="L161" s="2">
        <v>43</v>
      </c>
    </row>
    <row r="162" spans="2:12" hidden="1" x14ac:dyDescent="0.3">
      <c r="B162" s="4" t="s">
        <v>234</v>
      </c>
      <c r="C162" t="s">
        <v>6</v>
      </c>
      <c r="D162" s="1">
        <f>VLOOKUP(C162,'League Table'!$B$33:$E$52,2,FALSE)</f>
        <v>331000000</v>
      </c>
      <c r="E162" t="str">
        <f>VLOOKUP(C162,'League Table'!$B$33:$E$52,4,FALSE)</f>
        <v>Poor</v>
      </c>
      <c r="F162" s="1">
        <v>8</v>
      </c>
      <c r="G162" s="1">
        <v>5200000</v>
      </c>
      <c r="H162" s="4" t="s">
        <v>228</v>
      </c>
      <c r="I162">
        <v>0</v>
      </c>
      <c r="J162">
        <v>0</v>
      </c>
      <c r="K162">
        <v>0</v>
      </c>
      <c r="L162" s="2">
        <v>2</v>
      </c>
    </row>
    <row r="163" spans="2:12" hidden="1" x14ac:dyDescent="0.3">
      <c r="B163" s="4" t="s">
        <v>217</v>
      </c>
      <c r="C163" t="s">
        <v>6</v>
      </c>
      <c r="D163" s="1">
        <f>VLOOKUP(C163,'League Table'!$B$33:$E$52,2,FALSE)</f>
        <v>331000000</v>
      </c>
      <c r="E163" t="str">
        <f>VLOOKUP(C163,'League Table'!$B$33:$E$52,4,FALSE)</f>
        <v>Poor</v>
      </c>
      <c r="F163" s="1">
        <v>8</v>
      </c>
      <c r="G163" s="1">
        <v>6240000</v>
      </c>
      <c r="H163" s="4" t="s">
        <v>227</v>
      </c>
      <c r="I163">
        <v>0</v>
      </c>
      <c r="J163">
        <v>0</v>
      </c>
      <c r="K163">
        <v>6</v>
      </c>
      <c r="L163" s="2">
        <v>33</v>
      </c>
    </row>
    <row r="164" spans="2:12" hidden="1" x14ac:dyDescent="0.3">
      <c r="B164" s="4" t="s">
        <v>214</v>
      </c>
      <c r="C164" t="s">
        <v>6</v>
      </c>
      <c r="D164" s="1">
        <f>VLOOKUP(C164,'League Table'!$B$33:$E$52,2,FALSE)</f>
        <v>331000000</v>
      </c>
      <c r="E164" t="str">
        <f>VLOOKUP(C164,'League Table'!$B$33:$E$52,4,FALSE)</f>
        <v>Poor</v>
      </c>
      <c r="F164" s="1">
        <v>8</v>
      </c>
      <c r="G164" s="1">
        <v>2340000</v>
      </c>
      <c r="H164" s="4" t="s">
        <v>227</v>
      </c>
      <c r="I164">
        <v>0</v>
      </c>
      <c r="J164">
        <v>0</v>
      </c>
      <c r="K164">
        <v>3</v>
      </c>
      <c r="L164" s="2">
        <v>35</v>
      </c>
    </row>
    <row r="165" spans="2:12" hidden="1" x14ac:dyDescent="0.3">
      <c r="B165" s="4" t="s">
        <v>220</v>
      </c>
      <c r="C165" t="s">
        <v>6</v>
      </c>
      <c r="D165" s="1">
        <f>VLOOKUP(C165,'League Table'!$B$33:$E$52,2,FALSE)</f>
        <v>331000000</v>
      </c>
      <c r="E165" t="str">
        <f>VLOOKUP(C165,'League Table'!$B$33:$E$52,4,FALSE)</f>
        <v>Poor</v>
      </c>
      <c r="F165" s="1">
        <v>8</v>
      </c>
      <c r="G165" s="1">
        <v>2600000</v>
      </c>
      <c r="H165" s="4" t="s">
        <v>227</v>
      </c>
      <c r="I165">
        <v>0</v>
      </c>
      <c r="J165">
        <v>0</v>
      </c>
      <c r="K165">
        <v>0</v>
      </c>
      <c r="L165" s="2">
        <v>6</v>
      </c>
    </row>
    <row r="166" spans="2:12" hidden="1" x14ac:dyDescent="0.3">
      <c r="B166" s="4" t="s">
        <v>206</v>
      </c>
      <c r="C166" t="s">
        <v>6</v>
      </c>
      <c r="D166" s="1">
        <f>VLOOKUP(C166,'League Table'!$B$33:$E$52,2,FALSE)</f>
        <v>331000000</v>
      </c>
      <c r="E166" t="str">
        <f>VLOOKUP(C166,'League Table'!$B$33:$E$52,4,FALSE)</f>
        <v>Poor</v>
      </c>
      <c r="F166" s="1">
        <v>8</v>
      </c>
      <c r="G166" s="1">
        <v>1040000</v>
      </c>
      <c r="H166" s="4" t="s">
        <v>226</v>
      </c>
      <c r="I166">
        <v>0</v>
      </c>
      <c r="J166">
        <v>0</v>
      </c>
      <c r="K166">
        <v>0</v>
      </c>
      <c r="L166" s="2">
        <v>2</v>
      </c>
    </row>
    <row r="167" spans="2:12" hidden="1" x14ac:dyDescent="0.3">
      <c r="B167" s="4" t="s">
        <v>231</v>
      </c>
      <c r="C167" t="s">
        <v>6</v>
      </c>
      <c r="D167" s="1">
        <f>VLOOKUP(C167,'League Table'!$B$33:$E$52,2,FALSE)</f>
        <v>331000000</v>
      </c>
      <c r="E167" t="str">
        <f>VLOOKUP(C167,'League Table'!$B$33:$E$52,4,FALSE)</f>
        <v>Poor</v>
      </c>
      <c r="F167" s="1">
        <v>8</v>
      </c>
      <c r="G167" s="1">
        <v>156000</v>
      </c>
      <c r="H167" s="4" t="s">
        <v>228</v>
      </c>
      <c r="I167">
        <v>0</v>
      </c>
      <c r="J167">
        <v>0</v>
      </c>
      <c r="K167">
        <v>0</v>
      </c>
      <c r="L167" s="2">
        <v>25</v>
      </c>
    </row>
    <row r="168" spans="2:12" hidden="1" x14ac:dyDescent="0.3">
      <c r="B168" s="4" t="s">
        <v>204</v>
      </c>
      <c r="C168" t="s">
        <v>6</v>
      </c>
      <c r="D168" s="1">
        <f>VLOOKUP(C168,'League Table'!$B$33:$E$52,2,FALSE)</f>
        <v>331000000</v>
      </c>
      <c r="E168" t="str">
        <f>VLOOKUP(C168,'League Table'!$B$33:$E$52,4,FALSE)</f>
        <v>Poor</v>
      </c>
      <c r="F168" s="1">
        <v>8</v>
      </c>
      <c r="G168" s="1">
        <v>3120000</v>
      </c>
      <c r="H168" s="4" t="s">
        <v>226</v>
      </c>
      <c r="I168">
        <v>0</v>
      </c>
      <c r="J168">
        <v>0</v>
      </c>
      <c r="K168">
        <v>0</v>
      </c>
      <c r="L168" s="2">
        <v>44</v>
      </c>
    </row>
    <row r="169" spans="2:12" hidden="1" x14ac:dyDescent="0.3">
      <c r="B169" s="4" t="s">
        <v>212</v>
      </c>
      <c r="C169" t="s">
        <v>6</v>
      </c>
      <c r="D169" s="1">
        <f>VLOOKUP(C169,'League Table'!$B$33:$E$52,2,FALSE)</f>
        <v>331000000</v>
      </c>
      <c r="E169" t="str">
        <f>VLOOKUP(C169,'League Table'!$B$33:$E$52,4,FALSE)</f>
        <v>Poor</v>
      </c>
      <c r="F169" s="1">
        <v>8</v>
      </c>
      <c r="G169" s="1">
        <v>3640000</v>
      </c>
      <c r="H169" s="4" t="s">
        <v>228</v>
      </c>
      <c r="I169">
        <v>0</v>
      </c>
      <c r="J169">
        <v>0</v>
      </c>
      <c r="K169">
        <v>3</v>
      </c>
      <c r="L169" s="2">
        <v>27</v>
      </c>
    </row>
    <row r="170" spans="2:12" hidden="1" x14ac:dyDescent="0.3">
      <c r="B170" s="4" t="s">
        <v>205</v>
      </c>
      <c r="C170" t="s">
        <v>6</v>
      </c>
      <c r="D170" s="1">
        <f>VLOOKUP(C170,'League Table'!$B$33:$E$52,2,FALSE)</f>
        <v>331000000</v>
      </c>
      <c r="E170" t="str">
        <f>VLOOKUP(C170,'League Table'!$B$33:$E$52,4,FALSE)</f>
        <v>Poor</v>
      </c>
      <c r="F170" s="1">
        <v>8</v>
      </c>
      <c r="G170" s="1">
        <v>1560000</v>
      </c>
      <c r="H170" s="4" t="s">
        <v>226</v>
      </c>
      <c r="I170">
        <v>0</v>
      </c>
      <c r="J170">
        <v>0</v>
      </c>
      <c r="K170">
        <v>0</v>
      </c>
      <c r="L170" s="2">
        <v>3</v>
      </c>
    </row>
    <row r="171" spans="2:12" hidden="1" x14ac:dyDescent="0.3">
      <c r="B171" s="4" t="s">
        <v>213</v>
      </c>
      <c r="C171" t="s">
        <v>6</v>
      </c>
      <c r="D171" s="1">
        <f>VLOOKUP(C171,'League Table'!$B$33:$E$52,2,FALSE)</f>
        <v>331000000</v>
      </c>
      <c r="E171" t="str">
        <f>VLOOKUP(C171,'League Table'!$B$33:$E$52,4,FALSE)</f>
        <v>Poor</v>
      </c>
      <c r="F171" s="1">
        <v>8</v>
      </c>
      <c r="G171" s="1">
        <v>1300000</v>
      </c>
      <c r="H171" s="4" t="s">
        <v>228</v>
      </c>
      <c r="I171">
        <v>0</v>
      </c>
      <c r="J171">
        <v>0</v>
      </c>
      <c r="K171">
        <v>0</v>
      </c>
      <c r="L171" s="2">
        <v>21</v>
      </c>
    </row>
    <row r="172" spans="2:12" hidden="1" x14ac:dyDescent="0.3">
      <c r="B172" s="4" t="s">
        <v>209</v>
      </c>
      <c r="C172" t="s">
        <v>6</v>
      </c>
      <c r="D172" s="1">
        <f>VLOOKUP(C172,'League Table'!$B$33:$E$52,2,FALSE)</f>
        <v>331000000</v>
      </c>
      <c r="E172" t="str">
        <f>VLOOKUP(C172,'League Table'!$B$33:$E$52,4,FALSE)</f>
        <v>Poor</v>
      </c>
      <c r="F172" s="1">
        <v>8</v>
      </c>
      <c r="G172" s="1">
        <v>3120000</v>
      </c>
      <c r="H172" s="4" t="s">
        <v>228</v>
      </c>
      <c r="I172">
        <v>0</v>
      </c>
      <c r="J172">
        <v>0</v>
      </c>
      <c r="K172">
        <v>1</v>
      </c>
      <c r="L172" s="2">
        <v>36</v>
      </c>
    </row>
    <row r="173" spans="2:12" hidden="1" x14ac:dyDescent="0.3">
      <c r="B173" s="4" t="s">
        <v>215</v>
      </c>
      <c r="C173" t="s">
        <v>6</v>
      </c>
      <c r="D173" s="1">
        <f>VLOOKUP(C173,'League Table'!$B$33:$E$52,2,FALSE)</f>
        <v>331000000</v>
      </c>
      <c r="E173" t="str">
        <f>VLOOKUP(C173,'League Table'!$B$33:$E$52,4,FALSE)</f>
        <v>Poor</v>
      </c>
      <c r="F173" s="1">
        <v>8</v>
      </c>
      <c r="G173" s="1">
        <v>6240000</v>
      </c>
      <c r="H173" s="4" t="s">
        <v>227</v>
      </c>
      <c r="I173">
        <v>0</v>
      </c>
      <c r="J173">
        <v>0</v>
      </c>
      <c r="K173">
        <v>0</v>
      </c>
      <c r="L173" s="2">
        <v>38</v>
      </c>
    </row>
    <row r="174" spans="2:12" hidden="1" x14ac:dyDescent="0.3">
      <c r="B174" s="4" t="s">
        <v>233</v>
      </c>
      <c r="C174" t="s">
        <v>6</v>
      </c>
      <c r="D174" s="1">
        <f>VLOOKUP(C174,'League Table'!$B$33:$E$52,2,FALSE)</f>
        <v>331000000</v>
      </c>
      <c r="E174" t="str">
        <f>VLOOKUP(C174,'League Table'!$B$33:$E$52,4,FALSE)</f>
        <v>Poor</v>
      </c>
      <c r="F174" s="1">
        <v>8</v>
      </c>
      <c r="G174" s="1">
        <v>1300000</v>
      </c>
      <c r="H174" s="4" t="s">
        <v>227</v>
      </c>
      <c r="I174">
        <v>0</v>
      </c>
      <c r="J174">
        <v>0</v>
      </c>
      <c r="K174">
        <v>2</v>
      </c>
      <c r="L174" s="2">
        <v>18</v>
      </c>
    </row>
    <row r="175" spans="2:12" hidden="1" x14ac:dyDescent="0.3">
      <c r="B175" s="4" t="s">
        <v>222</v>
      </c>
      <c r="C175" t="s">
        <v>6</v>
      </c>
      <c r="D175" s="1">
        <f>VLOOKUP(C175,'League Table'!$B$33:$E$52,2,FALSE)</f>
        <v>331000000</v>
      </c>
      <c r="E175" t="str">
        <f>VLOOKUP(C175,'League Table'!$B$33:$E$52,4,FALSE)</f>
        <v>Poor</v>
      </c>
      <c r="F175" s="1">
        <v>8</v>
      </c>
      <c r="G175" s="1">
        <v>2860000</v>
      </c>
      <c r="H175" s="4" t="s">
        <v>229</v>
      </c>
      <c r="I175">
        <v>0</v>
      </c>
      <c r="J175">
        <v>0</v>
      </c>
      <c r="K175">
        <v>8</v>
      </c>
      <c r="L175" s="2">
        <v>23</v>
      </c>
    </row>
    <row r="176" spans="2:12" hidden="1" x14ac:dyDescent="0.3">
      <c r="B176" s="4" t="s">
        <v>208</v>
      </c>
      <c r="C176" t="s">
        <v>6</v>
      </c>
      <c r="D176" s="1">
        <f>VLOOKUP(C176,'League Table'!$B$33:$E$52,2,FALSE)</f>
        <v>331000000</v>
      </c>
      <c r="E176" t="str">
        <f>VLOOKUP(C176,'League Table'!$B$33:$E$52,4,FALSE)</f>
        <v>Poor</v>
      </c>
      <c r="F176" s="1">
        <v>8</v>
      </c>
      <c r="G176" s="1">
        <v>2600000</v>
      </c>
      <c r="H176" s="4" t="s">
        <v>228</v>
      </c>
      <c r="I176">
        <v>0</v>
      </c>
      <c r="J176">
        <v>0</v>
      </c>
      <c r="K176">
        <v>0</v>
      </c>
      <c r="L176" s="2">
        <v>27</v>
      </c>
    </row>
    <row r="177" spans="2:12" hidden="1" x14ac:dyDescent="0.3">
      <c r="B177" s="4" t="s">
        <v>211</v>
      </c>
      <c r="C177" t="s">
        <v>6</v>
      </c>
      <c r="D177" s="1">
        <f>VLOOKUP(C177,'League Table'!$B$33:$E$52,2,FALSE)</f>
        <v>331000000</v>
      </c>
      <c r="E177" t="str">
        <f>VLOOKUP(C177,'League Table'!$B$33:$E$52,4,FALSE)</f>
        <v>Poor</v>
      </c>
      <c r="F177" s="1">
        <v>8</v>
      </c>
      <c r="G177" s="1">
        <v>2080000</v>
      </c>
      <c r="H177" s="4" t="s">
        <v>228</v>
      </c>
      <c r="I177">
        <v>0</v>
      </c>
      <c r="J177">
        <v>0</v>
      </c>
      <c r="K177">
        <v>0</v>
      </c>
      <c r="L177" s="2">
        <v>2</v>
      </c>
    </row>
    <row r="178" spans="2:12" hidden="1" x14ac:dyDescent="0.3">
      <c r="B178" s="4" t="s">
        <v>210</v>
      </c>
      <c r="C178" t="s">
        <v>6</v>
      </c>
      <c r="D178" s="1">
        <f>VLOOKUP(C178,'League Table'!$B$33:$E$52,2,FALSE)</f>
        <v>331000000</v>
      </c>
      <c r="E178" t="str">
        <f>VLOOKUP(C178,'League Table'!$B$33:$E$52,4,FALSE)</f>
        <v>Poor</v>
      </c>
      <c r="F178" s="1">
        <v>8</v>
      </c>
      <c r="G178" s="1">
        <v>1976000</v>
      </c>
      <c r="H178" s="4" t="s">
        <v>228</v>
      </c>
      <c r="I178">
        <v>0</v>
      </c>
      <c r="J178">
        <v>0</v>
      </c>
      <c r="K178">
        <v>0</v>
      </c>
      <c r="L178" s="2">
        <v>9</v>
      </c>
    </row>
    <row r="179" spans="2:12" hidden="1" x14ac:dyDescent="0.3">
      <c r="B179" s="4" t="s">
        <v>224</v>
      </c>
      <c r="C179" t="s">
        <v>6</v>
      </c>
      <c r="D179" s="1">
        <f>VLOOKUP(C179,'League Table'!$B$33:$E$52,2,FALSE)</f>
        <v>331000000</v>
      </c>
      <c r="E179" t="str">
        <f>VLOOKUP(C179,'League Table'!$B$33:$E$52,4,FALSE)</f>
        <v>Poor</v>
      </c>
      <c r="F179" s="1">
        <v>8</v>
      </c>
      <c r="G179" s="1">
        <v>2860000</v>
      </c>
      <c r="H179" s="4" t="s">
        <v>227</v>
      </c>
      <c r="I179">
        <v>0</v>
      </c>
      <c r="J179">
        <v>0</v>
      </c>
      <c r="K179">
        <v>3</v>
      </c>
      <c r="L179" s="2">
        <v>13</v>
      </c>
    </row>
    <row r="180" spans="2:12" hidden="1" x14ac:dyDescent="0.3">
      <c r="B180" s="4" t="s">
        <v>219</v>
      </c>
      <c r="C180" t="s">
        <v>6</v>
      </c>
      <c r="D180" s="1">
        <f>VLOOKUP(C180,'League Table'!$B$33:$E$52,2,FALSE)</f>
        <v>331000000</v>
      </c>
      <c r="E180" t="str">
        <f>VLOOKUP(C180,'League Table'!$B$33:$E$52,4,FALSE)</f>
        <v>Poor</v>
      </c>
      <c r="F180" s="1">
        <v>8</v>
      </c>
      <c r="G180" s="1">
        <v>1300000</v>
      </c>
      <c r="H180" s="4" t="s">
        <v>227</v>
      </c>
      <c r="I180">
        <v>0</v>
      </c>
      <c r="J180">
        <v>0</v>
      </c>
      <c r="K180">
        <v>1</v>
      </c>
      <c r="L180" s="2">
        <v>41</v>
      </c>
    </row>
    <row r="181" spans="2:12" hidden="1" x14ac:dyDescent="0.3">
      <c r="B181" s="4" t="s">
        <v>221</v>
      </c>
      <c r="C181" t="s">
        <v>6</v>
      </c>
      <c r="D181" s="1">
        <f>VLOOKUP(C181,'League Table'!$B$33:$E$52,2,FALSE)</f>
        <v>331000000</v>
      </c>
      <c r="E181" t="str">
        <f>VLOOKUP(C181,'League Table'!$B$33:$E$52,4,FALSE)</f>
        <v>Poor</v>
      </c>
      <c r="F181" s="1">
        <v>8</v>
      </c>
      <c r="G181" s="1">
        <v>8320000</v>
      </c>
      <c r="H181" s="4" t="s">
        <v>229</v>
      </c>
      <c r="I181">
        <v>0</v>
      </c>
      <c r="J181">
        <v>0</v>
      </c>
      <c r="K181">
        <v>11</v>
      </c>
      <c r="L181" s="2">
        <v>40</v>
      </c>
    </row>
    <row r="182" spans="2:12" hidden="1" x14ac:dyDescent="0.3">
      <c r="B182" s="4" t="s">
        <v>216</v>
      </c>
      <c r="C182" t="s">
        <v>6</v>
      </c>
      <c r="D182" s="1">
        <f>VLOOKUP(C182,'League Table'!$B$33:$E$52,2,FALSE)</f>
        <v>331000000</v>
      </c>
      <c r="E182" t="str">
        <f>VLOOKUP(C182,'League Table'!$B$33:$E$52,4,FALSE)</f>
        <v>Poor</v>
      </c>
      <c r="F182" s="1">
        <v>8</v>
      </c>
      <c r="G182" s="1">
        <v>3900000</v>
      </c>
      <c r="H182" s="4" t="s">
        <v>227</v>
      </c>
      <c r="I182">
        <v>0</v>
      </c>
      <c r="J182">
        <v>0</v>
      </c>
      <c r="K182">
        <v>1</v>
      </c>
      <c r="L182" s="2">
        <v>15</v>
      </c>
    </row>
    <row r="183" spans="2:12" hidden="1" x14ac:dyDescent="0.3">
      <c r="B183" s="4" t="s">
        <v>241</v>
      </c>
      <c r="C183" t="s">
        <v>8</v>
      </c>
      <c r="D183" s="1">
        <f>VLOOKUP(C183,'League Table'!$B$33:$E$52,2,FALSE)</f>
        <v>283500000</v>
      </c>
      <c r="E183" t="str">
        <f>VLOOKUP(C183,'League Table'!$B$33:$E$52,4,FALSE)</f>
        <v>Poor</v>
      </c>
      <c r="F183" s="1">
        <v>9</v>
      </c>
      <c r="G183" s="1">
        <v>4160000</v>
      </c>
      <c r="H183" s="4" t="s">
        <v>227</v>
      </c>
      <c r="I183">
        <v>0</v>
      </c>
      <c r="J183">
        <v>0</v>
      </c>
      <c r="K183">
        <v>0</v>
      </c>
      <c r="L183" s="2">
        <v>16</v>
      </c>
    </row>
    <row r="184" spans="2:12" hidden="1" x14ac:dyDescent="0.3">
      <c r="B184" s="4" t="s">
        <v>260</v>
      </c>
      <c r="C184" t="s">
        <v>8</v>
      </c>
      <c r="D184" s="1">
        <f>VLOOKUP(C184,'League Table'!$B$33:$E$52,2,FALSE)</f>
        <v>283500000</v>
      </c>
      <c r="E184" t="str">
        <f>VLOOKUP(C184,'League Table'!$B$33:$E$52,4,FALSE)</f>
        <v>Poor</v>
      </c>
      <c r="F184" s="1">
        <v>9</v>
      </c>
      <c r="G184" s="1">
        <v>2652000</v>
      </c>
      <c r="H184" s="4" t="s">
        <v>228</v>
      </c>
      <c r="I184">
        <v>0</v>
      </c>
      <c r="J184">
        <v>0</v>
      </c>
      <c r="K184">
        <v>0</v>
      </c>
      <c r="L184" s="2">
        <v>16</v>
      </c>
    </row>
    <row r="185" spans="2:12" hidden="1" x14ac:dyDescent="0.3">
      <c r="B185" s="4" t="s">
        <v>256</v>
      </c>
      <c r="C185" t="s">
        <v>8</v>
      </c>
      <c r="D185" s="1">
        <f>VLOOKUP(C185,'League Table'!$B$33:$E$52,2,FALSE)</f>
        <v>283500000</v>
      </c>
      <c r="E185" t="str">
        <f>VLOOKUP(C185,'League Table'!$B$33:$E$52,4,FALSE)</f>
        <v>Poor</v>
      </c>
      <c r="F185" s="1">
        <v>9</v>
      </c>
      <c r="G185" s="1">
        <v>1040000</v>
      </c>
      <c r="H185" s="4" t="s">
        <v>228</v>
      </c>
      <c r="I185">
        <v>0</v>
      </c>
      <c r="J185">
        <v>0</v>
      </c>
      <c r="K185">
        <v>0</v>
      </c>
      <c r="L185" s="2">
        <v>32</v>
      </c>
    </row>
    <row r="186" spans="2:12" hidden="1" x14ac:dyDescent="0.3">
      <c r="B186" s="4" t="s">
        <v>257</v>
      </c>
      <c r="C186" t="s">
        <v>8</v>
      </c>
      <c r="D186" s="1">
        <f>VLOOKUP(C186,'League Table'!$B$33:$E$52,2,FALSE)</f>
        <v>283500000</v>
      </c>
      <c r="E186" t="str">
        <f>VLOOKUP(C186,'League Table'!$B$33:$E$52,4,FALSE)</f>
        <v>Poor</v>
      </c>
      <c r="F186" s="1">
        <v>9</v>
      </c>
      <c r="G186" s="1">
        <v>624000</v>
      </c>
      <c r="H186" s="4" t="s">
        <v>226</v>
      </c>
      <c r="I186">
        <v>0</v>
      </c>
      <c r="J186">
        <v>0</v>
      </c>
      <c r="K186">
        <v>0</v>
      </c>
      <c r="L186" s="2">
        <v>9</v>
      </c>
    </row>
    <row r="187" spans="2:12" hidden="1" x14ac:dyDescent="0.3">
      <c r="B187" s="4" t="s">
        <v>244</v>
      </c>
      <c r="C187" t="s">
        <v>8</v>
      </c>
      <c r="D187" s="1">
        <f>VLOOKUP(C187,'League Table'!$B$33:$E$52,2,FALSE)</f>
        <v>283500000</v>
      </c>
      <c r="E187" t="str">
        <f>VLOOKUP(C187,'League Table'!$B$33:$E$52,4,FALSE)</f>
        <v>Poor</v>
      </c>
      <c r="F187" s="1">
        <v>9</v>
      </c>
      <c r="G187" s="1">
        <v>2600000</v>
      </c>
      <c r="H187" s="4" t="s">
        <v>228</v>
      </c>
      <c r="I187">
        <v>0</v>
      </c>
      <c r="J187">
        <v>0</v>
      </c>
      <c r="K187">
        <v>0</v>
      </c>
      <c r="L187" s="2">
        <v>29</v>
      </c>
    </row>
    <row r="188" spans="2:12" hidden="1" x14ac:dyDescent="0.3">
      <c r="B188" s="4" t="s">
        <v>255</v>
      </c>
      <c r="C188" t="s">
        <v>8</v>
      </c>
      <c r="D188" s="1">
        <f>VLOOKUP(C188,'League Table'!$B$33:$E$52,2,FALSE)</f>
        <v>283500000</v>
      </c>
      <c r="E188" t="str">
        <f>VLOOKUP(C188,'League Table'!$B$33:$E$52,4,FALSE)</f>
        <v>Poor</v>
      </c>
      <c r="F188" s="1">
        <v>9</v>
      </c>
      <c r="G188" s="1">
        <v>1092000</v>
      </c>
      <c r="H188" s="4" t="s">
        <v>227</v>
      </c>
      <c r="I188">
        <v>0</v>
      </c>
      <c r="J188">
        <v>0</v>
      </c>
      <c r="K188">
        <v>0</v>
      </c>
      <c r="L188" s="2">
        <v>14</v>
      </c>
    </row>
    <row r="189" spans="2:12" hidden="1" x14ac:dyDescent="0.3">
      <c r="B189" s="4" t="s">
        <v>248</v>
      </c>
      <c r="C189" t="s">
        <v>8</v>
      </c>
      <c r="D189" s="1">
        <f>VLOOKUP(C189,'League Table'!$B$33:$E$52,2,FALSE)</f>
        <v>283500000</v>
      </c>
      <c r="E189" t="str">
        <f>VLOOKUP(C189,'League Table'!$B$33:$E$52,4,FALSE)</f>
        <v>Poor</v>
      </c>
      <c r="F189" s="1">
        <v>9</v>
      </c>
      <c r="G189" s="1">
        <v>2340000</v>
      </c>
      <c r="H189" s="4" t="s">
        <v>228</v>
      </c>
      <c r="I189">
        <v>0</v>
      </c>
      <c r="J189">
        <v>0</v>
      </c>
      <c r="K189">
        <v>0</v>
      </c>
      <c r="L189" s="2">
        <v>31</v>
      </c>
    </row>
    <row r="190" spans="2:12" hidden="1" x14ac:dyDescent="0.3">
      <c r="B190" s="4" t="s">
        <v>245</v>
      </c>
      <c r="C190" t="s">
        <v>8</v>
      </c>
      <c r="D190" s="1">
        <f>VLOOKUP(C190,'League Table'!$B$33:$E$52,2,FALSE)</f>
        <v>283500000</v>
      </c>
      <c r="E190" t="str">
        <f>VLOOKUP(C190,'League Table'!$B$33:$E$52,4,FALSE)</f>
        <v>Poor</v>
      </c>
      <c r="F190" s="1">
        <v>9</v>
      </c>
      <c r="G190" s="1">
        <v>2600000</v>
      </c>
      <c r="H190" s="4" t="s">
        <v>227</v>
      </c>
      <c r="I190">
        <v>0</v>
      </c>
      <c r="J190">
        <v>0</v>
      </c>
      <c r="K190">
        <v>4</v>
      </c>
      <c r="L190" s="2">
        <v>44</v>
      </c>
    </row>
    <row r="191" spans="2:12" hidden="1" x14ac:dyDescent="0.3">
      <c r="B191" s="4" t="s">
        <v>254</v>
      </c>
      <c r="C191" t="s">
        <v>8</v>
      </c>
      <c r="D191" s="1">
        <f>VLOOKUP(C191,'League Table'!$B$33:$E$52,2,FALSE)</f>
        <v>283500000</v>
      </c>
      <c r="E191" t="str">
        <f>VLOOKUP(C191,'League Table'!$B$33:$E$52,4,FALSE)</f>
        <v>Poor</v>
      </c>
      <c r="F191" s="1">
        <v>9</v>
      </c>
      <c r="G191" s="1">
        <v>1196000</v>
      </c>
      <c r="H191" s="4" t="s">
        <v>226</v>
      </c>
      <c r="I191">
        <v>0</v>
      </c>
      <c r="J191">
        <v>0</v>
      </c>
      <c r="K191">
        <v>0</v>
      </c>
      <c r="L191" s="2">
        <v>4</v>
      </c>
    </row>
    <row r="192" spans="2:12" hidden="1" x14ac:dyDescent="0.3">
      <c r="B192" s="4" t="s">
        <v>258</v>
      </c>
      <c r="C192" t="s">
        <v>8</v>
      </c>
      <c r="D192" s="1">
        <f>VLOOKUP(C192,'League Table'!$B$33:$E$52,2,FALSE)</f>
        <v>283500000</v>
      </c>
      <c r="E192" t="str">
        <f>VLOOKUP(C192,'League Table'!$B$33:$E$52,4,FALSE)</f>
        <v>Poor</v>
      </c>
      <c r="F192" s="1">
        <v>9</v>
      </c>
      <c r="G192" s="1">
        <v>416000</v>
      </c>
      <c r="H192" s="4" t="s">
        <v>227</v>
      </c>
      <c r="I192">
        <v>0</v>
      </c>
      <c r="J192">
        <v>0</v>
      </c>
      <c r="K192">
        <v>0</v>
      </c>
      <c r="L192" s="2">
        <v>9</v>
      </c>
    </row>
    <row r="193" spans="2:12" hidden="1" x14ac:dyDescent="0.3">
      <c r="B193" s="4" t="s">
        <v>250</v>
      </c>
      <c r="C193" t="s">
        <v>8</v>
      </c>
      <c r="D193" s="1">
        <f>VLOOKUP(C193,'League Table'!$B$33:$E$52,2,FALSE)</f>
        <v>283500000</v>
      </c>
      <c r="E193" t="str">
        <f>VLOOKUP(C193,'League Table'!$B$33:$E$52,4,FALSE)</f>
        <v>Poor</v>
      </c>
      <c r="F193" s="1">
        <v>9</v>
      </c>
      <c r="G193" s="1">
        <v>2080000</v>
      </c>
      <c r="H193" s="4" t="s">
        <v>228</v>
      </c>
      <c r="I193">
        <v>0</v>
      </c>
      <c r="J193">
        <v>0</v>
      </c>
      <c r="K193">
        <v>2</v>
      </c>
      <c r="L193" s="2">
        <v>44</v>
      </c>
    </row>
    <row r="194" spans="2:12" hidden="1" x14ac:dyDescent="0.3">
      <c r="B194" s="4" t="s">
        <v>239</v>
      </c>
      <c r="C194" t="s">
        <v>8</v>
      </c>
      <c r="D194" s="1">
        <f>VLOOKUP(C194,'League Table'!$B$33:$E$52,2,FALSE)</f>
        <v>283500000</v>
      </c>
      <c r="E194" t="str">
        <f>VLOOKUP(C194,'League Table'!$B$33:$E$52,4,FALSE)</f>
        <v>Poor</v>
      </c>
      <c r="F194" s="1">
        <v>9</v>
      </c>
      <c r="G194" s="1">
        <v>5200000</v>
      </c>
      <c r="H194" s="4" t="s">
        <v>229</v>
      </c>
      <c r="I194">
        <v>0</v>
      </c>
      <c r="J194">
        <v>0</v>
      </c>
      <c r="K194">
        <v>23</v>
      </c>
      <c r="L194" s="2">
        <v>42</v>
      </c>
    </row>
    <row r="195" spans="2:12" hidden="1" x14ac:dyDescent="0.3">
      <c r="B195" s="4" t="s">
        <v>259</v>
      </c>
      <c r="C195" t="s">
        <v>8</v>
      </c>
      <c r="D195" s="1">
        <f>VLOOKUP(C195,'League Table'!$B$33:$E$52,2,FALSE)</f>
        <v>283500000</v>
      </c>
      <c r="E195" t="str">
        <f>VLOOKUP(C195,'League Table'!$B$33:$E$52,4,FALSE)</f>
        <v>Poor</v>
      </c>
      <c r="F195" s="1">
        <v>9</v>
      </c>
      <c r="G195" s="1">
        <v>104000</v>
      </c>
      <c r="H195" s="4" t="s">
        <v>228</v>
      </c>
      <c r="I195">
        <v>0</v>
      </c>
      <c r="J195">
        <v>0</v>
      </c>
      <c r="K195">
        <v>0</v>
      </c>
      <c r="L195" s="2">
        <v>1</v>
      </c>
    </row>
    <row r="196" spans="2:12" hidden="1" x14ac:dyDescent="0.3">
      <c r="B196" s="4" t="s">
        <v>240</v>
      </c>
      <c r="C196" t="s">
        <v>8</v>
      </c>
      <c r="D196" s="1">
        <f>VLOOKUP(C196,'League Table'!$B$33:$E$52,2,FALSE)</f>
        <v>283500000</v>
      </c>
      <c r="E196" t="str">
        <f>VLOOKUP(C196,'League Table'!$B$33:$E$52,4,FALSE)</f>
        <v>Poor</v>
      </c>
      <c r="F196" s="1">
        <v>9</v>
      </c>
      <c r="G196" s="1">
        <v>4160000</v>
      </c>
      <c r="H196" s="4" t="s">
        <v>226</v>
      </c>
      <c r="I196">
        <v>0</v>
      </c>
      <c r="J196">
        <v>0</v>
      </c>
      <c r="K196">
        <v>0</v>
      </c>
      <c r="L196" s="2">
        <v>35</v>
      </c>
    </row>
    <row r="197" spans="2:12" hidden="1" x14ac:dyDescent="0.3">
      <c r="B197" s="4" t="s">
        <v>242</v>
      </c>
      <c r="C197" t="s">
        <v>8</v>
      </c>
      <c r="D197" s="1">
        <f>VLOOKUP(C197,'League Table'!$B$33:$E$52,2,FALSE)</f>
        <v>283500000</v>
      </c>
      <c r="E197" t="str">
        <f>VLOOKUP(C197,'League Table'!$B$33:$E$52,4,FALSE)</f>
        <v>Poor</v>
      </c>
      <c r="F197" s="1">
        <v>9</v>
      </c>
      <c r="G197" s="1">
        <v>3120000</v>
      </c>
      <c r="H197" s="4" t="s">
        <v>229</v>
      </c>
      <c r="I197">
        <v>0</v>
      </c>
      <c r="J197">
        <v>0</v>
      </c>
      <c r="K197">
        <v>8</v>
      </c>
      <c r="L197" s="2">
        <v>28</v>
      </c>
    </row>
    <row r="198" spans="2:12" hidden="1" x14ac:dyDescent="0.3">
      <c r="B198" s="4" t="s">
        <v>247</v>
      </c>
      <c r="C198" t="s">
        <v>8</v>
      </c>
      <c r="D198" s="1">
        <f>VLOOKUP(C198,'League Table'!$B$33:$E$52,2,FALSE)</f>
        <v>283500000</v>
      </c>
      <c r="E198" t="str">
        <f>VLOOKUP(C198,'League Table'!$B$33:$E$52,4,FALSE)</f>
        <v>Poor</v>
      </c>
      <c r="F198" s="1">
        <v>9</v>
      </c>
      <c r="G198" s="1">
        <v>2340000</v>
      </c>
      <c r="H198" s="4" t="s">
        <v>227</v>
      </c>
      <c r="I198">
        <v>0</v>
      </c>
      <c r="J198">
        <v>0</v>
      </c>
      <c r="K198">
        <v>2</v>
      </c>
      <c r="L198" s="2">
        <v>43</v>
      </c>
    </row>
    <row r="199" spans="2:12" hidden="1" x14ac:dyDescent="0.3">
      <c r="B199" s="4" t="s">
        <v>253</v>
      </c>
      <c r="C199" t="s">
        <v>8</v>
      </c>
      <c r="D199" s="1">
        <f>VLOOKUP(C199,'League Table'!$B$33:$E$52,2,FALSE)</f>
        <v>283500000</v>
      </c>
      <c r="E199" t="str">
        <f>VLOOKUP(C199,'League Table'!$B$33:$E$52,4,FALSE)</f>
        <v>Poor</v>
      </c>
      <c r="F199" s="1">
        <v>9</v>
      </c>
      <c r="G199" s="1">
        <v>1664000</v>
      </c>
      <c r="H199" s="4" t="s">
        <v>227</v>
      </c>
      <c r="I199">
        <v>0</v>
      </c>
      <c r="J199">
        <v>0</v>
      </c>
      <c r="K199">
        <v>0</v>
      </c>
      <c r="L199" s="2">
        <v>15</v>
      </c>
    </row>
    <row r="200" spans="2:12" hidden="1" x14ac:dyDescent="0.3">
      <c r="B200" s="4" t="s">
        <v>238</v>
      </c>
      <c r="C200" t="s">
        <v>8</v>
      </c>
      <c r="D200" s="1">
        <f>VLOOKUP(C200,'League Table'!$B$33:$E$52,2,FALSE)</f>
        <v>283500000</v>
      </c>
      <c r="E200" t="str">
        <f>VLOOKUP(C200,'League Table'!$B$33:$E$52,4,FALSE)</f>
        <v>Poor</v>
      </c>
      <c r="F200" s="1">
        <v>9</v>
      </c>
      <c r="G200" s="1">
        <v>5200000</v>
      </c>
      <c r="H200" s="4" t="s">
        <v>227</v>
      </c>
      <c r="I200">
        <v>0</v>
      </c>
      <c r="J200">
        <v>0</v>
      </c>
      <c r="K200">
        <v>13</v>
      </c>
      <c r="L200" s="2">
        <v>41</v>
      </c>
    </row>
    <row r="201" spans="2:12" hidden="1" x14ac:dyDescent="0.3">
      <c r="B201" s="4" t="s">
        <v>251</v>
      </c>
      <c r="C201" t="s">
        <v>8</v>
      </c>
      <c r="D201" s="1">
        <f>VLOOKUP(C201,'League Table'!$B$33:$E$52,2,FALSE)</f>
        <v>283500000</v>
      </c>
      <c r="E201" t="str">
        <f>VLOOKUP(C201,'League Table'!$B$33:$E$52,4,FALSE)</f>
        <v>Poor</v>
      </c>
      <c r="F201" s="1">
        <v>9</v>
      </c>
      <c r="G201" s="1">
        <v>1976000</v>
      </c>
      <c r="H201" s="4" t="s">
        <v>228</v>
      </c>
      <c r="I201">
        <v>0</v>
      </c>
      <c r="J201">
        <v>0</v>
      </c>
      <c r="K201">
        <v>0</v>
      </c>
      <c r="L201" s="2">
        <v>0</v>
      </c>
    </row>
    <row r="202" spans="2:12" hidden="1" x14ac:dyDescent="0.3">
      <c r="B202" s="4" t="s">
        <v>252</v>
      </c>
      <c r="C202" t="s">
        <v>8</v>
      </c>
      <c r="D202" s="1">
        <f>VLOOKUP(C202,'League Table'!$B$33:$E$52,2,FALSE)</f>
        <v>283500000</v>
      </c>
      <c r="E202" t="str">
        <f>VLOOKUP(C202,'League Table'!$B$33:$E$52,4,FALSE)</f>
        <v>Poor</v>
      </c>
      <c r="F202" s="1">
        <v>9</v>
      </c>
      <c r="G202" s="1">
        <v>1820000</v>
      </c>
      <c r="H202" s="4" t="s">
        <v>229</v>
      </c>
      <c r="I202">
        <v>0</v>
      </c>
      <c r="J202">
        <v>0</v>
      </c>
      <c r="K202">
        <v>7</v>
      </c>
      <c r="L202" s="2">
        <v>32</v>
      </c>
    </row>
    <row r="203" spans="2:12" hidden="1" x14ac:dyDescent="0.3">
      <c r="B203" s="4" t="s">
        <v>246</v>
      </c>
      <c r="C203" t="s">
        <v>8</v>
      </c>
      <c r="D203" s="1">
        <f>VLOOKUP(C203,'League Table'!$B$33:$E$52,2,FALSE)</f>
        <v>283500000</v>
      </c>
      <c r="E203" t="str">
        <f>VLOOKUP(C203,'League Table'!$B$33:$E$52,4,FALSE)</f>
        <v>Poor</v>
      </c>
      <c r="F203" s="1">
        <v>9</v>
      </c>
      <c r="G203" s="1">
        <v>2600000</v>
      </c>
      <c r="H203" s="4" t="s">
        <v>227</v>
      </c>
      <c r="I203">
        <v>0</v>
      </c>
      <c r="J203">
        <v>0</v>
      </c>
      <c r="K203">
        <v>3</v>
      </c>
      <c r="L203" s="2">
        <v>27</v>
      </c>
    </row>
    <row r="204" spans="2:12" hidden="1" x14ac:dyDescent="0.3">
      <c r="B204" s="4" t="s">
        <v>243</v>
      </c>
      <c r="C204" t="s">
        <v>8</v>
      </c>
      <c r="D204" s="1">
        <f>VLOOKUP(C204,'League Table'!$B$33:$E$52,2,FALSE)</f>
        <v>283500000</v>
      </c>
      <c r="E204" t="str">
        <f>VLOOKUP(C204,'League Table'!$B$33:$E$52,4,FALSE)</f>
        <v>Poor</v>
      </c>
      <c r="F204" s="1">
        <v>9</v>
      </c>
      <c r="G204" s="1">
        <v>3120000</v>
      </c>
      <c r="H204" s="4" t="s">
        <v>228</v>
      </c>
      <c r="I204">
        <v>0</v>
      </c>
      <c r="J204">
        <v>0</v>
      </c>
      <c r="K204">
        <v>0</v>
      </c>
      <c r="L204" s="2">
        <v>35</v>
      </c>
    </row>
    <row r="205" spans="2:12" hidden="1" x14ac:dyDescent="0.3">
      <c r="B205" s="4" t="s">
        <v>249</v>
      </c>
      <c r="C205" t="s">
        <v>8</v>
      </c>
      <c r="D205" s="1">
        <f>VLOOKUP(C205,'League Table'!$B$33:$E$52,2,FALSE)</f>
        <v>283500000</v>
      </c>
      <c r="E205" t="str">
        <f>VLOOKUP(C205,'League Table'!$B$33:$E$52,4,FALSE)</f>
        <v>Poor</v>
      </c>
      <c r="F205" s="1">
        <v>9</v>
      </c>
      <c r="G205" s="1">
        <v>2080000</v>
      </c>
      <c r="H205" s="4" t="s">
        <v>228</v>
      </c>
      <c r="I205">
        <v>0</v>
      </c>
      <c r="J205">
        <v>0</v>
      </c>
      <c r="K205">
        <v>0</v>
      </c>
      <c r="L205" s="2">
        <v>6</v>
      </c>
    </row>
    <row r="206" spans="2:12" hidden="1" x14ac:dyDescent="0.3">
      <c r="B206" s="4" t="s">
        <v>264</v>
      </c>
      <c r="C206" t="s">
        <v>12</v>
      </c>
      <c r="D206" s="1">
        <f>VLOOKUP(C206,'League Table'!$B$33:$E$52,2,FALSE)</f>
        <v>165500000</v>
      </c>
      <c r="E206" t="str">
        <f>VLOOKUP(C206,'League Table'!$B$33:$E$52,4,FALSE)</f>
        <v>Poor</v>
      </c>
      <c r="F206" s="1">
        <v>10</v>
      </c>
      <c r="G206" s="1">
        <v>2340000</v>
      </c>
      <c r="H206" s="4" t="s">
        <v>229</v>
      </c>
      <c r="I206">
        <v>0</v>
      </c>
      <c r="J206">
        <v>0</v>
      </c>
      <c r="K206">
        <v>10</v>
      </c>
      <c r="L206" s="2">
        <v>38</v>
      </c>
    </row>
    <row r="207" spans="2:12" hidden="1" x14ac:dyDescent="0.3">
      <c r="B207" s="4" t="s">
        <v>273</v>
      </c>
      <c r="C207" t="s">
        <v>12</v>
      </c>
      <c r="D207" s="1">
        <f>VLOOKUP(C207,'League Table'!$B$33:$E$52,2,FALSE)</f>
        <v>165500000</v>
      </c>
      <c r="E207" t="str">
        <f>VLOOKUP(C207,'League Table'!$B$33:$E$52,4,FALSE)</f>
        <v>Poor</v>
      </c>
      <c r="F207" s="1">
        <v>10</v>
      </c>
      <c r="G207" s="1">
        <v>1820000</v>
      </c>
      <c r="H207" s="4" t="s">
        <v>228</v>
      </c>
      <c r="I207">
        <v>0</v>
      </c>
      <c r="J207">
        <v>0</v>
      </c>
      <c r="K207">
        <v>0</v>
      </c>
      <c r="L207" s="2">
        <v>11</v>
      </c>
    </row>
    <row r="208" spans="2:12" hidden="1" x14ac:dyDescent="0.3">
      <c r="B208" s="4" t="s">
        <v>274</v>
      </c>
      <c r="C208" t="s">
        <v>12</v>
      </c>
      <c r="D208" s="1">
        <f>VLOOKUP(C208,'League Table'!$B$33:$E$52,2,FALSE)</f>
        <v>165500000</v>
      </c>
      <c r="E208" t="str">
        <f>VLOOKUP(C208,'League Table'!$B$33:$E$52,4,FALSE)</f>
        <v>Poor</v>
      </c>
      <c r="F208" s="1">
        <v>10</v>
      </c>
      <c r="G208" s="1">
        <v>1560000</v>
      </c>
      <c r="H208" s="4" t="s">
        <v>227</v>
      </c>
      <c r="I208">
        <v>0</v>
      </c>
      <c r="J208">
        <v>0</v>
      </c>
      <c r="K208">
        <v>2</v>
      </c>
      <c r="L208" s="2">
        <v>29</v>
      </c>
    </row>
    <row r="209" spans="2:12" hidden="1" x14ac:dyDescent="0.3">
      <c r="B209" s="4" t="s">
        <v>270</v>
      </c>
      <c r="C209" t="s">
        <v>12</v>
      </c>
      <c r="D209" s="1">
        <f>VLOOKUP(C209,'League Table'!$B$33:$E$52,2,FALSE)</f>
        <v>165500000</v>
      </c>
      <c r="E209" t="str">
        <f>VLOOKUP(C209,'League Table'!$B$33:$E$52,4,FALSE)</f>
        <v>Poor</v>
      </c>
      <c r="F209" s="1">
        <v>10</v>
      </c>
      <c r="G209" s="1">
        <v>1820000</v>
      </c>
      <c r="H209" s="4" t="s">
        <v>228</v>
      </c>
      <c r="I209">
        <v>0</v>
      </c>
      <c r="J209">
        <v>0</v>
      </c>
      <c r="K209">
        <v>2</v>
      </c>
      <c r="L209" s="2">
        <v>22</v>
      </c>
    </row>
    <row r="210" spans="2:12" hidden="1" x14ac:dyDescent="0.3">
      <c r="B210" s="4" t="s">
        <v>275</v>
      </c>
      <c r="C210" t="s">
        <v>12</v>
      </c>
      <c r="D210" s="1">
        <f>VLOOKUP(C210,'League Table'!$B$33:$E$52,2,FALSE)</f>
        <v>165500000</v>
      </c>
      <c r="E210" t="str">
        <f>VLOOKUP(C210,'League Table'!$B$33:$E$52,4,FALSE)</f>
        <v>Poor</v>
      </c>
      <c r="F210" s="1">
        <v>10</v>
      </c>
      <c r="G210" s="1">
        <v>1560000</v>
      </c>
      <c r="H210" s="4" t="s">
        <v>228</v>
      </c>
      <c r="I210">
        <v>0</v>
      </c>
      <c r="J210">
        <v>0</v>
      </c>
      <c r="K210">
        <v>0</v>
      </c>
      <c r="L210" s="2">
        <v>33</v>
      </c>
    </row>
    <row r="211" spans="2:12" hidden="1" x14ac:dyDescent="0.3">
      <c r="B211" s="4" t="s">
        <v>266</v>
      </c>
      <c r="C211" t="s">
        <v>12</v>
      </c>
      <c r="D211" s="1">
        <f>VLOOKUP(C211,'League Table'!$B$33:$E$52,2,FALSE)</f>
        <v>165500000</v>
      </c>
      <c r="E211" t="str">
        <f>VLOOKUP(C211,'League Table'!$B$33:$E$52,4,FALSE)</f>
        <v>Poor</v>
      </c>
      <c r="F211" s="1">
        <v>10</v>
      </c>
      <c r="G211" s="1">
        <v>2080000</v>
      </c>
      <c r="H211" s="4" t="s">
        <v>229</v>
      </c>
      <c r="I211">
        <v>0</v>
      </c>
      <c r="J211">
        <v>0</v>
      </c>
      <c r="K211">
        <v>6</v>
      </c>
      <c r="L211" s="2">
        <v>37</v>
      </c>
    </row>
    <row r="212" spans="2:12" hidden="1" x14ac:dyDescent="0.3">
      <c r="B212" s="4" t="s">
        <v>269</v>
      </c>
      <c r="C212" t="s">
        <v>12</v>
      </c>
      <c r="D212" s="1">
        <f>VLOOKUP(C212,'League Table'!$B$33:$E$52,2,FALSE)</f>
        <v>165500000</v>
      </c>
      <c r="E212" t="str">
        <f>VLOOKUP(C212,'League Table'!$B$33:$E$52,4,FALSE)</f>
        <v>Poor</v>
      </c>
      <c r="F212" s="1">
        <v>10</v>
      </c>
      <c r="G212" s="1">
        <v>1976000</v>
      </c>
      <c r="H212" s="4" t="s">
        <v>228</v>
      </c>
      <c r="I212">
        <v>0</v>
      </c>
      <c r="J212">
        <v>0</v>
      </c>
      <c r="K212">
        <v>0</v>
      </c>
      <c r="L212" s="2">
        <v>23</v>
      </c>
    </row>
    <row r="213" spans="2:12" hidden="1" x14ac:dyDescent="0.3">
      <c r="B213" s="4" t="s">
        <v>280</v>
      </c>
      <c r="C213" t="s">
        <v>12</v>
      </c>
      <c r="D213" s="1">
        <f>VLOOKUP(C213,'League Table'!$B$33:$E$52,2,FALSE)</f>
        <v>165500000</v>
      </c>
      <c r="E213" t="str">
        <f>VLOOKUP(C213,'League Table'!$B$33:$E$52,4,FALSE)</f>
        <v>Poor</v>
      </c>
      <c r="F213" s="1">
        <v>10</v>
      </c>
      <c r="G213" s="1">
        <v>1144000</v>
      </c>
      <c r="H213" s="4" t="s">
        <v>227</v>
      </c>
      <c r="I213">
        <v>0</v>
      </c>
      <c r="J213">
        <v>0</v>
      </c>
      <c r="K213">
        <v>1</v>
      </c>
      <c r="L213" s="2">
        <v>29</v>
      </c>
    </row>
    <row r="214" spans="2:12" hidden="1" x14ac:dyDescent="0.3">
      <c r="B214" s="4" t="s">
        <v>282</v>
      </c>
      <c r="C214" t="s">
        <v>12</v>
      </c>
      <c r="D214" s="1">
        <f>VLOOKUP(C214,'League Table'!$B$33:$E$52,2,FALSE)</f>
        <v>165500000</v>
      </c>
      <c r="E214" t="str">
        <f>VLOOKUP(C214,'League Table'!$B$33:$E$52,4,FALSE)</f>
        <v>Poor</v>
      </c>
      <c r="F214" s="1">
        <v>10</v>
      </c>
      <c r="G214" s="1">
        <v>4160000</v>
      </c>
      <c r="H214" s="4" t="s">
        <v>229</v>
      </c>
      <c r="I214">
        <v>0</v>
      </c>
      <c r="J214">
        <v>0</v>
      </c>
      <c r="K214">
        <v>0</v>
      </c>
      <c r="L214" s="2">
        <v>4</v>
      </c>
    </row>
    <row r="215" spans="2:12" hidden="1" x14ac:dyDescent="0.3">
      <c r="B215" s="4" t="s">
        <v>279</v>
      </c>
      <c r="C215" t="s">
        <v>12</v>
      </c>
      <c r="D215" s="1">
        <f>VLOOKUP(C215,'League Table'!$B$33:$E$52,2,FALSE)</f>
        <v>165500000</v>
      </c>
      <c r="E215" t="str">
        <f>VLOOKUP(C215,'League Table'!$B$33:$E$52,4,FALSE)</f>
        <v>Poor</v>
      </c>
      <c r="F215" s="1">
        <v>10</v>
      </c>
      <c r="G215" s="1">
        <v>1300000</v>
      </c>
      <c r="H215" s="4" t="s">
        <v>227</v>
      </c>
      <c r="I215">
        <v>0</v>
      </c>
      <c r="J215">
        <v>0</v>
      </c>
      <c r="K215">
        <v>1</v>
      </c>
      <c r="L215" s="2">
        <v>27</v>
      </c>
    </row>
    <row r="216" spans="2:12" hidden="1" x14ac:dyDescent="0.3">
      <c r="B216" s="4" t="s">
        <v>267</v>
      </c>
      <c r="C216" t="s">
        <v>12</v>
      </c>
      <c r="D216" s="1">
        <f>VLOOKUP(C216,'League Table'!$B$33:$E$52,2,FALSE)</f>
        <v>165500000</v>
      </c>
      <c r="E216" t="str">
        <f>VLOOKUP(C216,'League Table'!$B$33:$E$52,4,FALSE)</f>
        <v>Poor</v>
      </c>
      <c r="F216" s="1">
        <v>10</v>
      </c>
      <c r="G216" s="1">
        <v>2080000</v>
      </c>
      <c r="H216" s="4" t="s">
        <v>228</v>
      </c>
      <c r="I216">
        <v>0</v>
      </c>
      <c r="J216">
        <v>0</v>
      </c>
      <c r="K216">
        <v>3</v>
      </c>
      <c r="L216" s="2">
        <v>35</v>
      </c>
    </row>
    <row r="217" spans="2:12" hidden="1" x14ac:dyDescent="0.3">
      <c r="B217" s="4" t="s">
        <v>285</v>
      </c>
      <c r="C217" t="s">
        <v>12</v>
      </c>
      <c r="D217" s="1">
        <f>VLOOKUP(C217,'League Table'!$B$33:$E$52,2,FALSE)</f>
        <v>165500000</v>
      </c>
      <c r="E217" t="str">
        <f>VLOOKUP(C217,'League Table'!$B$33:$E$52,4,FALSE)</f>
        <v>Poor</v>
      </c>
      <c r="F217" s="1">
        <v>10</v>
      </c>
      <c r="G217" s="1">
        <v>104000</v>
      </c>
      <c r="H217" s="4" t="s">
        <v>176</v>
      </c>
      <c r="I217">
        <v>0</v>
      </c>
      <c r="J217">
        <v>0</v>
      </c>
      <c r="K217">
        <v>0</v>
      </c>
      <c r="L217" s="2">
        <v>1</v>
      </c>
    </row>
    <row r="218" spans="2:12" hidden="1" x14ac:dyDescent="0.3">
      <c r="B218" s="4" t="s">
        <v>272</v>
      </c>
      <c r="C218" t="s">
        <v>12</v>
      </c>
      <c r="D218" s="1">
        <f>VLOOKUP(C218,'League Table'!$B$33:$E$52,2,FALSE)</f>
        <v>165500000</v>
      </c>
      <c r="E218" t="str">
        <f>VLOOKUP(C218,'League Table'!$B$33:$E$52,4,FALSE)</f>
        <v>Poor</v>
      </c>
      <c r="F218" s="1">
        <v>10</v>
      </c>
      <c r="G218" s="1">
        <v>1820000</v>
      </c>
      <c r="H218" s="4" t="s">
        <v>228</v>
      </c>
      <c r="I218">
        <v>0</v>
      </c>
      <c r="J218">
        <v>0</v>
      </c>
      <c r="K218">
        <v>0</v>
      </c>
      <c r="L218" s="2">
        <v>23</v>
      </c>
    </row>
    <row r="219" spans="2:12" hidden="1" x14ac:dyDescent="0.3">
      <c r="B219" s="4" t="s">
        <v>271</v>
      </c>
      <c r="C219" t="s">
        <v>12</v>
      </c>
      <c r="D219" s="1">
        <f>VLOOKUP(C219,'League Table'!$B$33:$E$52,2,FALSE)</f>
        <v>165500000</v>
      </c>
      <c r="E219" t="str">
        <f>VLOOKUP(C219,'League Table'!$B$33:$E$52,4,FALSE)</f>
        <v>Poor</v>
      </c>
      <c r="F219" s="1">
        <v>10</v>
      </c>
      <c r="G219" s="1">
        <v>1820000</v>
      </c>
      <c r="H219" s="4" t="s">
        <v>228</v>
      </c>
      <c r="I219">
        <v>0</v>
      </c>
      <c r="J219">
        <v>0</v>
      </c>
      <c r="K219">
        <v>0</v>
      </c>
      <c r="L219" s="2">
        <v>3</v>
      </c>
    </row>
    <row r="220" spans="2:12" hidden="1" x14ac:dyDescent="0.3">
      <c r="B220" s="4" t="s">
        <v>262</v>
      </c>
      <c r="C220" t="s">
        <v>12</v>
      </c>
      <c r="D220" s="1">
        <f>VLOOKUP(C220,'League Table'!$B$33:$E$52,2,FALSE)</f>
        <v>165500000</v>
      </c>
      <c r="E220" t="str">
        <f>VLOOKUP(C220,'League Table'!$B$33:$E$52,4,FALSE)</f>
        <v>Poor</v>
      </c>
      <c r="F220" s="1">
        <v>10</v>
      </c>
      <c r="G220" s="1">
        <v>3640000</v>
      </c>
      <c r="H220" s="4" t="s">
        <v>227</v>
      </c>
      <c r="I220">
        <v>0</v>
      </c>
      <c r="J220">
        <v>0</v>
      </c>
      <c r="K220">
        <v>2</v>
      </c>
      <c r="L220" s="2">
        <v>32</v>
      </c>
    </row>
    <row r="221" spans="2:12" hidden="1" x14ac:dyDescent="0.3">
      <c r="B221" s="4" t="s">
        <v>268</v>
      </c>
      <c r="C221" t="s">
        <v>12</v>
      </c>
      <c r="D221" s="1">
        <f>VLOOKUP(C221,'League Table'!$B$33:$E$52,2,FALSE)</f>
        <v>165500000</v>
      </c>
      <c r="E221" t="str">
        <f>VLOOKUP(C221,'League Table'!$B$33:$E$52,4,FALSE)</f>
        <v>Poor</v>
      </c>
      <c r="F221" s="1">
        <v>10</v>
      </c>
      <c r="G221" s="1">
        <v>2080000</v>
      </c>
      <c r="H221" s="4" t="s">
        <v>229</v>
      </c>
      <c r="I221">
        <v>0</v>
      </c>
      <c r="J221">
        <v>0</v>
      </c>
      <c r="K221">
        <v>4</v>
      </c>
      <c r="L221" s="2">
        <v>33</v>
      </c>
    </row>
    <row r="222" spans="2:12" hidden="1" x14ac:dyDescent="0.3">
      <c r="B222" s="4" t="s">
        <v>277</v>
      </c>
      <c r="C222" t="s">
        <v>12</v>
      </c>
      <c r="D222" s="1">
        <f>VLOOKUP(C222,'League Table'!$B$33:$E$52,2,FALSE)</f>
        <v>165500000</v>
      </c>
      <c r="E222" t="str">
        <f>VLOOKUP(C222,'League Table'!$B$33:$E$52,4,FALSE)</f>
        <v>Poor</v>
      </c>
      <c r="F222" s="1">
        <v>10</v>
      </c>
      <c r="G222" s="1">
        <v>1300000</v>
      </c>
      <c r="H222" s="4" t="s">
        <v>226</v>
      </c>
      <c r="I222">
        <v>0</v>
      </c>
      <c r="J222">
        <v>0</v>
      </c>
      <c r="K222">
        <v>0</v>
      </c>
      <c r="L222" s="2">
        <v>12</v>
      </c>
    </row>
    <row r="223" spans="2:12" hidden="1" x14ac:dyDescent="0.3">
      <c r="B223" s="4" t="s">
        <v>281</v>
      </c>
      <c r="C223" t="s">
        <v>12</v>
      </c>
      <c r="D223" s="1">
        <f>VLOOKUP(C223,'League Table'!$B$33:$E$52,2,FALSE)</f>
        <v>165500000</v>
      </c>
      <c r="E223" t="str">
        <f>VLOOKUP(C223,'League Table'!$B$33:$E$52,4,FALSE)</f>
        <v>Poor</v>
      </c>
      <c r="F223" s="1">
        <v>10</v>
      </c>
      <c r="G223" s="1">
        <v>1040000</v>
      </c>
      <c r="H223" s="4" t="s">
        <v>228</v>
      </c>
      <c r="I223">
        <v>0</v>
      </c>
      <c r="J223">
        <v>0</v>
      </c>
      <c r="K223">
        <v>0</v>
      </c>
      <c r="L223" s="2">
        <v>2</v>
      </c>
    </row>
    <row r="224" spans="2:12" hidden="1" x14ac:dyDescent="0.3">
      <c r="B224" s="4" t="s">
        <v>265</v>
      </c>
      <c r="C224" t="s">
        <v>12</v>
      </c>
      <c r="D224" s="1">
        <f>VLOOKUP(C224,'League Table'!$B$33:$E$52,2,FALSE)</f>
        <v>165500000</v>
      </c>
      <c r="E224" t="str">
        <f>VLOOKUP(C224,'League Table'!$B$33:$E$52,4,FALSE)</f>
        <v>Poor</v>
      </c>
      <c r="F224" s="1">
        <v>10</v>
      </c>
      <c r="G224" s="1">
        <v>2340000</v>
      </c>
      <c r="H224" s="4" t="s">
        <v>227</v>
      </c>
      <c r="I224">
        <v>0</v>
      </c>
      <c r="J224">
        <v>0</v>
      </c>
      <c r="K224">
        <v>3</v>
      </c>
      <c r="L224" s="2">
        <v>38</v>
      </c>
    </row>
    <row r="225" spans="2:12" hidden="1" x14ac:dyDescent="0.3">
      <c r="B225" s="4" t="s">
        <v>283</v>
      </c>
      <c r="C225" t="s">
        <v>12</v>
      </c>
      <c r="D225" s="1">
        <f>VLOOKUP(C225,'League Table'!$B$33:$E$52,2,FALSE)</f>
        <v>165500000</v>
      </c>
      <c r="E225" t="str">
        <f>VLOOKUP(C225,'League Table'!$B$33:$E$52,4,FALSE)</f>
        <v>Poor</v>
      </c>
      <c r="F225" s="1">
        <v>10</v>
      </c>
      <c r="G225" s="1">
        <v>1820000</v>
      </c>
      <c r="H225" s="4" t="s">
        <v>227</v>
      </c>
      <c r="I225">
        <v>0</v>
      </c>
      <c r="J225">
        <v>0</v>
      </c>
      <c r="K225">
        <v>1</v>
      </c>
      <c r="L225" s="2">
        <v>25</v>
      </c>
    </row>
    <row r="226" spans="2:12" hidden="1" x14ac:dyDescent="0.3">
      <c r="B226" s="4" t="s">
        <v>263</v>
      </c>
      <c r="C226" t="s">
        <v>12</v>
      </c>
      <c r="D226" s="1">
        <f>VLOOKUP(C226,'League Table'!$B$33:$E$52,2,FALSE)</f>
        <v>165500000</v>
      </c>
      <c r="E226" t="str">
        <f>VLOOKUP(C226,'League Table'!$B$33:$E$52,4,FALSE)</f>
        <v>Poor</v>
      </c>
      <c r="F226" s="1">
        <v>10</v>
      </c>
      <c r="G226" s="1">
        <v>2340000</v>
      </c>
      <c r="H226" s="4" t="s">
        <v>227</v>
      </c>
      <c r="I226">
        <v>0</v>
      </c>
      <c r="J226">
        <v>0</v>
      </c>
      <c r="K226">
        <v>2</v>
      </c>
      <c r="L226" s="2">
        <v>32</v>
      </c>
    </row>
    <row r="227" spans="2:12" hidden="1" x14ac:dyDescent="0.3">
      <c r="B227" s="4" t="s">
        <v>276</v>
      </c>
      <c r="C227" t="s">
        <v>12</v>
      </c>
      <c r="D227" s="1">
        <f>VLOOKUP(C227,'League Table'!$B$33:$E$52,2,FALSE)</f>
        <v>165500000</v>
      </c>
      <c r="E227" t="str">
        <f>VLOOKUP(C227,'League Table'!$B$33:$E$52,4,FALSE)</f>
        <v>Poor</v>
      </c>
      <c r="F227" s="1">
        <v>10</v>
      </c>
      <c r="G227" s="1">
        <v>1456000</v>
      </c>
      <c r="H227" s="4" t="s">
        <v>228</v>
      </c>
      <c r="I227">
        <v>0</v>
      </c>
      <c r="J227">
        <v>0</v>
      </c>
      <c r="K227">
        <v>0</v>
      </c>
      <c r="L227" s="2">
        <v>21</v>
      </c>
    </row>
    <row r="228" spans="2:12" hidden="1" x14ac:dyDescent="0.3">
      <c r="B228" s="4" t="s">
        <v>278</v>
      </c>
      <c r="C228" t="s">
        <v>12</v>
      </c>
      <c r="D228" s="1">
        <f>VLOOKUP(C228,'League Table'!$B$33:$E$52,2,FALSE)</f>
        <v>165500000</v>
      </c>
      <c r="E228" t="str">
        <f>VLOOKUP(C228,'League Table'!$B$33:$E$52,4,FALSE)</f>
        <v>Poor</v>
      </c>
      <c r="F228" s="1">
        <v>10</v>
      </c>
      <c r="G228" s="1">
        <v>1300000</v>
      </c>
      <c r="H228" s="4" t="s">
        <v>226</v>
      </c>
      <c r="I228">
        <v>0</v>
      </c>
      <c r="J228">
        <v>0</v>
      </c>
      <c r="K228">
        <v>0</v>
      </c>
      <c r="L228" s="2">
        <v>16</v>
      </c>
    </row>
    <row r="229" spans="2:12" hidden="1" x14ac:dyDescent="0.3">
      <c r="B229" s="4" t="s">
        <v>284</v>
      </c>
      <c r="C229" t="s">
        <v>12</v>
      </c>
      <c r="D229" s="1">
        <f>VLOOKUP(C229,'League Table'!$B$33:$E$52,2,FALSE)</f>
        <v>165500000</v>
      </c>
      <c r="E229" t="str">
        <f>VLOOKUP(C229,'League Table'!$B$33:$E$52,4,FALSE)</f>
        <v>Poor</v>
      </c>
      <c r="F229" s="1">
        <v>10</v>
      </c>
      <c r="G229" s="1">
        <v>1300000</v>
      </c>
      <c r="H229" s="4" t="s">
        <v>227</v>
      </c>
      <c r="I229">
        <v>0</v>
      </c>
      <c r="J229">
        <v>0</v>
      </c>
      <c r="K229">
        <v>2</v>
      </c>
      <c r="L229" s="2">
        <v>13</v>
      </c>
    </row>
    <row r="230" spans="2:12" hidden="1" x14ac:dyDescent="0.3">
      <c r="B230" t="s">
        <v>306</v>
      </c>
      <c r="C230" t="s">
        <v>5</v>
      </c>
      <c r="D230" s="1">
        <f>VLOOKUP(C230,'League Table'!$B$33:$E$52,2,FALSE)</f>
        <v>196330000</v>
      </c>
      <c r="E230" t="str">
        <f>VLOOKUP(C230,'League Table'!$B$33:$E$52,4,FALSE)</f>
        <v>Poor</v>
      </c>
      <c r="F230" s="1">
        <v>11</v>
      </c>
      <c r="G230" s="1">
        <v>4160000</v>
      </c>
      <c r="H230" s="4" t="s">
        <v>227</v>
      </c>
      <c r="I230">
        <v>0</v>
      </c>
      <c r="J230">
        <v>0</v>
      </c>
      <c r="K230">
        <v>2</v>
      </c>
      <c r="L230" s="2">
        <v>39</v>
      </c>
    </row>
    <row r="231" spans="2:12" hidden="1" x14ac:dyDescent="0.3">
      <c r="B231" t="s">
        <v>299</v>
      </c>
      <c r="C231" t="s">
        <v>5</v>
      </c>
      <c r="D231" s="1">
        <f>VLOOKUP(C231,'League Table'!$B$33:$E$52,2,FALSE)</f>
        <v>196330000</v>
      </c>
      <c r="E231" t="str">
        <f>VLOOKUP(C231,'League Table'!$B$33:$E$52,4,FALSE)</f>
        <v>Poor</v>
      </c>
      <c r="F231" s="1">
        <v>11</v>
      </c>
      <c r="G231" s="1">
        <v>2860000</v>
      </c>
      <c r="H231" s="4" t="s">
        <v>227</v>
      </c>
      <c r="I231">
        <v>0</v>
      </c>
      <c r="J231">
        <v>0</v>
      </c>
      <c r="K231">
        <v>6</v>
      </c>
      <c r="L231" s="2">
        <v>19</v>
      </c>
    </row>
    <row r="232" spans="2:12" hidden="1" x14ac:dyDescent="0.3">
      <c r="B232" t="s">
        <v>307</v>
      </c>
      <c r="C232" t="s">
        <v>5</v>
      </c>
      <c r="D232" s="1">
        <f>VLOOKUP(C232,'League Table'!$B$33:$E$52,2,FALSE)</f>
        <v>196330000</v>
      </c>
      <c r="E232" t="str">
        <f>VLOOKUP(C232,'League Table'!$B$33:$E$52,4,FALSE)</f>
        <v>Poor</v>
      </c>
      <c r="F232" s="1">
        <v>11</v>
      </c>
      <c r="G232" s="1">
        <v>6240000</v>
      </c>
      <c r="H232" s="4" t="s">
        <v>229</v>
      </c>
      <c r="I232">
        <v>0</v>
      </c>
      <c r="J232">
        <v>0</v>
      </c>
      <c r="K232">
        <v>3</v>
      </c>
      <c r="L232" s="2">
        <v>31</v>
      </c>
    </row>
    <row r="233" spans="2:12" hidden="1" x14ac:dyDescent="0.3">
      <c r="B233" t="s">
        <v>291</v>
      </c>
      <c r="C233" t="s">
        <v>5</v>
      </c>
      <c r="D233" s="1">
        <f>VLOOKUP(C233,'League Table'!$B$33:$E$52,2,FALSE)</f>
        <v>196330000</v>
      </c>
      <c r="E233" t="str">
        <f>VLOOKUP(C233,'League Table'!$B$33:$E$52,4,FALSE)</f>
        <v>Poor</v>
      </c>
      <c r="F233" s="1">
        <v>11</v>
      </c>
      <c r="G233" s="1">
        <v>1040000</v>
      </c>
      <c r="H233" s="4" t="s">
        <v>228</v>
      </c>
      <c r="I233">
        <v>0</v>
      </c>
      <c r="J233">
        <v>0</v>
      </c>
      <c r="K233">
        <v>0</v>
      </c>
      <c r="L233" s="2">
        <v>4</v>
      </c>
    </row>
    <row r="234" spans="2:12" hidden="1" x14ac:dyDescent="0.3">
      <c r="B234" t="s">
        <v>297</v>
      </c>
      <c r="C234" t="s">
        <v>5</v>
      </c>
      <c r="D234" s="1">
        <f>VLOOKUP(C234,'League Table'!$B$33:$E$52,2,FALSE)</f>
        <v>196330000</v>
      </c>
      <c r="E234" t="str">
        <f>VLOOKUP(C234,'League Table'!$B$33:$E$52,4,FALSE)</f>
        <v>Poor</v>
      </c>
      <c r="F234" s="1">
        <v>11</v>
      </c>
      <c r="G234" s="1">
        <v>2080000</v>
      </c>
      <c r="H234" s="4" t="s">
        <v>227</v>
      </c>
      <c r="I234">
        <v>0</v>
      </c>
      <c r="J234">
        <v>0</v>
      </c>
      <c r="K234">
        <v>0</v>
      </c>
      <c r="L234" s="2">
        <v>15</v>
      </c>
    </row>
    <row r="235" spans="2:12" hidden="1" x14ac:dyDescent="0.3">
      <c r="B235" t="s">
        <v>300</v>
      </c>
      <c r="C235" t="s">
        <v>5</v>
      </c>
      <c r="D235" s="1">
        <f>VLOOKUP(C235,'League Table'!$B$33:$E$52,2,FALSE)</f>
        <v>196330000</v>
      </c>
      <c r="E235" t="str">
        <f>VLOOKUP(C235,'League Table'!$B$33:$E$52,4,FALSE)</f>
        <v>Poor</v>
      </c>
      <c r="F235" s="1">
        <v>11</v>
      </c>
      <c r="G235" s="1">
        <v>2600000</v>
      </c>
      <c r="H235" s="4" t="s">
        <v>227</v>
      </c>
      <c r="I235">
        <v>0</v>
      </c>
      <c r="J235">
        <v>0</v>
      </c>
      <c r="K235">
        <v>7</v>
      </c>
      <c r="L235" s="2">
        <v>35</v>
      </c>
    </row>
    <row r="236" spans="2:12" hidden="1" x14ac:dyDescent="0.3">
      <c r="B236" t="s">
        <v>293</v>
      </c>
      <c r="C236" t="s">
        <v>5</v>
      </c>
      <c r="D236" s="1">
        <f>VLOOKUP(C236,'League Table'!$B$33:$E$52,2,FALSE)</f>
        <v>196330000</v>
      </c>
      <c r="E236" t="str">
        <f>VLOOKUP(C236,'League Table'!$B$33:$E$52,4,FALSE)</f>
        <v>Poor</v>
      </c>
      <c r="F236" s="1">
        <v>11</v>
      </c>
      <c r="G236" s="1">
        <v>2340000</v>
      </c>
      <c r="H236" s="4" t="s">
        <v>228</v>
      </c>
      <c r="I236">
        <v>0</v>
      </c>
      <c r="J236">
        <v>0</v>
      </c>
      <c r="K236">
        <v>3</v>
      </c>
      <c r="L236" s="2">
        <v>30</v>
      </c>
    </row>
    <row r="237" spans="2:12" hidden="1" x14ac:dyDescent="0.3">
      <c r="B237" t="s">
        <v>302</v>
      </c>
      <c r="C237" t="s">
        <v>5</v>
      </c>
      <c r="D237" s="1">
        <f>VLOOKUP(C237,'League Table'!$B$33:$E$52,2,FALSE)</f>
        <v>196330000</v>
      </c>
      <c r="E237" t="str">
        <f>VLOOKUP(C237,'League Table'!$B$33:$E$52,4,FALSE)</f>
        <v>Poor</v>
      </c>
      <c r="F237" s="1">
        <v>11</v>
      </c>
      <c r="G237" s="1">
        <v>1820000</v>
      </c>
      <c r="H237" s="4" t="s">
        <v>227</v>
      </c>
      <c r="I237">
        <v>0</v>
      </c>
      <c r="J237">
        <v>0</v>
      </c>
      <c r="K237">
        <v>0</v>
      </c>
      <c r="L237" s="2">
        <v>12</v>
      </c>
    </row>
    <row r="238" spans="2:12" hidden="1" x14ac:dyDescent="0.3">
      <c r="B238" t="s">
        <v>295</v>
      </c>
      <c r="C238" t="s">
        <v>5</v>
      </c>
      <c r="D238" s="1">
        <f>VLOOKUP(C238,'League Table'!$B$33:$E$52,2,FALSE)</f>
        <v>196330000</v>
      </c>
      <c r="E238" t="str">
        <f>VLOOKUP(C238,'League Table'!$B$33:$E$52,4,FALSE)</f>
        <v>Poor</v>
      </c>
      <c r="F238" s="1">
        <v>11</v>
      </c>
      <c r="G238" s="1">
        <v>2912000</v>
      </c>
      <c r="H238" s="4" t="s">
        <v>228</v>
      </c>
      <c r="I238">
        <v>0</v>
      </c>
      <c r="J238">
        <v>0</v>
      </c>
      <c r="K238">
        <v>0</v>
      </c>
      <c r="L238" s="2">
        <v>27</v>
      </c>
    </row>
    <row r="239" spans="2:12" hidden="1" x14ac:dyDescent="0.3">
      <c r="B239" t="s">
        <v>289</v>
      </c>
      <c r="C239" t="s">
        <v>5</v>
      </c>
      <c r="D239" s="1">
        <f>VLOOKUP(C239,'League Table'!$B$33:$E$52,2,FALSE)</f>
        <v>196330000</v>
      </c>
      <c r="E239" t="str">
        <f>VLOOKUP(C239,'League Table'!$B$33:$E$52,4,FALSE)</f>
        <v>Poor</v>
      </c>
      <c r="F239" s="1">
        <v>11</v>
      </c>
      <c r="G239" s="1">
        <v>1820000</v>
      </c>
      <c r="H239" s="4" t="s">
        <v>228</v>
      </c>
      <c r="I239">
        <v>0</v>
      </c>
      <c r="J239">
        <v>0</v>
      </c>
      <c r="K239">
        <v>0</v>
      </c>
      <c r="L239" s="2">
        <v>20</v>
      </c>
    </row>
    <row r="240" spans="2:12" hidden="1" x14ac:dyDescent="0.3">
      <c r="B240" t="s">
        <v>286</v>
      </c>
      <c r="C240" t="s">
        <v>5</v>
      </c>
      <c r="D240" s="1">
        <f>VLOOKUP(C240,'League Table'!$B$33:$E$52,2,FALSE)</f>
        <v>196330000</v>
      </c>
      <c r="E240" t="str">
        <f>VLOOKUP(C240,'League Table'!$B$33:$E$52,4,FALSE)</f>
        <v>Poor</v>
      </c>
      <c r="F240" s="1">
        <v>11</v>
      </c>
      <c r="G240" s="1">
        <v>1300000</v>
      </c>
      <c r="H240" s="4" t="s">
        <v>226</v>
      </c>
      <c r="I240">
        <v>0</v>
      </c>
      <c r="J240">
        <v>0</v>
      </c>
      <c r="K240">
        <v>0</v>
      </c>
      <c r="L240" s="2">
        <v>13</v>
      </c>
    </row>
    <row r="241" spans="2:12" hidden="1" x14ac:dyDescent="0.3">
      <c r="B241" t="s">
        <v>304</v>
      </c>
      <c r="C241" t="s">
        <v>5</v>
      </c>
      <c r="D241" s="1">
        <f>VLOOKUP(C241,'League Table'!$B$33:$E$52,2,FALSE)</f>
        <v>196330000</v>
      </c>
      <c r="E241" t="str">
        <f>VLOOKUP(C241,'League Table'!$B$33:$E$52,4,FALSE)</f>
        <v>Poor</v>
      </c>
      <c r="F241" s="1">
        <v>11</v>
      </c>
      <c r="G241" s="1">
        <v>1300000</v>
      </c>
      <c r="H241" s="4" t="s">
        <v>227</v>
      </c>
      <c r="I241">
        <v>0</v>
      </c>
      <c r="J241">
        <v>0</v>
      </c>
      <c r="K241">
        <v>0</v>
      </c>
      <c r="L241" s="2">
        <v>10</v>
      </c>
    </row>
    <row r="242" spans="2:12" hidden="1" x14ac:dyDescent="0.3">
      <c r="B242" t="s">
        <v>308</v>
      </c>
      <c r="C242" t="s">
        <v>5</v>
      </c>
      <c r="D242" s="1">
        <f>VLOOKUP(C242,'League Table'!$B$33:$E$52,2,FALSE)</f>
        <v>196330000</v>
      </c>
      <c r="E242" t="str">
        <f>VLOOKUP(C242,'League Table'!$B$33:$E$52,4,FALSE)</f>
        <v>Poor</v>
      </c>
      <c r="F242" s="1">
        <v>11</v>
      </c>
      <c r="G242" s="1">
        <v>2860000</v>
      </c>
      <c r="H242" s="4" t="s">
        <v>227</v>
      </c>
      <c r="I242">
        <v>0</v>
      </c>
      <c r="J242">
        <v>0</v>
      </c>
      <c r="K242">
        <v>10</v>
      </c>
      <c r="L242" s="2">
        <v>37</v>
      </c>
    </row>
    <row r="243" spans="2:12" hidden="1" x14ac:dyDescent="0.3">
      <c r="B243" t="s">
        <v>294</v>
      </c>
      <c r="C243" t="s">
        <v>5</v>
      </c>
      <c r="D243" s="1">
        <f>VLOOKUP(C243,'League Table'!$B$33:$E$52,2,FALSE)</f>
        <v>196330000</v>
      </c>
      <c r="E243" t="str">
        <f>VLOOKUP(C243,'League Table'!$B$33:$E$52,4,FALSE)</f>
        <v>Poor</v>
      </c>
      <c r="F243" s="1">
        <v>11</v>
      </c>
      <c r="G243" s="1">
        <v>5200000</v>
      </c>
      <c r="H243" s="4" t="s">
        <v>228</v>
      </c>
      <c r="I243">
        <v>0</v>
      </c>
      <c r="J243">
        <v>0</v>
      </c>
      <c r="K243">
        <v>1</v>
      </c>
      <c r="L243" s="2">
        <v>20</v>
      </c>
    </row>
    <row r="244" spans="2:12" hidden="1" x14ac:dyDescent="0.3">
      <c r="B244" t="s">
        <v>290</v>
      </c>
      <c r="C244" t="s">
        <v>5</v>
      </c>
      <c r="D244" s="1">
        <f>VLOOKUP(C244,'League Table'!$B$33:$E$52,2,FALSE)</f>
        <v>196330000</v>
      </c>
      <c r="E244" t="str">
        <f>VLOOKUP(C244,'League Table'!$B$33:$E$52,4,FALSE)</f>
        <v>Poor</v>
      </c>
      <c r="F244" s="1">
        <v>11</v>
      </c>
      <c r="G244" s="1">
        <v>1300000</v>
      </c>
      <c r="H244" s="4" t="s">
        <v>228</v>
      </c>
      <c r="I244">
        <v>0</v>
      </c>
      <c r="J244">
        <v>0</v>
      </c>
      <c r="K244">
        <v>0</v>
      </c>
      <c r="L244" s="2">
        <v>19</v>
      </c>
    </row>
    <row r="245" spans="2:12" hidden="1" x14ac:dyDescent="0.3">
      <c r="B245" t="s">
        <v>303</v>
      </c>
      <c r="C245" t="s">
        <v>5</v>
      </c>
      <c r="D245" s="1">
        <f>VLOOKUP(C245,'League Table'!$B$33:$E$52,2,FALSE)</f>
        <v>196330000</v>
      </c>
      <c r="E245" t="str">
        <f>VLOOKUP(C245,'League Table'!$B$33:$E$52,4,FALSE)</f>
        <v>Poor</v>
      </c>
      <c r="F245" s="1">
        <v>11</v>
      </c>
      <c r="G245" s="1">
        <v>1560000</v>
      </c>
      <c r="H245" s="4" t="s">
        <v>228</v>
      </c>
      <c r="I245">
        <v>0</v>
      </c>
      <c r="J245">
        <v>0</v>
      </c>
      <c r="K245">
        <v>0</v>
      </c>
      <c r="L245" s="2">
        <v>4</v>
      </c>
    </row>
    <row r="246" spans="2:12" hidden="1" x14ac:dyDescent="0.3">
      <c r="B246" s="4" t="s">
        <v>292</v>
      </c>
      <c r="C246" t="s">
        <v>5</v>
      </c>
      <c r="D246" s="1">
        <f>VLOOKUP(C246,'League Table'!$B$33:$E$52,2,FALSE)</f>
        <v>196330000</v>
      </c>
      <c r="E246" t="str">
        <f>VLOOKUP(C246,'League Table'!$B$33:$E$52,4,FALSE)</f>
        <v>Poor</v>
      </c>
      <c r="F246" s="1">
        <v>11</v>
      </c>
      <c r="G246" s="1">
        <v>2860000</v>
      </c>
      <c r="H246" s="4" t="s">
        <v>228</v>
      </c>
      <c r="I246">
        <v>0</v>
      </c>
      <c r="J246">
        <v>0</v>
      </c>
      <c r="K246">
        <v>5</v>
      </c>
      <c r="L246" s="2">
        <v>32</v>
      </c>
    </row>
    <row r="247" spans="2:12" hidden="1" x14ac:dyDescent="0.3">
      <c r="B247" t="s">
        <v>305</v>
      </c>
      <c r="C247" t="s">
        <v>5</v>
      </c>
      <c r="D247" s="1">
        <f>VLOOKUP(C247,'League Table'!$B$33:$E$52,2,FALSE)</f>
        <v>196330000</v>
      </c>
      <c r="E247" t="str">
        <f>VLOOKUP(C247,'League Table'!$B$33:$E$52,4,FALSE)</f>
        <v>Poor</v>
      </c>
      <c r="F247" s="1">
        <v>11</v>
      </c>
      <c r="G247" s="1">
        <v>3120000</v>
      </c>
      <c r="H247" s="4" t="s">
        <v>227</v>
      </c>
      <c r="I247">
        <v>0</v>
      </c>
      <c r="J247">
        <v>0</v>
      </c>
      <c r="K247">
        <v>2</v>
      </c>
      <c r="L247" s="2">
        <v>25</v>
      </c>
    </row>
    <row r="248" spans="2:12" hidden="1" x14ac:dyDescent="0.3">
      <c r="B248" t="s">
        <v>288</v>
      </c>
      <c r="C248" t="s">
        <v>5</v>
      </c>
      <c r="D248" s="1">
        <f>VLOOKUP(C248,'League Table'!$B$33:$E$52,2,FALSE)</f>
        <v>196330000</v>
      </c>
      <c r="E248" t="str">
        <f>VLOOKUP(C248,'League Table'!$B$33:$E$52,4,FALSE)</f>
        <v>Poor</v>
      </c>
      <c r="F248" s="1">
        <v>11</v>
      </c>
      <c r="G248" s="1">
        <v>3120000</v>
      </c>
      <c r="H248" s="4" t="s">
        <v>228</v>
      </c>
      <c r="I248">
        <v>0</v>
      </c>
      <c r="J248">
        <v>0</v>
      </c>
      <c r="K248">
        <v>1</v>
      </c>
      <c r="L248" s="2">
        <v>18</v>
      </c>
    </row>
    <row r="249" spans="2:12" hidden="1" x14ac:dyDescent="0.3">
      <c r="B249" t="s">
        <v>296</v>
      </c>
      <c r="C249" t="s">
        <v>5</v>
      </c>
      <c r="D249" s="1">
        <f>VLOOKUP(C249,'League Table'!$B$33:$E$52,2,FALSE)</f>
        <v>196330000</v>
      </c>
      <c r="E249" t="str">
        <f>VLOOKUP(C249,'League Table'!$B$33:$E$52,4,FALSE)</f>
        <v>Poor</v>
      </c>
      <c r="F249" s="1">
        <v>11</v>
      </c>
      <c r="G249" s="1">
        <v>1040000</v>
      </c>
      <c r="H249" s="4" t="s">
        <v>228</v>
      </c>
      <c r="I249">
        <v>0</v>
      </c>
      <c r="J249">
        <v>0</v>
      </c>
      <c r="K249">
        <v>0</v>
      </c>
      <c r="L249" s="2">
        <v>23</v>
      </c>
    </row>
    <row r="250" spans="2:12" hidden="1" x14ac:dyDescent="0.3">
      <c r="B250" t="s">
        <v>287</v>
      </c>
      <c r="C250" t="s">
        <v>5</v>
      </c>
      <c r="D250" s="1">
        <f>VLOOKUP(C250,'League Table'!$B$33:$E$52,2,FALSE)</f>
        <v>196330000</v>
      </c>
      <c r="E250" t="str">
        <f>VLOOKUP(C250,'League Table'!$B$33:$E$52,4,FALSE)</f>
        <v>Poor</v>
      </c>
      <c r="F250" s="1">
        <v>11</v>
      </c>
      <c r="G250" s="1">
        <v>1040000</v>
      </c>
      <c r="H250" s="4" t="s">
        <v>226</v>
      </c>
      <c r="I250">
        <v>0</v>
      </c>
      <c r="J250">
        <v>0</v>
      </c>
      <c r="K250">
        <v>0</v>
      </c>
      <c r="L250" s="2">
        <v>29</v>
      </c>
    </row>
    <row r="251" spans="2:12" hidden="1" x14ac:dyDescent="0.3">
      <c r="B251" t="s">
        <v>301</v>
      </c>
      <c r="C251" t="s">
        <v>5</v>
      </c>
      <c r="D251" s="1">
        <f>VLOOKUP(C251,'League Table'!$B$33:$E$52,2,FALSE)</f>
        <v>196330000</v>
      </c>
      <c r="E251" t="str">
        <f>VLOOKUP(C251,'League Table'!$B$33:$E$52,4,FALSE)</f>
        <v>Poor</v>
      </c>
      <c r="F251" s="1">
        <v>11</v>
      </c>
      <c r="G251" s="1">
        <v>5720000</v>
      </c>
      <c r="H251" s="4" t="s">
        <v>227</v>
      </c>
      <c r="I251">
        <v>0</v>
      </c>
      <c r="J251">
        <v>0</v>
      </c>
      <c r="K251">
        <v>9</v>
      </c>
      <c r="L251" s="2">
        <v>29</v>
      </c>
    </row>
    <row r="252" spans="2:12" hidden="1" x14ac:dyDescent="0.3">
      <c r="B252" t="s">
        <v>298</v>
      </c>
      <c r="C252" t="s">
        <v>5</v>
      </c>
      <c r="D252" s="1">
        <f>VLOOKUP(C252,'League Table'!$B$33:$E$52,2,FALSE)</f>
        <v>196330000</v>
      </c>
      <c r="E252" t="str">
        <f>VLOOKUP(C252,'League Table'!$B$33:$E$52,4,FALSE)</f>
        <v>Poor</v>
      </c>
      <c r="F252" s="1">
        <v>11</v>
      </c>
      <c r="G252" s="1">
        <v>3120000</v>
      </c>
      <c r="H252" s="4" t="s">
        <v>227</v>
      </c>
      <c r="I252">
        <v>0</v>
      </c>
      <c r="J252">
        <v>0</v>
      </c>
      <c r="K252">
        <v>0</v>
      </c>
      <c r="L252" s="2">
        <v>34</v>
      </c>
    </row>
    <row r="253" spans="2:12" hidden="1" x14ac:dyDescent="0.3">
      <c r="B253" s="4" t="s">
        <v>323</v>
      </c>
      <c r="C253" t="s">
        <v>1</v>
      </c>
      <c r="D253" s="1">
        <f>VLOOKUP(C253,'League Table'!$B$33:$E$52,2,FALSE)</f>
        <v>134500000</v>
      </c>
      <c r="E253" t="str">
        <f>VLOOKUP(C253,'League Table'!$B$33:$E$52,4,FALSE)</f>
        <v>Poor</v>
      </c>
      <c r="F253" s="1">
        <v>12</v>
      </c>
      <c r="G253" s="5">
        <v>1560000</v>
      </c>
      <c r="H253" s="4" t="s">
        <v>226</v>
      </c>
      <c r="I253">
        <v>0</v>
      </c>
      <c r="J253">
        <v>0</v>
      </c>
      <c r="K253">
        <v>0</v>
      </c>
      <c r="L253" s="2">
        <v>0</v>
      </c>
    </row>
    <row r="254" spans="2:12" hidden="1" x14ac:dyDescent="0.3">
      <c r="B254" s="4" t="s">
        <v>320</v>
      </c>
      <c r="C254" t="s">
        <v>1</v>
      </c>
      <c r="D254" s="1">
        <f>VLOOKUP(C254,'League Table'!$B$33:$E$52,2,FALSE)</f>
        <v>134500000</v>
      </c>
      <c r="E254" t="str">
        <f>VLOOKUP(C254,'League Table'!$B$33:$E$52,4,FALSE)</f>
        <v>Poor</v>
      </c>
      <c r="F254" s="1">
        <v>12</v>
      </c>
      <c r="G254" s="5">
        <v>1820000</v>
      </c>
      <c r="H254" s="4" t="s">
        <v>228</v>
      </c>
      <c r="I254">
        <v>0</v>
      </c>
      <c r="J254">
        <v>0</v>
      </c>
      <c r="K254">
        <v>1</v>
      </c>
      <c r="L254" s="2">
        <v>32</v>
      </c>
    </row>
    <row r="255" spans="2:12" hidden="1" x14ac:dyDescent="0.3">
      <c r="B255" s="4" t="s">
        <v>321</v>
      </c>
      <c r="C255" t="s">
        <v>1</v>
      </c>
      <c r="D255" s="1">
        <f>VLOOKUP(C255,'League Table'!$B$33:$E$52,2,FALSE)</f>
        <v>134500000</v>
      </c>
      <c r="E255" t="str">
        <f>VLOOKUP(C255,'League Table'!$B$33:$E$52,4,FALSE)</f>
        <v>Poor</v>
      </c>
      <c r="F255" s="1">
        <v>12</v>
      </c>
      <c r="G255" s="5">
        <v>1820000</v>
      </c>
      <c r="H255" s="4" t="s">
        <v>227</v>
      </c>
      <c r="I255">
        <v>0</v>
      </c>
      <c r="J255">
        <v>0</v>
      </c>
      <c r="K255">
        <v>2</v>
      </c>
      <c r="L255" s="2">
        <v>28</v>
      </c>
    </row>
    <row r="256" spans="2:12" hidden="1" x14ac:dyDescent="0.3">
      <c r="B256" s="4" t="s">
        <v>315</v>
      </c>
      <c r="C256" t="s">
        <v>1</v>
      </c>
      <c r="D256" s="1">
        <f>VLOOKUP(C256,'League Table'!$B$33:$E$52,2,FALSE)</f>
        <v>134500000</v>
      </c>
      <c r="E256" t="str">
        <f>VLOOKUP(C256,'League Table'!$B$33:$E$52,4,FALSE)</f>
        <v>Poor</v>
      </c>
      <c r="F256" s="1">
        <v>12</v>
      </c>
      <c r="G256" s="5">
        <v>2080000</v>
      </c>
      <c r="H256" s="4" t="s">
        <v>226</v>
      </c>
      <c r="I256">
        <v>0</v>
      </c>
      <c r="J256">
        <v>0</v>
      </c>
      <c r="K256">
        <v>0</v>
      </c>
      <c r="L256" s="2">
        <v>6</v>
      </c>
    </row>
    <row r="257" spans="2:12" hidden="1" x14ac:dyDescent="0.3">
      <c r="B257" s="4" t="s">
        <v>311</v>
      </c>
      <c r="C257" t="s">
        <v>1</v>
      </c>
      <c r="D257" s="1">
        <f>VLOOKUP(C257,'League Table'!$B$33:$E$52,2,FALSE)</f>
        <v>134500000</v>
      </c>
      <c r="E257" t="str">
        <f>VLOOKUP(C257,'League Table'!$B$33:$E$52,4,FALSE)</f>
        <v>Poor</v>
      </c>
      <c r="F257" s="1">
        <v>12</v>
      </c>
      <c r="G257" s="5">
        <v>3640000</v>
      </c>
      <c r="H257" s="4" t="s">
        <v>226</v>
      </c>
      <c r="I257">
        <v>0</v>
      </c>
      <c r="J257">
        <v>0</v>
      </c>
      <c r="K257">
        <v>0</v>
      </c>
      <c r="L257" s="2">
        <v>38</v>
      </c>
    </row>
    <row r="258" spans="2:12" hidden="1" x14ac:dyDescent="0.3">
      <c r="B258" s="4" t="s">
        <v>328</v>
      </c>
      <c r="C258" t="s">
        <v>1</v>
      </c>
      <c r="D258" s="1">
        <f>VLOOKUP(C258,'League Table'!$B$33:$E$52,2,FALSE)</f>
        <v>134500000</v>
      </c>
      <c r="E258" t="str">
        <f>VLOOKUP(C258,'League Table'!$B$33:$E$52,4,FALSE)</f>
        <v>Poor</v>
      </c>
      <c r="F258" s="1">
        <v>12</v>
      </c>
      <c r="G258" s="5">
        <v>1300000</v>
      </c>
      <c r="H258" s="4" t="s">
        <v>228</v>
      </c>
      <c r="I258">
        <v>0</v>
      </c>
      <c r="J258">
        <v>0</v>
      </c>
      <c r="K258">
        <v>0</v>
      </c>
      <c r="L258" s="2">
        <v>3</v>
      </c>
    </row>
    <row r="259" spans="2:12" hidden="1" x14ac:dyDescent="0.3">
      <c r="B259" s="4" t="s">
        <v>325</v>
      </c>
      <c r="C259" t="s">
        <v>1</v>
      </c>
      <c r="D259" s="1">
        <f>VLOOKUP(C259,'League Table'!$B$33:$E$52,2,FALSE)</f>
        <v>134500000</v>
      </c>
      <c r="E259" t="str">
        <f>VLOOKUP(C259,'League Table'!$B$33:$E$52,4,FALSE)</f>
        <v>Poor</v>
      </c>
      <c r="F259" s="1">
        <v>12</v>
      </c>
      <c r="G259" s="5">
        <v>1560000</v>
      </c>
      <c r="H259" s="4" t="s">
        <v>229</v>
      </c>
      <c r="I259">
        <v>0</v>
      </c>
      <c r="J259">
        <v>0</v>
      </c>
      <c r="K259">
        <v>10</v>
      </c>
      <c r="L259" s="2">
        <v>31</v>
      </c>
    </row>
    <row r="260" spans="2:12" hidden="1" x14ac:dyDescent="0.3">
      <c r="B260" s="4" t="s">
        <v>318</v>
      </c>
      <c r="C260" t="s">
        <v>1</v>
      </c>
      <c r="D260" s="1">
        <f>VLOOKUP(C260,'League Table'!$B$33:$E$52,2,FALSE)</f>
        <v>134500000</v>
      </c>
      <c r="E260" t="str">
        <f>VLOOKUP(C260,'League Table'!$B$33:$E$52,4,FALSE)</f>
        <v>Poor</v>
      </c>
      <c r="F260" s="1">
        <v>12</v>
      </c>
      <c r="G260" s="5">
        <v>1820000</v>
      </c>
      <c r="H260" s="4" t="s">
        <v>228</v>
      </c>
      <c r="I260">
        <v>0</v>
      </c>
      <c r="J260">
        <v>0</v>
      </c>
      <c r="K260">
        <v>1</v>
      </c>
      <c r="L260" s="2">
        <v>37</v>
      </c>
    </row>
    <row r="261" spans="2:12" hidden="1" x14ac:dyDescent="0.3">
      <c r="B261" s="4" t="s">
        <v>319</v>
      </c>
      <c r="C261" t="s">
        <v>1</v>
      </c>
      <c r="D261" s="1">
        <f>VLOOKUP(C261,'League Table'!$B$33:$E$52,2,FALSE)</f>
        <v>134500000</v>
      </c>
      <c r="E261" t="str">
        <f>VLOOKUP(C261,'League Table'!$B$33:$E$52,4,FALSE)</f>
        <v>Poor</v>
      </c>
      <c r="F261" s="1">
        <v>12</v>
      </c>
      <c r="G261" s="5">
        <v>1820000</v>
      </c>
      <c r="H261" s="4" t="s">
        <v>227</v>
      </c>
      <c r="I261">
        <v>0</v>
      </c>
      <c r="J261">
        <v>0</v>
      </c>
      <c r="K261">
        <v>3</v>
      </c>
      <c r="L261" s="2">
        <v>32</v>
      </c>
    </row>
    <row r="262" spans="2:12" hidden="1" x14ac:dyDescent="0.3">
      <c r="B262" s="4" t="s">
        <v>332</v>
      </c>
      <c r="C262" t="s">
        <v>1</v>
      </c>
      <c r="D262" s="1">
        <f>VLOOKUP(C262,'League Table'!$B$33:$E$52,2,FALSE)</f>
        <v>134500000</v>
      </c>
      <c r="E262" t="str">
        <f>VLOOKUP(C262,'League Table'!$B$33:$E$52,4,FALSE)</f>
        <v>Poor</v>
      </c>
      <c r="F262" s="1">
        <v>12</v>
      </c>
      <c r="G262" s="5">
        <v>780000</v>
      </c>
      <c r="H262" s="4" t="s">
        <v>227</v>
      </c>
      <c r="I262">
        <v>0</v>
      </c>
      <c r="J262">
        <v>0</v>
      </c>
      <c r="K262">
        <v>0</v>
      </c>
      <c r="L262" s="2">
        <v>4</v>
      </c>
    </row>
    <row r="263" spans="2:12" hidden="1" x14ac:dyDescent="0.3">
      <c r="B263" s="4" t="s">
        <v>314</v>
      </c>
      <c r="C263" t="s">
        <v>1</v>
      </c>
      <c r="D263" s="1">
        <f>VLOOKUP(C263,'League Table'!$B$33:$E$52,2,FALSE)</f>
        <v>134500000</v>
      </c>
      <c r="E263" t="str">
        <f>VLOOKUP(C263,'League Table'!$B$33:$E$52,4,FALSE)</f>
        <v>Poor</v>
      </c>
      <c r="F263" s="1">
        <v>12</v>
      </c>
      <c r="G263" s="5">
        <v>2080000</v>
      </c>
      <c r="H263" s="4" t="s">
        <v>227</v>
      </c>
      <c r="I263">
        <v>0</v>
      </c>
      <c r="J263">
        <v>0</v>
      </c>
      <c r="K263">
        <v>1</v>
      </c>
      <c r="L263" s="2">
        <v>16</v>
      </c>
    </row>
    <row r="264" spans="2:12" hidden="1" x14ac:dyDescent="0.3">
      <c r="B264" s="4" t="s">
        <v>310</v>
      </c>
      <c r="C264" t="s">
        <v>1</v>
      </c>
      <c r="D264" s="1">
        <f>VLOOKUP(C264,'League Table'!$B$33:$E$52,2,FALSE)</f>
        <v>134500000</v>
      </c>
      <c r="E264" t="str">
        <f>VLOOKUP(C264,'League Table'!$B$33:$E$52,4,FALSE)</f>
        <v>Poor</v>
      </c>
      <c r="F264" s="1">
        <v>12</v>
      </c>
      <c r="G264" s="5">
        <v>3380000</v>
      </c>
      <c r="H264" s="4" t="s">
        <v>229</v>
      </c>
      <c r="I264">
        <v>0</v>
      </c>
      <c r="J264">
        <v>0</v>
      </c>
      <c r="K264">
        <v>4</v>
      </c>
      <c r="L264" s="2">
        <v>26</v>
      </c>
    </row>
    <row r="265" spans="2:12" hidden="1" x14ac:dyDescent="0.3">
      <c r="B265" s="4" t="s">
        <v>317</v>
      </c>
      <c r="C265" t="s">
        <v>1</v>
      </c>
      <c r="D265" s="1">
        <f>VLOOKUP(C265,'League Table'!$B$33:$E$52,2,FALSE)</f>
        <v>134500000</v>
      </c>
      <c r="E265" t="str">
        <f>VLOOKUP(C265,'League Table'!$B$33:$E$52,4,FALSE)</f>
        <v>Poor</v>
      </c>
      <c r="F265" s="1">
        <v>12</v>
      </c>
      <c r="G265" s="5">
        <v>1976000</v>
      </c>
      <c r="H265" s="4" t="s">
        <v>227</v>
      </c>
      <c r="I265">
        <v>0</v>
      </c>
      <c r="J265">
        <v>0</v>
      </c>
      <c r="K265">
        <v>1</v>
      </c>
      <c r="L265" s="2">
        <v>37</v>
      </c>
    </row>
    <row r="266" spans="2:12" hidden="1" x14ac:dyDescent="0.3">
      <c r="B266" s="4" t="s">
        <v>312</v>
      </c>
      <c r="C266" t="s">
        <v>1</v>
      </c>
      <c r="D266" s="1">
        <f>VLOOKUP(C266,'League Table'!$B$33:$E$52,2,FALSE)</f>
        <v>134500000</v>
      </c>
      <c r="E266" t="str">
        <f>VLOOKUP(C266,'League Table'!$B$33:$E$52,4,FALSE)</f>
        <v>Poor</v>
      </c>
      <c r="F266" s="1">
        <v>12</v>
      </c>
      <c r="G266" s="5">
        <v>2340000</v>
      </c>
      <c r="H266" s="4" t="s">
        <v>229</v>
      </c>
      <c r="I266">
        <v>0</v>
      </c>
      <c r="J266">
        <v>0</v>
      </c>
      <c r="K266">
        <v>8</v>
      </c>
      <c r="L266" s="2">
        <v>33</v>
      </c>
    </row>
    <row r="267" spans="2:12" hidden="1" x14ac:dyDescent="0.3">
      <c r="B267" s="4" t="s">
        <v>333</v>
      </c>
      <c r="C267" t="s">
        <v>1</v>
      </c>
      <c r="D267" s="1">
        <f>VLOOKUP(C267,'League Table'!$B$33:$E$52,2,FALSE)</f>
        <v>134500000</v>
      </c>
      <c r="E267" t="str">
        <f>VLOOKUP(C267,'League Table'!$B$33:$E$52,4,FALSE)</f>
        <v>Poor</v>
      </c>
      <c r="F267" s="1">
        <v>12</v>
      </c>
      <c r="G267" s="5">
        <v>780000</v>
      </c>
      <c r="H267" s="4" t="s">
        <v>227</v>
      </c>
      <c r="I267">
        <v>0</v>
      </c>
      <c r="J267">
        <v>0</v>
      </c>
      <c r="K267">
        <v>4</v>
      </c>
      <c r="L267" s="2">
        <v>20</v>
      </c>
    </row>
    <row r="268" spans="2:12" hidden="1" x14ac:dyDescent="0.3">
      <c r="B268" s="4" t="s">
        <v>322</v>
      </c>
      <c r="C268" t="s">
        <v>1</v>
      </c>
      <c r="D268" s="1">
        <f>VLOOKUP(C268,'League Table'!$B$33:$E$52,2,FALSE)</f>
        <v>134500000</v>
      </c>
      <c r="E268" t="str">
        <f>VLOOKUP(C268,'League Table'!$B$33:$E$52,4,FALSE)</f>
        <v>Poor</v>
      </c>
      <c r="F268" s="1">
        <v>12</v>
      </c>
      <c r="G268" s="5">
        <v>1560000</v>
      </c>
      <c r="H268" s="4" t="s">
        <v>227</v>
      </c>
      <c r="I268">
        <v>0</v>
      </c>
      <c r="J268">
        <v>0</v>
      </c>
      <c r="K268">
        <v>0</v>
      </c>
      <c r="L268" s="2">
        <v>32</v>
      </c>
    </row>
    <row r="269" spans="2:12" hidden="1" x14ac:dyDescent="0.3">
      <c r="B269" s="4" t="s">
        <v>330</v>
      </c>
      <c r="C269" t="s">
        <v>1</v>
      </c>
      <c r="D269" s="1">
        <f>VLOOKUP(C269,'League Table'!$B$33:$E$52,2,FALSE)</f>
        <v>134500000</v>
      </c>
      <c r="E269" t="str">
        <f>VLOOKUP(C269,'League Table'!$B$33:$E$52,4,FALSE)</f>
        <v>Poor</v>
      </c>
      <c r="F269" s="1">
        <v>12</v>
      </c>
      <c r="G269" s="5">
        <v>1040000</v>
      </c>
      <c r="H269" s="4" t="s">
        <v>229</v>
      </c>
      <c r="I269">
        <v>0</v>
      </c>
      <c r="J269">
        <v>0</v>
      </c>
      <c r="K269">
        <v>3</v>
      </c>
      <c r="L269" s="2">
        <v>28</v>
      </c>
    </row>
    <row r="270" spans="2:12" hidden="1" x14ac:dyDescent="0.3">
      <c r="B270" s="4" t="s">
        <v>327</v>
      </c>
      <c r="C270" t="s">
        <v>1</v>
      </c>
      <c r="D270" s="1">
        <f>VLOOKUP(C270,'League Table'!$B$33:$E$52,2,FALSE)</f>
        <v>134500000</v>
      </c>
      <c r="E270" t="str">
        <f>VLOOKUP(C270,'League Table'!$B$33:$E$52,4,FALSE)</f>
        <v>Poor</v>
      </c>
      <c r="F270" s="1">
        <v>12</v>
      </c>
      <c r="G270" s="5">
        <v>1300000</v>
      </c>
      <c r="H270" s="4" t="s">
        <v>227</v>
      </c>
      <c r="I270">
        <v>0</v>
      </c>
      <c r="J270">
        <v>0</v>
      </c>
      <c r="K270">
        <v>1</v>
      </c>
      <c r="L270" s="2">
        <v>25</v>
      </c>
    </row>
    <row r="271" spans="2:12" hidden="1" x14ac:dyDescent="0.3">
      <c r="B271" s="4" t="s">
        <v>313</v>
      </c>
      <c r="C271" t="s">
        <v>1</v>
      </c>
      <c r="D271" s="1">
        <f>VLOOKUP(C271,'League Table'!$B$33:$E$52,2,FALSE)</f>
        <v>134500000</v>
      </c>
      <c r="E271" t="str">
        <f>VLOOKUP(C271,'League Table'!$B$33:$E$52,4,FALSE)</f>
        <v>Poor</v>
      </c>
      <c r="F271" s="1">
        <v>12</v>
      </c>
      <c r="G271" s="5">
        <v>2080000</v>
      </c>
      <c r="H271" s="4" t="s">
        <v>228</v>
      </c>
      <c r="I271">
        <v>0</v>
      </c>
      <c r="J271">
        <v>0</v>
      </c>
      <c r="K271">
        <v>2</v>
      </c>
      <c r="L271" s="2">
        <v>40</v>
      </c>
    </row>
    <row r="272" spans="2:12" hidden="1" x14ac:dyDescent="0.3">
      <c r="B272" s="4" t="s">
        <v>331</v>
      </c>
      <c r="C272" t="s">
        <v>1</v>
      </c>
      <c r="D272" s="1">
        <f>VLOOKUP(C272,'League Table'!$B$33:$E$52,2,FALSE)</f>
        <v>134500000</v>
      </c>
      <c r="E272" t="str">
        <f>VLOOKUP(C272,'League Table'!$B$33:$E$52,4,FALSE)</f>
        <v>Poor</v>
      </c>
      <c r="F272" s="1">
        <v>12</v>
      </c>
      <c r="G272" s="5">
        <v>832000</v>
      </c>
      <c r="H272" s="4" t="s">
        <v>228</v>
      </c>
      <c r="I272">
        <v>0</v>
      </c>
      <c r="J272">
        <v>0</v>
      </c>
      <c r="K272">
        <v>0</v>
      </c>
      <c r="L272" s="2">
        <v>0</v>
      </c>
    </row>
    <row r="273" spans="2:12" hidden="1" x14ac:dyDescent="0.3">
      <c r="B273" s="4" t="s">
        <v>326</v>
      </c>
      <c r="C273" t="s">
        <v>1</v>
      </c>
      <c r="D273" s="1">
        <f>VLOOKUP(C273,'League Table'!$B$33:$E$52,2,FALSE)</f>
        <v>134500000</v>
      </c>
      <c r="E273" t="str">
        <f>VLOOKUP(C273,'League Table'!$B$33:$E$52,4,FALSE)</f>
        <v>Poor</v>
      </c>
      <c r="F273" s="1">
        <v>12</v>
      </c>
      <c r="G273" s="5">
        <v>1404000</v>
      </c>
      <c r="H273" s="4" t="s">
        <v>227</v>
      </c>
      <c r="I273">
        <v>0</v>
      </c>
      <c r="J273">
        <v>0</v>
      </c>
      <c r="K273">
        <v>6</v>
      </c>
      <c r="L273" s="2">
        <v>32</v>
      </c>
    </row>
    <row r="274" spans="2:12" hidden="1" x14ac:dyDescent="0.3">
      <c r="B274" s="4" t="s">
        <v>324</v>
      </c>
      <c r="C274" t="s">
        <v>1</v>
      </c>
      <c r="D274" s="1">
        <f>VLOOKUP(C274,'League Table'!$B$33:$E$52,2,FALSE)</f>
        <v>134500000</v>
      </c>
      <c r="E274" t="str">
        <f>VLOOKUP(C274,'League Table'!$B$33:$E$52,4,FALSE)</f>
        <v>Poor</v>
      </c>
      <c r="F274" s="1">
        <v>12</v>
      </c>
      <c r="G274" s="5">
        <v>1560000</v>
      </c>
      <c r="H274" s="4" t="s">
        <v>228</v>
      </c>
      <c r="I274">
        <v>0</v>
      </c>
      <c r="J274">
        <v>0</v>
      </c>
      <c r="K274">
        <v>0</v>
      </c>
      <c r="L274" s="2">
        <v>33</v>
      </c>
    </row>
    <row r="275" spans="2:12" hidden="1" x14ac:dyDescent="0.3">
      <c r="B275" s="4" t="s">
        <v>316</v>
      </c>
      <c r="C275" t="s">
        <v>1</v>
      </c>
      <c r="D275" s="1">
        <f>VLOOKUP(C275,'League Table'!$B$33:$E$52,2,FALSE)</f>
        <v>134500000</v>
      </c>
      <c r="E275" t="str">
        <f>VLOOKUP(C275,'League Table'!$B$33:$E$52,4,FALSE)</f>
        <v>Poor</v>
      </c>
      <c r="F275" s="1">
        <v>12</v>
      </c>
      <c r="G275" s="5">
        <v>2080000</v>
      </c>
      <c r="H275" s="4" t="s">
        <v>228</v>
      </c>
      <c r="I275">
        <v>0</v>
      </c>
      <c r="J275">
        <v>0</v>
      </c>
      <c r="K275">
        <v>3</v>
      </c>
      <c r="L275" s="2">
        <v>39</v>
      </c>
    </row>
    <row r="276" spans="2:12" hidden="1" x14ac:dyDescent="0.3">
      <c r="B276" s="4" t="s">
        <v>329</v>
      </c>
      <c r="C276" t="s">
        <v>1</v>
      </c>
      <c r="D276" s="1">
        <f>VLOOKUP(C276,'League Table'!$B$33:$E$52,2,FALSE)</f>
        <v>134500000</v>
      </c>
      <c r="E276" t="str">
        <f>VLOOKUP(C276,'League Table'!$B$33:$E$52,4,FALSE)</f>
        <v>Poor</v>
      </c>
      <c r="F276" s="1">
        <v>12</v>
      </c>
      <c r="G276" s="5">
        <v>1196000</v>
      </c>
      <c r="H276" s="4" t="s">
        <v>228</v>
      </c>
      <c r="I276">
        <v>0</v>
      </c>
      <c r="J276">
        <v>0</v>
      </c>
      <c r="K276">
        <v>0</v>
      </c>
      <c r="L276" s="2">
        <v>5</v>
      </c>
    </row>
    <row r="277" spans="2:12" hidden="1" x14ac:dyDescent="0.3">
      <c r="B277" s="6" t="s">
        <v>345</v>
      </c>
      <c r="C277" t="s">
        <v>19</v>
      </c>
      <c r="D277" s="1">
        <f>VLOOKUP(C277,'League Table'!$B$33:$E$52,2,FALSE)</f>
        <v>221500000</v>
      </c>
      <c r="E277" t="str">
        <f>VLOOKUP(C277,'League Table'!$B$33:$E$52,4,FALSE)</f>
        <v>Poor</v>
      </c>
      <c r="F277" s="1">
        <v>13</v>
      </c>
      <c r="G277" s="5">
        <v>2600000</v>
      </c>
      <c r="H277" s="4" t="s">
        <v>228</v>
      </c>
      <c r="I277">
        <v>0</v>
      </c>
      <c r="J277">
        <v>0</v>
      </c>
      <c r="K277">
        <v>1</v>
      </c>
      <c r="L277" s="2">
        <v>39</v>
      </c>
    </row>
    <row r="278" spans="2:12" hidden="1" x14ac:dyDescent="0.3">
      <c r="B278" s="6" t="s">
        <v>347</v>
      </c>
      <c r="C278" t="s">
        <v>19</v>
      </c>
      <c r="D278" s="1">
        <f>VLOOKUP(C278,'League Table'!$B$33:$E$52,2,FALSE)</f>
        <v>221500000</v>
      </c>
      <c r="E278" t="str">
        <f>VLOOKUP(C278,'League Table'!$B$33:$E$52,4,FALSE)</f>
        <v>Poor</v>
      </c>
      <c r="F278" s="1">
        <v>13</v>
      </c>
      <c r="G278" s="5">
        <v>2600000</v>
      </c>
      <c r="H278" s="4" t="s">
        <v>226</v>
      </c>
      <c r="I278">
        <v>0</v>
      </c>
      <c r="J278">
        <v>0</v>
      </c>
      <c r="K278">
        <v>0</v>
      </c>
      <c r="L278" s="2">
        <v>22</v>
      </c>
    </row>
    <row r="279" spans="2:12" hidden="1" x14ac:dyDescent="0.3">
      <c r="B279" s="6" t="s">
        <v>337</v>
      </c>
      <c r="C279" t="s">
        <v>19</v>
      </c>
      <c r="D279" s="1">
        <f>VLOOKUP(C279,'League Table'!$B$33:$E$52,2,FALSE)</f>
        <v>221500000</v>
      </c>
      <c r="E279" t="str">
        <f>VLOOKUP(C279,'League Table'!$B$33:$E$52,4,FALSE)</f>
        <v>Poor</v>
      </c>
      <c r="F279" s="1">
        <v>13</v>
      </c>
      <c r="G279" s="5">
        <v>4680000</v>
      </c>
      <c r="H279" s="4" t="s">
        <v>229</v>
      </c>
      <c r="I279">
        <v>0</v>
      </c>
      <c r="J279">
        <v>0</v>
      </c>
      <c r="K279">
        <v>3</v>
      </c>
      <c r="L279" s="2">
        <v>18</v>
      </c>
    </row>
    <row r="280" spans="2:12" hidden="1" x14ac:dyDescent="0.3">
      <c r="B280" s="6" t="s">
        <v>341</v>
      </c>
      <c r="C280" t="s">
        <v>19</v>
      </c>
      <c r="D280" s="1">
        <f>VLOOKUP(C280,'League Table'!$B$33:$E$52,2,FALSE)</f>
        <v>221500000</v>
      </c>
      <c r="E280" t="str">
        <f>VLOOKUP(C280,'League Table'!$B$33:$E$52,4,FALSE)</f>
        <v>Poor</v>
      </c>
      <c r="F280" s="1">
        <v>13</v>
      </c>
      <c r="G280" s="5">
        <v>3640000</v>
      </c>
      <c r="H280" s="4" t="s">
        <v>228</v>
      </c>
      <c r="I280">
        <v>0</v>
      </c>
      <c r="J280">
        <v>0</v>
      </c>
      <c r="K280">
        <v>3</v>
      </c>
      <c r="L280" s="2">
        <v>39</v>
      </c>
    </row>
    <row r="281" spans="2:12" hidden="1" x14ac:dyDescent="0.3">
      <c r="B281" s="6" t="s">
        <v>348</v>
      </c>
      <c r="C281" t="s">
        <v>19</v>
      </c>
      <c r="D281" s="1">
        <f>VLOOKUP(C281,'League Table'!$B$33:$E$52,2,FALSE)</f>
        <v>221500000</v>
      </c>
      <c r="E281" t="str">
        <f>VLOOKUP(C281,'League Table'!$B$33:$E$52,4,FALSE)</f>
        <v>Poor</v>
      </c>
      <c r="F281" s="1">
        <v>13</v>
      </c>
      <c r="G281" s="5">
        <v>2080000</v>
      </c>
      <c r="H281" s="4" t="s">
        <v>228</v>
      </c>
      <c r="I281">
        <v>0</v>
      </c>
      <c r="J281">
        <v>0</v>
      </c>
      <c r="K281">
        <v>1</v>
      </c>
      <c r="L281" s="2">
        <v>33</v>
      </c>
    </row>
    <row r="282" spans="2:12" hidden="1" x14ac:dyDescent="0.3">
      <c r="B282" s="6" t="s">
        <v>343</v>
      </c>
      <c r="C282" t="s">
        <v>19</v>
      </c>
      <c r="D282" s="1">
        <f>VLOOKUP(C282,'League Table'!$B$33:$E$52,2,FALSE)</f>
        <v>221500000</v>
      </c>
      <c r="E282" t="str">
        <f>VLOOKUP(C282,'League Table'!$B$33:$E$52,4,FALSE)</f>
        <v>Poor</v>
      </c>
      <c r="F282" s="1">
        <v>13</v>
      </c>
      <c r="G282" s="5">
        <v>3120000</v>
      </c>
      <c r="H282" s="4" t="s">
        <v>227</v>
      </c>
      <c r="I282">
        <v>0</v>
      </c>
      <c r="J282">
        <v>0</v>
      </c>
      <c r="K282">
        <v>2</v>
      </c>
      <c r="L282" s="2">
        <v>37</v>
      </c>
    </row>
    <row r="283" spans="2:12" hidden="1" x14ac:dyDescent="0.3">
      <c r="B283" s="6" t="s">
        <v>355</v>
      </c>
      <c r="C283" t="s">
        <v>19</v>
      </c>
      <c r="D283" s="1">
        <f>VLOOKUP(C283,'League Table'!$B$33:$E$52,2,FALSE)</f>
        <v>221500000</v>
      </c>
      <c r="E283" t="str">
        <f>VLOOKUP(C283,'League Table'!$B$33:$E$52,4,FALSE)</f>
        <v>Poor</v>
      </c>
      <c r="F283" s="1">
        <v>13</v>
      </c>
      <c r="G283" s="5">
        <v>52000</v>
      </c>
      <c r="H283" s="4" t="s">
        <v>228</v>
      </c>
      <c r="I283">
        <v>0</v>
      </c>
      <c r="J283">
        <v>0</v>
      </c>
      <c r="K283">
        <v>0</v>
      </c>
      <c r="L283" s="2">
        <v>31</v>
      </c>
    </row>
    <row r="284" spans="2:12" hidden="1" x14ac:dyDescent="0.3">
      <c r="B284" s="6" t="s">
        <v>353</v>
      </c>
      <c r="C284" t="s">
        <v>19</v>
      </c>
      <c r="D284" s="1">
        <f>VLOOKUP(C284,'League Table'!$B$33:$E$52,2,FALSE)</f>
        <v>221500000</v>
      </c>
      <c r="E284" t="str">
        <f>VLOOKUP(C284,'League Table'!$B$33:$E$52,4,FALSE)</f>
        <v>Poor</v>
      </c>
      <c r="F284" s="1">
        <v>13</v>
      </c>
      <c r="G284" s="5">
        <v>416000</v>
      </c>
      <c r="H284" s="4" t="s">
        <v>227</v>
      </c>
      <c r="I284">
        <v>0</v>
      </c>
      <c r="J284">
        <v>0</v>
      </c>
      <c r="K284">
        <v>0</v>
      </c>
      <c r="L284" s="2">
        <v>4</v>
      </c>
    </row>
    <row r="285" spans="2:12" hidden="1" x14ac:dyDescent="0.3">
      <c r="B285" s="6" t="s">
        <v>351</v>
      </c>
      <c r="C285" t="s">
        <v>19</v>
      </c>
      <c r="D285" s="1">
        <f>VLOOKUP(C285,'League Table'!$B$33:$E$52,2,FALSE)</f>
        <v>221500000</v>
      </c>
      <c r="E285" t="str">
        <f>VLOOKUP(C285,'League Table'!$B$33:$E$52,4,FALSE)</f>
        <v>Poor</v>
      </c>
      <c r="F285" s="1">
        <v>13</v>
      </c>
      <c r="G285" s="5">
        <v>1560000</v>
      </c>
      <c r="H285" s="4" t="s">
        <v>227</v>
      </c>
      <c r="I285">
        <v>0</v>
      </c>
      <c r="J285">
        <v>0</v>
      </c>
      <c r="K285">
        <v>0</v>
      </c>
      <c r="L285" s="2">
        <v>16</v>
      </c>
    </row>
    <row r="286" spans="2:12" hidden="1" x14ac:dyDescent="0.3">
      <c r="B286" s="6" t="s">
        <v>349</v>
      </c>
      <c r="C286" t="s">
        <v>19</v>
      </c>
      <c r="D286" s="1">
        <f>VLOOKUP(C286,'League Table'!$B$33:$E$52,2,FALSE)</f>
        <v>221500000</v>
      </c>
      <c r="E286" t="str">
        <f>VLOOKUP(C286,'League Table'!$B$33:$E$52,4,FALSE)</f>
        <v>Poor</v>
      </c>
      <c r="F286" s="1">
        <v>13</v>
      </c>
      <c r="G286" s="5">
        <v>1820000</v>
      </c>
      <c r="H286" s="4" t="s">
        <v>228</v>
      </c>
      <c r="I286">
        <v>0</v>
      </c>
      <c r="J286">
        <v>0</v>
      </c>
      <c r="K286">
        <v>1</v>
      </c>
      <c r="L286" s="2">
        <v>15</v>
      </c>
    </row>
    <row r="287" spans="2:12" hidden="1" x14ac:dyDescent="0.3">
      <c r="B287" s="6" t="s">
        <v>335</v>
      </c>
      <c r="C287" t="s">
        <v>19</v>
      </c>
      <c r="D287" s="1">
        <f>VLOOKUP(C287,'League Table'!$B$33:$E$52,2,FALSE)</f>
        <v>221500000</v>
      </c>
      <c r="E287" t="str">
        <f>VLOOKUP(C287,'League Table'!$B$33:$E$52,4,FALSE)</f>
        <v>Poor</v>
      </c>
      <c r="F287" s="1">
        <v>13</v>
      </c>
      <c r="G287" s="5">
        <v>7280000</v>
      </c>
      <c r="H287" s="4" t="s">
        <v>229</v>
      </c>
      <c r="I287">
        <v>0</v>
      </c>
      <c r="J287">
        <v>0</v>
      </c>
      <c r="K287">
        <v>8</v>
      </c>
      <c r="L287" s="2">
        <v>33</v>
      </c>
    </row>
    <row r="288" spans="2:12" hidden="1" x14ac:dyDescent="0.3">
      <c r="B288" s="6" t="s">
        <v>356</v>
      </c>
      <c r="C288" t="s">
        <v>19</v>
      </c>
      <c r="D288" s="1">
        <f>VLOOKUP(C288,'League Table'!$B$33:$E$52,2,FALSE)</f>
        <v>221500000</v>
      </c>
      <c r="E288" t="str">
        <f>VLOOKUP(C288,'League Table'!$B$33:$E$52,4,FALSE)</f>
        <v>Poor</v>
      </c>
      <c r="F288" s="1">
        <v>13</v>
      </c>
      <c r="G288" s="5">
        <v>6032000</v>
      </c>
      <c r="H288" s="4" t="s">
        <v>226</v>
      </c>
      <c r="I288">
        <v>0</v>
      </c>
      <c r="J288">
        <v>0</v>
      </c>
      <c r="K288">
        <v>0</v>
      </c>
      <c r="L288" s="2">
        <v>23</v>
      </c>
    </row>
    <row r="289" spans="2:12" hidden="1" x14ac:dyDescent="0.3">
      <c r="B289" s="6" t="s">
        <v>352</v>
      </c>
      <c r="C289" t="s">
        <v>19</v>
      </c>
      <c r="D289" s="1">
        <f>VLOOKUP(C289,'League Table'!$B$33:$E$52,2,FALSE)</f>
        <v>221500000</v>
      </c>
      <c r="E289" t="str">
        <f>VLOOKUP(C289,'League Table'!$B$33:$E$52,4,FALSE)</f>
        <v>Poor</v>
      </c>
      <c r="F289" s="1">
        <v>13</v>
      </c>
      <c r="G289" s="5">
        <v>416000</v>
      </c>
      <c r="H289" s="4" t="s">
        <v>227</v>
      </c>
      <c r="I289">
        <v>0</v>
      </c>
      <c r="J289">
        <v>0</v>
      </c>
      <c r="K289">
        <v>0</v>
      </c>
      <c r="L289" s="2">
        <v>5</v>
      </c>
    </row>
    <row r="290" spans="2:12" hidden="1" x14ac:dyDescent="0.3">
      <c r="B290" s="6" t="s">
        <v>340</v>
      </c>
      <c r="C290" t="s">
        <v>19</v>
      </c>
      <c r="D290" s="1">
        <f>VLOOKUP(C290,'League Table'!$B$33:$E$52,2,FALSE)</f>
        <v>221500000</v>
      </c>
      <c r="E290" t="str">
        <f>VLOOKUP(C290,'League Table'!$B$33:$E$52,4,FALSE)</f>
        <v>Poor</v>
      </c>
      <c r="F290" s="1">
        <v>13</v>
      </c>
      <c r="G290" s="5">
        <v>3640000</v>
      </c>
      <c r="H290" s="4" t="s">
        <v>227</v>
      </c>
      <c r="I290">
        <v>0</v>
      </c>
      <c r="J290">
        <v>0</v>
      </c>
      <c r="K290">
        <v>5</v>
      </c>
      <c r="L290" s="2">
        <v>29</v>
      </c>
    </row>
    <row r="291" spans="2:12" hidden="1" x14ac:dyDescent="0.3">
      <c r="B291" s="6" t="s">
        <v>346</v>
      </c>
      <c r="C291" t="s">
        <v>19</v>
      </c>
      <c r="D291" s="1">
        <f>VLOOKUP(C291,'League Table'!$B$33:$E$52,2,FALSE)</f>
        <v>221500000</v>
      </c>
      <c r="E291" t="str">
        <f>VLOOKUP(C291,'League Table'!$B$33:$E$52,4,FALSE)</f>
        <v>Poor</v>
      </c>
      <c r="F291" s="1">
        <v>13</v>
      </c>
      <c r="G291" s="5">
        <v>2600000</v>
      </c>
      <c r="H291" s="4" t="s">
        <v>227</v>
      </c>
      <c r="I291">
        <v>0</v>
      </c>
      <c r="J291">
        <v>0</v>
      </c>
      <c r="K291">
        <v>4</v>
      </c>
      <c r="L291" s="2">
        <v>33</v>
      </c>
    </row>
    <row r="292" spans="2:12" hidden="1" x14ac:dyDescent="0.3">
      <c r="B292" s="6" t="s">
        <v>336</v>
      </c>
      <c r="C292" t="s">
        <v>19</v>
      </c>
      <c r="D292" s="1">
        <f>VLOOKUP(C292,'League Table'!$B$33:$E$52,2,FALSE)</f>
        <v>221500000</v>
      </c>
      <c r="E292" t="str">
        <f>VLOOKUP(C292,'League Table'!$B$33:$E$52,4,FALSE)</f>
        <v>Poor</v>
      </c>
      <c r="F292" s="1">
        <v>13</v>
      </c>
      <c r="G292" s="5">
        <v>5200000</v>
      </c>
      <c r="H292" s="4" t="s">
        <v>229</v>
      </c>
      <c r="I292">
        <v>0</v>
      </c>
      <c r="J292">
        <v>0</v>
      </c>
      <c r="K292">
        <v>11</v>
      </c>
      <c r="L292" s="2">
        <v>35</v>
      </c>
    </row>
    <row r="293" spans="2:12" hidden="1" x14ac:dyDescent="0.3">
      <c r="B293" s="6" t="s">
        <v>339</v>
      </c>
      <c r="C293" t="s">
        <v>19</v>
      </c>
      <c r="D293" s="1">
        <f>VLOOKUP(C293,'League Table'!$B$33:$E$52,2,FALSE)</f>
        <v>221500000</v>
      </c>
      <c r="E293" t="str">
        <f>VLOOKUP(C293,'League Table'!$B$33:$E$52,4,FALSE)</f>
        <v>Poor</v>
      </c>
      <c r="F293" s="1">
        <v>13</v>
      </c>
      <c r="G293" s="5">
        <v>3640000</v>
      </c>
      <c r="H293" s="4" t="s">
        <v>227</v>
      </c>
      <c r="I293">
        <v>0</v>
      </c>
      <c r="J293">
        <v>0</v>
      </c>
      <c r="K293">
        <v>3</v>
      </c>
      <c r="L293" s="2">
        <v>21</v>
      </c>
    </row>
    <row r="294" spans="2:12" hidden="1" x14ac:dyDescent="0.3">
      <c r="B294" s="6" t="s">
        <v>338</v>
      </c>
      <c r="C294" t="s">
        <v>19</v>
      </c>
      <c r="D294" s="1">
        <f>VLOOKUP(C294,'League Table'!$B$33:$E$52,2,FALSE)</f>
        <v>221500000</v>
      </c>
      <c r="E294" t="str">
        <f>VLOOKUP(C294,'League Table'!$B$33:$E$52,4,FALSE)</f>
        <v>Poor</v>
      </c>
      <c r="F294" s="1">
        <v>13</v>
      </c>
      <c r="G294" s="5">
        <v>3900000</v>
      </c>
      <c r="H294" s="4" t="s">
        <v>228</v>
      </c>
      <c r="I294">
        <v>0</v>
      </c>
      <c r="J294">
        <v>0</v>
      </c>
      <c r="K294">
        <v>0</v>
      </c>
      <c r="L294" s="2">
        <v>39</v>
      </c>
    </row>
    <row r="295" spans="2:12" hidden="1" x14ac:dyDescent="0.3">
      <c r="B295" s="6" t="s">
        <v>344</v>
      </c>
      <c r="C295" t="s">
        <v>19</v>
      </c>
      <c r="D295" s="1">
        <f>VLOOKUP(C295,'League Table'!$B$33:$E$52,2,FALSE)</f>
        <v>221500000</v>
      </c>
      <c r="E295" t="str">
        <f>VLOOKUP(C295,'League Table'!$B$33:$E$52,4,FALSE)</f>
        <v>Poor</v>
      </c>
      <c r="F295" s="1">
        <v>13</v>
      </c>
      <c r="G295" s="5">
        <v>2860000</v>
      </c>
      <c r="H295" s="4" t="s">
        <v>227</v>
      </c>
      <c r="I295">
        <v>0</v>
      </c>
      <c r="J295">
        <v>0</v>
      </c>
      <c r="K295">
        <v>2</v>
      </c>
      <c r="L295" s="2">
        <v>27</v>
      </c>
    </row>
    <row r="296" spans="2:12" hidden="1" x14ac:dyDescent="0.3">
      <c r="B296" s="6" t="s">
        <v>350</v>
      </c>
      <c r="C296" t="s">
        <v>19</v>
      </c>
      <c r="D296" s="1">
        <f>VLOOKUP(C296,'League Table'!$B$33:$E$52,2,FALSE)</f>
        <v>221500000</v>
      </c>
      <c r="E296" t="str">
        <f>VLOOKUP(C296,'League Table'!$B$33:$E$52,4,FALSE)</f>
        <v>Poor</v>
      </c>
      <c r="F296" s="1">
        <v>13</v>
      </c>
      <c r="G296" s="5">
        <v>1560000</v>
      </c>
      <c r="H296" s="4" t="s">
        <v>228</v>
      </c>
      <c r="I296">
        <v>0</v>
      </c>
      <c r="J296">
        <v>0</v>
      </c>
      <c r="K296">
        <v>0</v>
      </c>
      <c r="L296" s="2">
        <v>10</v>
      </c>
    </row>
    <row r="297" spans="2:12" hidden="1" x14ac:dyDescent="0.3">
      <c r="B297" s="6" t="s">
        <v>354</v>
      </c>
      <c r="C297" t="s">
        <v>19</v>
      </c>
      <c r="D297" s="1">
        <f>VLOOKUP(C297,'League Table'!$B$33:$E$52,2,FALSE)</f>
        <v>221500000</v>
      </c>
      <c r="E297" t="str">
        <f>VLOOKUP(C297,'League Table'!$B$33:$E$52,4,FALSE)</f>
        <v>Poor</v>
      </c>
      <c r="F297" s="1">
        <v>13</v>
      </c>
      <c r="G297" s="5">
        <v>260000</v>
      </c>
      <c r="H297" s="4" t="s">
        <v>227</v>
      </c>
      <c r="I297">
        <v>0</v>
      </c>
      <c r="J297">
        <v>0</v>
      </c>
      <c r="K297">
        <v>0</v>
      </c>
      <c r="L297" s="2">
        <v>2</v>
      </c>
    </row>
    <row r="298" spans="2:12" hidden="1" x14ac:dyDescent="0.3">
      <c r="B298" s="6" t="s">
        <v>342</v>
      </c>
      <c r="C298" t="s">
        <v>19</v>
      </c>
      <c r="D298" s="1">
        <f>VLOOKUP(C298,'League Table'!$B$33:$E$52,2,FALSE)</f>
        <v>221500000</v>
      </c>
      <c r="E298" t="str">
        <f>VLOOKUP(C298,'League Table'!$B$33:$E$52,4,FALSE)</f>
        <v>Poor</v>
      </c>
      <c r="F298" s="1">
        <v>13</v>
      </c>
      <c r="G298" s="5">
        <v>3640000</v>
      </c>
      <c r="H298" s="4" t="s">
        <v>228</v>
      </c>
      <c r="I298">
        <v>0</v>
      </c>
      <c r="J298">
        <v>0</v>
      </c>
      <c r="K298">
        <v>0</v>
      </c>
      <c r="L298" s="2">
        <v>19</v>
      </c>
    </row>
    <row r="299" spans="2:12" hidden="1" x14ac:dyDescent="0.3">
      <c r="B299" s="6" t="s">
        <v>374</v>
      </c>
      <c r="C299" t="s">
        <v>17</v>
      </c>
      <c r="D299" s="1">
        <f>VLOOKUP(C299,'League Table'!$B$33:$E$52,2,FALSE)</f>
        <v>182000000</v>
      </c>
      <c r="E299" t="str">
        <f>VLOOKUP(C299,'League Table'!$B$33:$E$52,4,FALSE)</f>
        <v>Poor</v>
      </c>
      <c r="F299" s="1">
        <v>14</v>
      </c>
      <c r="G299" s="1">
        <v>1040000</v>
      </c>
      <c r="H299" t="s">
        <v>227</v>
      </c>
      <c r="I299">
        <v>0</v>
      </c>
      <c r="J299">
        <v>0</v>
      </c>
      <c r="K299">
        <v>7</v>
      </c>
      <c r="L299" s="2">
        <v>38</v>
      </c>
    </row>
    <row r="300" spans="2:12" hidden="1" x14ac:dyDescent="0.3">
      <c r="B300" s="6" t="s">
        <v>381</v>
      </c>
      <c r="C300" t="s">
        <v>17</v>
      </c>
      <c r="D300" s="1">
        <f>VLOOKUP(C300,'League Table'!$B$33:$E$52,2,FALSE)</f>
        <v>182000000</v>
      </c>
      <c r="E300" t="str">
        <f>VLOOKUP(C300,'League Table'!$B$33:$E$52,4,FALSE)</f>
        <v>Poor</v>
      </c>
      <c r="F300" s="1">
        <v>14</v>
      </c>
      <c r="G300" s="1">
        <v>364000</v>
      </c>
      <c r="H300" t="s">
        <v>228</v>
      </c>
      <c r="I300">
        <v>0</v>
      </c>
      <c r="J300">
        <v>0</v>
      </c>
      <c r="K300">
        <v>1</v>
      </c>
      <c r="L300" s="2">
        <v>29</v>
      </c>
    </row>
    <row r="301" spans="2:12" hidden="1" x14ac:dyDescent="0.3">
      <c r="B301" s="6" t="s">
        <v>379</v>
      </c>
      <c r="C301" t="s">
        <v>17</v>
      </c>
      <c r="D301" s="1">
        <f>VLOOKUP(C301,'League Table'!$B$33:$E$52,2,FALSE)</f>
        <v>182000000</v>
      </c>
      <c r="E301" t="str">
        <f>VLOOKUP(C301,'League Table'!$B$33:$E$52,4,FALSE)</f>
        <v>Poor</v>
      </c>
      <c r="F301" s="1">
        <v>14</v>
      </c>
      <c r="G301" s="1">
        <v>884000</v>
      </c>
      <c r="H301" t="s">
        <v>229</v>
      </c>
      <c r="I301">
        <v>0</v>
      </c>
      <c r="J301">
        <v>0</v>
      </c>
      <c r="K301">
        <v>2</v>
      </c>
      <c r="L301" s="2">
        <v>30</v>
      </c>
    </row>
    <row r="302" spans="2:12" hidden="1" x14ac:dyDescent="0.3">
      <c r="B302" s="6" t="s">
        <v>358</v>
      </c>
      <c r="C302" t="s">
        <v>17</v>
      </c>
      <c r="D302" s="1">
        <f>VLOOKUP(C302,'League Table'!$B$33:$E$52,2,FALSE)</f>
        <v>182000000</v>
      </c>
      <c r="E302" t="str">
        <f>VLOOKUP(C302,'League Table'!$B$33:$E$52,4,FALSE)</f>
        <v>Poor</v>
      </c>
      <c r="F302" s="1">
        <v>14</v>
      </c>
      <c r="G302" s="1">
        <v>3640000</v>
      </c>
      <c r="H302" t="s">
        <v>229</v>
      </c>
      <c r="I302">
        <v>0</v>
      </c>
      <c r="J302">
        <v>0</v>
      </c>
      <c r="K302">
        <v>5</v>
      </c>
      <c r="L302" s="2">
        <v>32</v>
      </c>
    </row>
    <row r="303" spans="2:12" hidden="1" x14ac:dyDescent="0.3">
      <c r="B303" s="6" t="s">
        <v>372</v>
      </c>
      <c r="C303" t="s">
        <v>17</v>
      </c>
      <c r="D303" s="1">
        <f>VLOOKUP(C303,'League Table'!$B$33:$E$52,2,FALSE)</f>
        <v>182000000</v>
      </c>
      <c r="E303" t="str">
        <f>VLOOKUP(C303,'League Table'!$B$33:$E$52,4,FALSE)</f>
        <v>Poor</v>
      </c>
      <c r="F303" s="1">
        <v>14</v>
      </c>
      <c r="G303" s="1">
        <v>1560000</v>
      </c>
      <c r="H303" t="s">
        <v>228</v>
      </c>
      <c r="I303">
        <v>0</v>
      </c>
      <c r="J303">
        <v>0</v>
      </c>
      <c r="K303">
        <v>2</v>
      </c>
      <c r="L303" s="2">
        <v>30</v>
      </c>
    </row>
    <row r="304" spans="2:12" hidden="1" x14ac:dyDescent="0.3">
      <c r="B304" s="6" t="s">
        <v>378</v>
      </c>
      <c r="C304" t="s">
        <v>17</v>
      </c>
      <c r="D304" s="1">
        <f>VLOOKUP(C304,'League Table'!$B$33:$E$52,2,FALSE)</f>
        <v>182000000</v>
      </c>
      <c r="E304" t="str">
        <f>VLOOKUP(C304,'League Table'!$B$33:$E$52,4,FALSE)</f>
        <v>Poor</v>
      </c>
      <c r="F304" s="1">
        <v>14</v>
      </c>
      <c r="G304" s="1">
        <v>936000</v>
      </c>
      <c r="H304" t="s">
        <v>228</v>
      </c>
      <c r="I304">
        <v>0</v>
      </c>
      <c r="J304">
        <v>0</v>
      </c>
      <c r="K304">
        <v>0</v>
      </c>
      <c r="L304" s="2">
        <v>6</v>
      </c>
    </row>
    <row r="305" spans="2:12" hidden="1" x14ac:dyDescent="0.3">
      <c r="B305" s="6" t="s">
        <v>382</v>
      </c>
      <c r="C305" t="s">
        <v>17</v>
      </c>
      <c r="D305" s="1">
        <f>VLOOKUP(C305,'League Table'!$B$33:$E$52,2,FALSE)</f>
        <v>182000000</v>
      </c>
      <c r="E305" t="str">
        <f>VLOOKUP(C305,'League Table'!$B$33:$E$52,4,FALSE)</f>
        <v>Poor</v>
      </c>
      <c r="F305" s="1">
        <v>14</v>
      </c>
      <c r="G305" s="1">
        <v>156000</v>
      </c>
      <c r="H305" t="s">
        <v>226</v>
      </c>
      <c r="I305">
        <v>0</v>
      </c>
      <c r="J305">
        <v>0</v>
      </c>
      <c r="K305">
        <v>0</v>
      </c>
      <c r="L305" s="2">
        <v>0</v>
      </c>
    </row>
    <row r="306" spans="2:12" hidden="1" x14ac:dyDescent="0.3">
      <c r="B306" s="6" t="s">
        <v>361</v>
      </c>
      <c r="C306" t="s">
        <v>17</v>
      </c>
      <c r="D306" s="1">
        <f>VLOOKUP(C306,'League Table'!$B$33:$E$52,2,FALSE)</f>
        <v>182000000</v>
      </c>
      <c r="E306" t="str">
        <f>VLOOKUP(C306,'League Table'!$B$33:$E$52,4,FALSE)</f>
        <v>Poor</v>
      </c>
      <c r="F306" s="1">
        <v>14</v>
      </c>
      <c r="G306" s="1">
        <v>2340000</v>
      </c>
      <c r="H306" t="s">
        <v>228</v>
      </c>
      <c r="I306">
        <v>0</v>
      </c>
      <c r="J306">
        <v>0</v>
      </c>
      <c r="K306">
        <v>3</v>
      </c>
      <c r="L306" s="2">
        <v>24</v>
      </c>
    </row>
    <row r="307" spans="2:12" hidden="1" x14ac:dyDescent="0.3">
      <c r="B307" s="6" t="s">
        <v>364</v>
      </c>
      <c r="C307" t="s">
        <v>17</v>
      </c>
      <c r="D307" s="1">
        <f>VLOOKUP(C307,'League Table'!$B$33:$E$52,2,FALSE)</f>
        <v>182000000</v>
      </c>
      <c r="E307" t="str">
        <f>VLOOKUP(C307,'League Table'!$B$33:$E$52,4,FALSE)</f>
        <v>Poor</v>
      </c>
      <c r="F307" s="1">
        <v>14</v>
      </c>
      <c r="G307" s="1">
        <v>1820000</v>
      </c>
      <c r="H307" t="s">
        <v>227</v>
      </c>
      <c r="I307">
        <v>0</v>
      </c>
      <c r="J307">
        <v>0</v>
      </c>
      <c r="K307">
        <v>3</v>
      </c>
      <c r="L307" s="2">
        <v>26</v>
      </c>
    </row>
    <row r="308" spans="2:12" hidden="1" x14ac:dyDescent="0.3">
      <c r="B308" s="6" t="s">
        <v>366</v>
      </c>
      <c r="C308" t="s">
        <v>17</v>
      </c>
      <c r="D308" s="1">
        <f>VLOOKUP(C308,'League Table'!$B$33:$E$52,2,FALSE)</f>
        <v>182000000</v>
      </c>
      <c r="E308" t="str">
        <f>VLOOKUP(C308,'League Table'!$B$33:$E$52,4,FALSE)</f>
        <v>Poor</v>
      </c>
      <c r="F308" s="1">
        <v>14</v>
      </c>
      <c r="G308" s="1">
        <v>1820000</v>
      </c>
      <c r="H308" t="s">
        <v>226</v>
      </c>
      <c r="I308">
        <v>0</v>
      </c>
      <c r="J308">
        <v>0</v>
      </c>
      <c r="K308">
        <v>0</v>
      </c>
      <c r="L308" s="2">
        <v>25</v>
      </c>
    </row>
    <row r="309" spans="2:12" hidden="1" x14ac:dyDescent="0.3">
      <c r="B309" s="6" t="s">
        <v>376</v>
      </c>
      <c r="C309" t="s">
        <v>17</v>
      </c>
      <c r="D309" s="1">
        <f>VLOOKUP(C309,'League Table'!$B$33:$E$52,2,FALSE)</f>
        <v>182000000</v>
      </c>
      <c r="E309" t="str">
        <f>VLOOKUP(C309,'League Table'!$B$33:$E$52,4,FALSE)</f>
        <v>Poor</v>
      </c>
      <c r="F309" s="1">
        <v>14</v>
      </c>
      <c r="G309" s="1">
        <v>1040000</v>
      </c>
      <c r="H309" t="s">
        <v>229</v>
      </c>
      <c r="I309">
        <v>0</v>
      </c>
      <c r="J309">
        <v>0</v>
      </c>
      <c r="K309">
        <v>0</v>
      </c>
      <c r="L309" s="2">
        <v>5</v>
      </c>
    </row>
    <row r="310" spans="2:12" hidden="1" x14ac:dyDescent="0.3">
      <c r="B310" s="6" t="s">
        <v>370</v>
      </c>
      <c r="C310" t="s">
        <v>17</v>
      </c>
      <c r="D310" s="1">
        <f>VLOOKUP(C310,'League Table'!$B$33:$E$52,2,FALSE)</f>
        <v>182000000</v>
      </c>
      <c r="E310" t="str">
        <f>VLOOKUP(C310,'League Table'!$B$33:$E$52,4,FALSE)</f>
        <v>Poor</v>
      </c>
      <c r="F310" s="1">
        <v>14</v>
      </c>
      <c r="G310" s="1">
        <v>1560000</v>
      </c>
      <c r="H310" t="s">
        <v>228</v>
      </c>
      <c r="I310">
        <v>0</v>
      </c>
      <c r="J310">
        <v>0</v>
      </c>
      <c r="K310">
        <v>0</v>
      </c>
      <c r="L310" s="2">
        <v>30</v>
      </c>
    </row>
    <row r="311" spans="2:12" hidden="1" x14ac:dyDescent="0.3">
      <c r="B311" s="6" t="s">
        <v>375</v>
      </c>
      <c r="C311" t="s">
        <v>17</v>
      </c>
      <c r="D311" s="1">
        <f>VLOOKUP(C311,'League Table'!$B$33:$E$52,2,FALSE)</f>
        <v>182000000</v>
      </c>
      <c r="E311" t="str">
        <f>VLOOKUP(C311,'League Table'!$B$33:$E$52,4,FALSE)</f>
        <v>Poor</v>
      </c>
      <c r="F311" s="1">
        <v>14</v>
      </c>
      <c r="G311" s="1">
        <v>1040000</v>
      </c>
      <c r="H311" t="s">
        <v>228</v>
      </c>
      <c r="I311">
        <v>0</v>
      </c>
      <c r="J311">
        <v>0</v>
      </c>
      <c r="K311">
        <v>1</v>
      </c>
      <c r="L311" s="2">
        <v>23</v>
      </c>
    </row>
    <row r="312" spans="2:12" hidden="1" x14ac:dyDescent="0.3">
      <c r="B312" s="6" t="s">
        <v>377</v>
      </c>
      <c r="C312" t="s">
        <v>17</v>
      </c>
      <c r="D312" s="1">
        <f>VLOOKUP(C312,'League Table'!$B$33:$E$52,2,FALSE)</f>
        <v>182000000</v>
      </c>
      <c r="E312" t="str">
        <f>VLOOKUP(C312,'League Table'!$B$33:$E$52,4,FALSE)</f>
        <v>Poor</v>
      </c>
      <c r="F312" s="1">
        <v>14</v>
      </c>
      <c r="G312" s="1">
        <v>1040000</v>
      </c>
      <c r="H312" t="s">
        <v>228</v>
      </c>
      <c r="I312">
        <v>0</v>
      </c>
      <c r="J312">
        <v>0</v>
      </c>
      <c r="K312">
        <v>0</v>
      </c>
      <c r="L312" s="2">
        <v>13</v>
      </c>
    </row>
    <row r="313" spans="2:12" hidden="1" x14ac:dyDescent="0.3">
      <c r="B313" s="6" t="s">
        <v>373</v>
      </c>
      <c r="C313" t="s">
        <v>17</v>
      </c>
      <c r="D313" s="1">
        <f>VLOOKUP(C313,'League Table'!$B$33:$E$52,2,FALSE)</f>
        <v>182000000</v>
      </c>
      <c r="E313" t="str">
        <f>VLOOKUP(C313,'League Table'!$B$33:$E$52,4,FALSE)</f>
        <v>Poor</v>
      </c>
      <c r="F313" s="1">
        <v>14</v>
      </c>
      <c r="G313" s="1">
        <v>1300000</v>
      </c>
      <c r="H313" t="s">
        <v>228</v>
      </c>
      <c r="I313">
        <v>0</v>
      </c>
      <c r="J313">
        <v>0</v>
      </c>
      <c r="K313">
        <v>1</v>
      </c>
      <c r="L313" s="2">
        <v>12</v>
      </c>
    </row>
    <row r="314" spans="2:12" hidden="1" x14ac:dyDescent="0.3">
      <c r="B314" s="6" t="s">
        <v>384</v>
      </c>
      <c r="C314" t="s">
        <v>17</v>
      </c>
      <c r="D314" s="1">
        <f>VLOOKUP(C314,'League Table'!$B$33:$E$52,2,FALSE)</f>
        <v>182000000</v>
      </c>
      <c r="E314" t="str">
        <f>VLOOKUP(C314,'League Table'!$B$33:$E$52,4,FALSE)</f>
        <v>Poor</v>
      </c>
      <c r="F314" s="1">
        <v>14</v>
      </c>
      <c r="G314" s="1">
        <v>468000</v>
      </c>
      <c r="H314" t="s">
        <v>228</v>
      </c>
      <c r="I314">
        <v>0</v>
      </c>
      <c r="J314">
        <v>0</v>
      </c>
      <c r="K314">
        <v>1</v>
      </c>
      <c r="L314" s="2">
        <v>7</v>
      </c>
    </row>
    <row r="315" spans="2:12" hidden="1" x14ac:dyDescent="0.3">
      <c r="B315" s="6" t="s">
        <v>365</v>
      </c>
      <c r="C315" t="s">
        <v>17</v>
      </c>
      <c r="D315" s="1">
        <f>VLOOKUP(C315,'League Table'!$B$33:$E$52,2,FALSE)</f>
        <v>182000000</v>
      </c>
      <c r="E315" t="str">
        <f>VLOOKUP(C315,'League Table'!$B$33:$E$52,4,FALSE)</f>
        <v>Poor</v>
      </c>
      <c r="F315" s="1">
        <v>14</v>
      </c>
      <c r="G315" s="1">
        <v>1820000</v>
      </c>
      <c r="H315" t="s">
        <v>227</v>
      </c>
      <c r="I315">
        <v>0</v>
      </c>
      <c r="J315">
        <v>0</v>
      </c>
      <c r="K315">
        <v>0</v>
      </c>
      <c r="L315" s="2">
        <v>5</v>
      </c>
    </row>
    <row r="316" spans="2:12" hidden="1" x14ac:dyDescent="0.3">
      <c r="B316" s="6" t="s">
        <v>383</v>
      </c>
      <c r="C316" t="s">
        <v>17</v>
      </c>
      <c r="D316" s="1">
        <f>VLOOKUP(C316,'League Table'!$B$33:$E$52,2,FALSE)</f>
        <v>182000000</v>
      </c>
      <c r="E316" t="str">
        <f>VLOOKUP(C316,'League Table'!$B$33:$E$52,4,FALSE)</f>
        <v>Poor</v>
      </c>
      <c r="F316" s="1">
        <v>14</v>
      </c>
      <c r="G316" s="1">
        <v>988000</v>
      </c>
      <c r="H316" t="s">
        <v>226</v>
      </c>
      <c r="I316">
        <v>0</v>
      </c>
      <c r="J316">
        <v>0</v>
      </c>
      <c r="K316">
        <v>0</v>
      </c>
      <c r="L316" s="2">
        <v>16</v>
      </c>
    </row>
    <row r="317" spans="2:12" hidden="1" x14ac:dyDescent="0.3">
      <c r="B317" s="6" t="s">
        <v>369</v>
      </c>
      <c r="C317" t="s">
        <v>17</v>
      </c>
      <c r="D317" s="1">
        <f>VLOOKUP(C317,'League Table'!$B$33:$E$52,2,FALSE)</f>
        <v>182000000</v>
      </c>
      <c r="E317" t="str">
        <f>VLOOKUP(C317,'League Table'!$B$33:$E$52,4,FALSE)</f>
        <v>Poor</v>
      </c>
      <c r="F317" s="1">
        <v>14</v>
      </c>
      <c r="G317" s="1">
        <v>1664000</v>
      </c>
      <c r="H317" t="s">
        <v>229</v>
      </c>
      <c r="I317">
        <v>0</v>
      </c>
      <c r="J317">
        <v>0</v>
      </c>
      <c r="K317">
        <v>5</v>
      </c>
      <c r="L317" s="2">
        <v>40</v>
      </c>
    </row>
    <row r="318" spans="2:12" hidden="1" x14ac:dyDescent="0.3">
      <c r="B318" s="6" t="s">
        <v>362</v>
      </c>
      <c r="C318" t="s">
        <v>17</v>
      </c>
      <c r="D318" s="1">
        <f>VLOOKUP(C318,'League Table'!$B$33:$E$52,2,FALSE)</f>
        <v>182000000</v>
      </c>
      <c r="E318" t="str">
        <f>VLOOKUP(C318,'League Table'!$B$33:$E$52,4,FALSE)</f>
        <v>Poor</v>
      </c>
      <c r="F318" s="1">
        <v>14</v>
      </c>
      <c r="G318" s="1">
        <v>2340000</v>
      </c>
      <c r="H318" t="s">
        <v>227</v>
      </c>
      <c r="I318">
        <v>0</v>
      </c>
      <c r="J318">
        <v>0</v>
      </c>
      <c r="K318">
        <v>5</v>
      </c>
      <c r="L318" s="2">
        <v>33</v>
      </c>
    </row>
    <row r="319" spans="2:12" hidden="1" x14ac:dyDescent="0.3">
      <c r="B319" s="6" t="s">
        <v>363</v>
      </c>
      <c r="C319" t="s">
        <v>17</v>
      </c>
      <c r="D319" s="1">
        <f>VLOOKUP(C319,'League Table'!$B$33:$E$52,2,FALSE)</f>
        <v>182000000</v>
      </c>
      <c r="E319" t="str">
        <f>VLOOKUP(C319,'League Table'!$B$33:$E$52,4,FALSE)</f>
        <v>Poor</v>
      </c>
      <c r="F319" s="1">
        <v>14</v>
      </c>
      <c r="G319" s="1">
        <v>2340000</v>
      </c>
      <c r="H319" t="s">
        <v>228</v>
      </c>
      <c r="I319">
        <v>0</v>
      </c>
      <c r="J319">
        <v>0</v>
      </c>
      <c r="K319">
        <v>0</v>
      </c>
      <c r="L319" s="2">
        <v>21</v>
      </c>
    </row>
    <row r="320" spans="2:12" hidden="1" x14ac:dyDescent="0.3">
      <c r="B320" s="6" t="s">
        <v>368</v>
      </c>
      <c r="C320" t="s">
        <v>17</v>
      </c>
      <c r="D320" s="1">
        <f>VLOOKUP(C320,'League Table'!$B$33:$E$52,2,FALSE)</f>
        <v>182000000</v>
      </c>
      <c r="E320" t="str">
        <f>VLOOKUP(C320,'League Table'!$B$33:$E$52,4,FALSE)</f>
        <v>Poor</v>
      </c>
      <c r="F320" s="1">
        <v>14</v>
      </c>
      <c r="G320" s="1">
        <v>1820000</v>
      </c>
      <c r="H320" t="s">
        <v>229</v>
      </c>
      <c r="I320">
        <v>0</v>
      </c>
      <c r="J320">
        <v>0</v>
      </c>
      <c r="K320">
        <v>1</v>
      </c>
      <c r="L320" s="2">
        <v>16</v>
      </c>
    </row>
    <row r="321" spans="2:12" hidden="1" x14ac:dyDescent="0.3">
      <c r="B321" s="6" t="s">
        <v>359</v>
      </c>
      <c r="C321" t="s">
        <v>17</v>
      </c>
      <c r="D321" s="1">
        <f>VLOOKUP(C321,'League Table'!$B$33:$E$52,2,FALSE)</f>
        <v>182000000</v>
      </c>
      <c r="E321" t="str">
        <f>VLOOKUP(C321,'League Table'!$B$33:$E$52,4,FALSE)</f>
        <v>Poor</v>
      </c>
      <c r="F321" s="1">
        <v>14</v>
      </c>
      <c r="G321" s="1">
        <v>2600000</v>
      </c>
      <c r="H321" t="s">
        <v>227</v>
      </c>
      <c r="I321">
        <v>0</v>
      </c>
      <c r="J321">
        <v>0</v>
      </c>
      <c r="K321">
        <v>1</v>
      </c>
      <c r="L321" s="2">
        <v>25</v>
      </c>
    </row>
    <row r="322" spans="2:12" hidden="1" x14ac:dyDescent="0.3">
      <c r="B322" s="6" t="s">
        <v>380</v>
      </c>
      <c r="C322" t="s">
        <v>17</v>
      </c>
      <c r="D322" s="1">
        <f>VLOOKUP(C322,'League Table'!$B$33:$E$52,2,FALSE)</f>
        <v>182000000</v>
      </c>
      <c r="E322" t="str">
        <f>VLOOKUP(C322,'League Table'!$B$33:$E$52,4,FALSE)</f>
        <v>Poor</v>
      </c>
      <c r="F322" s="1">
        <v>14</v>
      </c>
      <c r="G322" s="1">
        <v>832000</v>
      </c>
      <c r="H322" t="s">
        <v>228</v>
      </c>
      <c r="I322">
        <v>0</v>
      </c>
      <c r="J322">
        <v>0</v>
      </c>
      <c r="K322">
        <v>0</v>
      </c>
      <c r="L322" s="2">
        <v>0</v>
      </c>
    </row>
    <row r="323" spans="2:12" hidden="1" x14ac:dyDescent="0.3">
      <c r="B323" s="6" t="s">
        <v>360</v>
      </c>
      <c r="C323" t="s">
        <v>17</v>
      </c>
      <c r="D323" s="1">
        <f>VLOOKUP(C323,'League Table'!$B$33:$E$52,2,FALSE)</f>
        <v>182000000</v>
      </c>
      <c r="E323" t="str">
        <f>VLOOKUP(C323,'League Table'!$B$33:$E$52,4,FALSE)</f>
        <v>Poor</v>
      </c>
      <c r="F323" s="1">
        <v>14</v>
      </c>
      <c r="G323" s="1">
        <v>2340000</v>
      </c>
      <c r="H323" t="s">
        <v>229</v>
      </c>
      <c r="I323">
        <v>0</v>
      </c>
      <c r="J323">
        <v>0</v>
      </c>
      <c r="K323">
        <v>6</v>
      </c>
      <c r="L323" s="2">
        <v>30</v>
      </c>
    </row>
    <row r="324" spans="2:12" hidden="1" x14ac:dyDescent="0.3">
      <c r="B324" s="6" t="s">
        <v>371</v>
      </c>
      <c r="C324" t="s">
        <v>17</v>
      </c>
      <c r="D324" s="1">
        <f>VLOOKUP(C324,'League Table'!$B$33:$E$52,2,FALSE)</f>
        <v>182000000</v>
      </c>
      <c r="E324" t="str">
        <f>VLOOKUP(C324,'League Table'!$B$33:$E$52,4,FALSE)</f>
        <v>Poor</v>
      </c>
      <c r="F324" s="1">
        <v>14</v>
      </c>
      <c r="G324" s="1">
        <v>1560000</v>
      </c>
      <c r="H324" t="s">
        <v>227</v>
      </c>
      <c r="I324">
        <v>0</v>
      </c>
      <c r="J324">
        <v>0</v>
      </c>
      <c r="K324">
        <v>2</v>
      </c>
      <c r="L324" s="2">
        <v>15</v>
      </c>
    </row>
    <row r="325" spans="2:12" hidden="1" x14ac:dyDescent="0.3">
      <c r="B325" s="6" t="s">
        <v>367</v>
      </c>
      <c r="C325" t="s">
        <v>17</v>
      </c>
      <c r="D325" s="1">
        <f>VLOOKUP(C325,'League Table'!$B$33:$E$52,2,FALSE)</f>
        <v>182000000</v>
      </c>
      <c r="E325" t="str">
        <f>VLOOKUP(C325,'League Table'!$B$33:$E$52,4,FALSE)</f>
        <v>Poor</v>
      </c>
      <c r="F325" s="1">
        <v>14</v>
      </c>
      <c r="G325" s="1">
        <v>1820000</v>
      </c>
      <c r="H325" t="s">
        <v>228</v>
      </c>
      <c r="I325">
        <v>0</v>
      </c>
      <c r="J325">
        <v>0</v>
      </c>
      <c r="K325">
        <v>0</v>
      </c>
      <c r="L325" s="2">
        <v>3</v>
      </c>
    </row>
    <row r="326" spans="2:12" hidden="1" x14ac:dyDescent="0.3">
      <c r="B326" s="4" t="s">
        <v>409</v>
      </c>
      <c r="C326" t="s">
        <v>2</v>
      </c>
      <c r="D326" s="1">
        <f>VLOOKUP(C326,'League Table'!$B$33:$E$52,2,FALSE)</f>
        <v>137700000</v>
      </c>
      <c r="E326" t="str">
        <f>VLOOKUP(C326,'League Table'!$B$33:$E$52,4,FALSE)</f>
        <v>Poor</v>
      </c>
      <c r="F326" s="1">
        <v>15</v>
      </c>
      <c r="G326" s="1">
        <v>832000</v>
      </c>
      <c r="H326" t="s">
        <v>228</v>
      </c>
      <c r="I326">
        <v>0</v>
      </c>
      <c r="J326">
        <v>0</v>
      </c>
      <c r="K326">
        <v>0</v>
      </c>
      <c r="L326" s="2">
        <v>2</v>
      </c>
    </row>
    <row r="327" spans="2:12" hidden="1" x14ac:dyDescent="0.3">
      <c r="B327" s="4" t="s">
        <v>389</v>
      </c>
      <c r="C327" t="s">
        <v>2</v>
      </c>
      <c r="D327" s="1">
        <f>VLOOKUP(C327,'League Table'!$B$33:$E$52,2,FALSE)</f>
        <v>137700000</v>
      </c>
      <c r="E327" t="str">
        <f>VLOOKUP(C327,'League Table'!$B$33:$E$52,4,FALSE)</f>
        <v>Poor</v>
      </c>
      <c r="F327" s="1">
        <v>15</v>
      </c>
      <c r="G327" s="1">
        <v>1820000</v>
      </c>
      <c r="H327" t="s">
        <v>227</v>
      </c>
      <c r="I327">
        <v>0</v>
      </c>
      <c r="J327">
        <v>0</v>
      </c>
      <c r="K327">
        <v>3</v>
      </c>
      <c r="L327" s="2">
        <v>37</v>
      </c>
    </row>
    <row r="328" spans="2:12" hidden="1" x14ac:dyDescent="0.3">
      <c r="B328" s="4" t="s">
        <v>398</v>
      </c>
      <c r="C328" t="s">
        <v>2</v>
      </c>
      <c r="D328" s="1">
        <f>VLOOKUP(C328,'League Table'!$B$33:$E$52,2,FALSE)</f>
        <v>137700000</v>
      </c>
      <c r="E328" t="str">
        <f>VLOOKUP(C328,'League Table'!$B$33:$E$52,4,FALSE)</f>
        <v>Poor</v>
      </c>
      <c r="F328" s="1">
        <v>15</v>
      </c>
      <c r="G328" s="1">
        <v>1300000</v>
      </c>
      <c r="H328" t="s">
        <v>227</v>
      </c>
      <c r="I328">
        <v>0</v>
      </c>
      <c r="J328">
        <v>0</v>
      </c>
      <c r="K328">
        <v>0</v>
      </c>
      <c r="L328" s="2">
        <v>20</v>
      </c>
    </row>
    <row r="329" spans="2:12" hidden="1" x14ac:dyDescent="0.3">
      <c r="B329" s="4" t="s">
        <v>396</v>
      </c>
      <c r="C329" t="s">
        <v>2</v>
      </c>
      <c r="D329" s="1">
        <f>VLOOKUP(C329,'League Table'!$B$33:$E$52,2,FALSE)</f>
        <v>137700000</v>
      </c>
      <c r="E329" t="str">
        <f>VLOOKUP(C329,'League Table'!$B$33:$E$52,4,FALSE)</f>
        <v>Poor</v>
      </c>
      <c r="F329" s="1">
        <v>15</v>
      </c>
      <c r="G329" s="1">
        <v>1560000</v>
      </c>
      <c r="H329" t="s">
        <v>228</v>
      </c>
      <c r="I329">
        <v>0</v>
      </c>
      <c r="J329">
        <v>0</v>
      </c>
      <c r="K329">
        <v>0</v>
      </c>
      <c r="L329" s="2">
        <v>24</v>
      </c>
    </row>
    <row r="330" spans="2:12" hidden="1" x14ac:dyDescent="0.3">
      <c r="B330" s="4" t="s">
        <v>403</v>
      </c>
      <c r="C330" t="s">
        <v>2</v>
      </c>
      <c r="D330" s="1">
        <f>VLOOKUP(C330,'League Table'!$B$33:$E$52,2,FALSE)</f>
        <v>137700000</v>
      </c>
      <c r="E330" t="str">
        <f>VLOOKUP(C330,'League Table'!$B$33:$E$52,4,FALSE)</f>
        <v>Poor</v>
      </c>
      <c r="F330" s="1">
        <v>15</v>
      </c>
      <c r="G330" s="1">
        <v>1040000</v>
      </c>
      <c r="H330" t="s">
        <v>228</v>
      </c>
      <c r="I330">
        <v>0</v>
      </c>
      <c r="J330">
        <v>0</v>
      </c>
      <c r="K330">
        <v>1</v>
      </c>
      <c r="L330" s="2">
        <v>7</v>
      </c>
    </row>
    <row r="331" spans="2:12" hidden="1" x14ac:dyDescent="0.3">
      <c r="B331" s="4" t="s">
        <v>397</v>
      </c>
      <c r="C331" t="s">
        <v>2</v>
      </c>
      <c r="D331" s="1">
        <f>VLOOKUP(C331,'League Table'!$B$33:$E$52,2,FALSE)</f>
        <v>137700000</v>
      </c>
      <c r="E331" t="str">
        <f>VLOOKUP(C331,'League Table'!$B$33:$E$52,4,FALSE)</f>
        <v>Poor</v>
      </c>
      <c r="F331" s="1">
        <v>15</v>
      </c>
      <c r="G331" s="1">
        <v>1560000</v>
      </c>
      <c r="H331" t="s">
        <v>227</v>
      </c>
      <c r="I331">
        <v>0</v>
      </c>
      <c r="J331">
        <v>0</v>
      </c>
      <c r="K331">
        <v>1</v>
      </c>
      <c r="L331" s="2">
        <v>36</v>
      </c>
    </row>
    <row r="332" spans="2:12" hidden="1" x14ac:dyDescent="0.3">
      <c r="B332" s="4" t="s">
        <v>387</v>
      </c>
      <c r="C332" t="s">
        <v>2</v>
      </c>
      <c r="D332" s="1">
        <f>VLOOKUP(C332,'League Table'!$B$33:$E$52,2,FALSE)</f>
        <v>137700000</v>
      </c>
      <c r="E332" t="str">
        <f>VLOOKUP(C332,'League Table'!$B$33:$E$52,4,FALSE)</f>
        <v>Poor</v>
      </c>
      <c r="F332" s="1">
        <v>15</v>
      </c>
      <c r="G332" s="1">
        <v>2340000</v>
      </c>
      <c r="H332" t="s">
        <v>227</v>
      </c>
      <c r="I332">
        <v>0</v>
      </c>
      <c r="J332">
        <v>0</v>
      </c>
      <c r="K332">
        <v>0</v>
      </c>
      <c r="L332" s="2">
        <v>37</v>
      </c>
    </row>
    <row r="333" spans="2:12" hidden="1" x14ac:dyDescent="0.3">
      <c r="B333" s="4" t="s">
        <v>392</v>
      </c>
      <c r="C333" t="s">
        <v>2</v>
      </c>
      <c r="D333" s="1">
        <f>VLOOKUP(C333,'League Table'!$B$33:$E$52,2,FALSE)</f>
        <v>137700000</v>
      </c>
      <c r="E333" t="str">
        <f>VLOOKUP(C333,'League Table'!$B$33:$E$52,4,FALSE)</f>
        <v>Poor</v>
      </c>
      <c r="F333" s="1">
        <v>15</v>
      </c>
      <c r="G333" s="1">
        <v>1664000</v>
      </c>
      <c r="H333" t="s">
        <v>228</v>
      </c>
      <c r="I333">
        <v>0</v>
      </c>
      <c r="J333">
        <v>0</v>
      </c>
      <c r="K333">
        <v>0</v>
      </c>
      <c r="L333" s="2">
        <v>21</v>
      </c>
    </row>
    <row r="334" spans="2:12" hidden="1" x14ac:dyDescent="0.3">
      <c r="B334" s="4" t="s">
        <v>402</v>
      </c>
      <c r="C334" t="s">
        <v>2</v>
      </c>
      <c r="D334" s="1">
        <f>VLOOKUP(C334,'League Table'!$B$33:$E$52,2,FALSE)</f>
        <v>137700000</v>
      </c>
      <c r="E334" t="str">
        <f>VLOOKUP(C334,'League Table'!$B$33:$E$52,4,FALSE)</f>
        <v>Poor</v>
      </c>
      <c r="F334" s="1">
        <v>15</v>
      </c>
      <c r="G334" s="1">
        <v>1040000</v>
      </c>
      <c r="H334" t="s">
        <v>228</v>
      </c>
      <c r="I334">
        <v>0</v>
      </c>
      <c r="J334">
        <v>0</v>
      </c>
      <c r="K334">
        <v>0</v>
      </c>
      <c r="L334" s="2">
        <v>25</v>
      </c>
    </row>
    <row r="335" spans="2:12" hidden="1" x14ac:dyDescent="0.3">
      <c r="B335" s="4" t="s">
        <v>395</v>
      </c>
      <c r="C335" t="s">
        <v>2</v>
      </c>
      <c r="D335" s="1">
        <f>VLOOKUP(C335,'League Table'!$B$33:$E$52,2,FALSE)</f>
        <v>137700000</v>
      </c>
      <c r="E335" t="str">
        <f>VLOOKUP(C335,'League Table'!$B$33:$E$52,4,FALSE)</f>
        <v>Poor</v>
      </c>
      <c r="F335" s="1">
        <v>15</v>
      </c>
      <c r="G335" s="1">
        <v>1560000</v>
      </c>
      <c r="H335" t="s">
        <v>229</v>
      </c>
      <c r="I335">
        <v>0</v>
      </c>
      <c r="J335">
        <v>0</v>
      </c>
      <c r="K335">
        <v>14</v>
      </c>
      <c r="L335" s="2">
        <v>36</v>
      </c>
    </row>
    <row r="336" spans="2:12" hidden="1" x14ac:dyDescent="0.3">
      <c r="B336" s="4" t="s">
        <v>408</v>
      </c>
      <c r="C336" t="s">
        <v>2</v>
      </c>
      <c r="D336" s="1">
        <f>VLOOKUP(C336,'League Table'!$B$33:$E$52,2,FALSE)</f>
        <v>137700000</v>
      </c>
      <c r="E336" t="str">
        <f>VLOOKUP(C336,'League Table'!$B$33:$E$52,4,FALSE)</f>
        <v>Poor</v>
      </c>
      <c r="F336" s="1">
        <v>15</v>
      </c>
      <c r="G336" s="1">
        <v>1040000</v>
      </c>
      <c r="H336" t="s">
        <v>227</v>
      </c>
      <c r="I336">
        <v>0</v>
      </c>
      <c r="J336">
        <v>0</v>
      </c>
      <c r="K336">
        <v>0</v>
      </c>
      <c r="L336" s="2">
        <v>3</v>
      </c>
    </row>
    <row r="337" spans="2:12" hidden="1" x14ac:dyDescent="0.3">
      <c r="B337" s="4" t="s">
        <v>386</v>
      </c>
      <c r="C337" t="s">
        <v>2</v>
      </c>
      <c r="D337" s="1">
        <f>VLOOKUP(C337,'League Table'!$B$33:$E$52,2,FALSE)</f>
        <v>137700000</v>
      </c>
      <c r="E337" t="str">
        <f>VLOOKUP(C337,'League Table'!$B$33:$E$52,4,FALSE)</f>
        <v>Poor</v>
      </c>
      <c r="F337" s="1">
        <v>15</v>
      </c>
      <c r="G337" s="1">
        <v>2340000</v>
      </c>
      <c r="H337" t="s">
        <v>229</v>
      </c>
      <c r="I337">
        <v>0</v>
      </c>
      <c r="J337">
        <v>0</v>
      </c>
      <c r="K337">
        <v>5</v>
      </c>
      <c r="L337" s="2">
        <v>34</v>
      </c>
    </row>
    <row r="338" spans="2:12" hidden="1" x14ac:dyDescent="0.3">
      <c r="B338" s="4" t="s">
        <v>410</v>
      </c>
      <c r="C338" t="s">
        <v>2</v>
      </c>
      <c r="D338" s="1">
        <f>VLOOKUP(C338,'League Table'!$B$33:$E$52,2,FALSE)</f>
        <v>137700000</v>
      </c>
      <c r="E338" t="str">
        <f>VLOOKUP(C338,'League Table'!$B$33:$E$52,4,FALSE)</f>
        <v>Poor</v>
      </c>
      <c r="F338" s="1">
        <v>15</v>
      </c>
      <c r="G338" s="1">
        <v>1560000</v>
      </c>
      <c r="H338" t="s">
        <v>229</v>
      </c>
      <c r="I338">
        <v>0</v>
      </c>
      <c r="J338">
        <v>0</v>
      </c>
      <c r="K338">
        <v>1</v>
      </c>
      <c r="L338" s="2">
        <v>10</v>
      </c>
    </row>
    <row r="339" spans="2:12" hidden="1" x14ac:dyDescent="0.3">
      <c r="B339" s="4" t="s">
        <v>388</v>
      </c>
      <c r="C339" t="s">
        <v>2</v>
      </c>
      <c r="D339" s="1">
        <f>VLOOKUP(C339,'League Table'!$B$33:$E$52,2,FALSE)</f>
        <v>137700000</v>
      </c>
      <c r="E339" t="str">
        <f>VLOOKUP(C339,'League Table'!$B$33:$E$52,4,FALSE)</f>
        <v>Poor</v>
      </c>
      <c r="F339" s="1">
        <v>15</v>
      </c>
      <c r="G339" s="1">
        <v>1820000</v>
      </c>
      <c r="H339" t="s">
        <v>228</v>
      </c>
      <c r="I339">
        <v>0</v>
      </c>
      <c r="J339">
        <v>0</v>
      </c>
      <c r="K339">
        <v>1</v>
      </c>
      <c r="L339" s="2">
        <v>36</v>
      </c>
    </row>
    <row r="340" spans="2:12" hidden="1" x14ac:dyDescent="0.3">
      <c r="B340" s="4" t="s">
        <v>407</v>
      </c>
      <c r="C340" t="s">
        <v>2</v>
      </c>
      <c r="D340" s="1">
        <f>VLOOKUP(C340,'League Table'!$B$33:$E$52,2,FALSE)</f>
        <v>137700000</v>
      </c>
      <c r="E340" t="str">
        <f>VLOOKUP(C340,'League Table'!$B$33:$E$52,4,FALSE)</f>
        <v>Poor</v>
      </c>
      <c r="F340" s="1">
        <v>15</v>
      </c>
      <c r="G340" s="1">
        <v>1040000</v>
      </c>
      <c r="H340" t="s">
        <v>228</v>
      </c>
      <c r="I340">
        <v>0</v>
      </c>
      <c r="J340">
        <v>0</v>
      </c>
      <c r="K340">
        <v>0</v>
      </c>
      <c r="L340" s="2">
        <v>6</v>
      </c>
    </row>
    <row r="341" spans="2:12" hidden="1" x14ac:dyDescent="0.3">
      <c r="B341" s="4" t="s">
        <v>400</v>
      </c>
      <c r="C341" t="s">
        <v>2</v>
      </c>
      <c r="D341" s="1">
        <f>VLOOKUP(C341,'League Table'!$B$33:$E$52,2,FALSE)</f>
        <v>137700000</v>
      </c>
      <c r="E341" t="str">
        <f>VLOOKUP(C341,'League Table'!$B$33:$E$52,4,FALSE)</f>
        <v>Poor</v>
      </c>
      <c r="F341" s="1">
        <v>15</v>
      </c>
      <c r="G341" s="1">
        <v>1300000</v>
      </c>
      <c r="H341" t="s">
        <v>228</v>
      </c>
      <c r="I341">
        <v>0</v>
      </c>
      <c r="J341">
        <v>0</v>
      </c>
      <c r="K341">
        <v>0</v>
      </c>
      <c r="L341" s="2">
        <v>17</v>
      </c>
    </row>
    <row r="342" spans="2:12" hidden="1" x14ac:dyDescent="0.3">
      <c r="B342" s="4" t="s">
        <v>391</v>
      </c>
      <c r="C342" t="s">
        <v>2</v>
      </c>
      <c r="D342" s="1">
        <f>VLOOKUP(C342,'League Table'!$B$33:$E$52,2,FALSE)</f>
        <v>137700000</v>
      </c>
      <c r="E342" t="str">
        <f>VLOOKUP(C342,'League Table'!$B$33:$E$52,4,FALSE)</f>
        <v>Poor</v>
      </c>
      <c r="F342" s="1">
        <v>15</v>
      </c>
      <c r="G342" s="1">
        <v>1820000</v>
      </c>
      <c r="H342" t="s">
        <v>226</v>
      </c>
      <c r="I342">
        <v>0</v>
      </c>
      <c r="J342">
        <v>0</v>
      </c>
      <c r="K342">
        <v>0</v>
      </c>
      <c r="L342" s="2">
        <v>35</v>
      </c>
    </row>
    <row r="343" spans="2:12" hidden="1" x14ac:dyDescent="0.3">
      <c r="B343" s="4" t="s">
        <v>406</v>
      </c>
      <c r="C343" t="s">
        <v>2</v>
      </c>
      <c r="D343" s="1">
        <f>VLOOKUP(C343,'League Table'!$B$33:$E$52,2,FALSE)</f>
        <v>137700000</v>
      </c>
      <c r="E343" t="str">
        <f>VLOOKUP(C343,'League Table'!$B$33:$E$52,4,FALSE)</f>
        <v>Poor</v>
      </c>
      <c r="F343" s="1">
        <v>15</v>
      </c>
      <c r="G343" s="1">
        <v>1040000</v>
      </c>
      <c r="H343" t="s">
        <v>226</v>
      </c>
      <c r="I343">
        <v>0</v>
      </c>
      <c r="J343">
        <v>0</v>
      </c>
      <c r="K343">
        <v>0</v>
      </c>
      <c r="L343" s="2">
        <v>2</v>
      </c>
    </row>
    <row r="344" spans="2:12" hidden="1" x14ac:dyDescent="0.3">
      <c r="B344" s="4" t="s">
        <v>394</v>
      </c>
      <c r="C344" t="s">
        <v>2</v>
      </c>
      <c r="D344" s="1">
        <f>VLOOKUP(C344,'League Table'!$B$33:$E$52,2,FALSE)</f>
        <v>137700000</v>
      </c>
      <c r="E344" t="str">
        <f>VLOOKUP(C344,'League Table'!$B$33:$E$52,4,FALSE)</f>
        <v>Poor</v>
      </c>
      <c r="F344" s="1">
        <v>15</v>
      </c>
      <c r="G344" s="1">
        <v>1560000</v>
      </c>
      <c r="H344" t="s">
        <v>227</v>
      </c>
      <c r="I344">
        <v>0</v>
      </c>
      <c r="J344">
        <v>0</v>
      </c>
      <c r="K344">
        <v>6</v>
      </c>
      <c r="L344" s="2">
        <v>36</v>
      </c>
    </row>
    <row r="345" spans="2:12" hidden="1" x14ac:dyDescent="0.3">
      <c r="B345" s="4" t="s">
        <v>401</v>
      </c>
      <c r="C345" t="s">
        <v>2</v>
      </c>
      <c r="D345" s="1">
        <f>VLOOKUP(C345,'League Table'!$B$33:$E$52,2,FALSE)</f>
        <v>137700000</v>
      </c>
      <c r="E345" t="str">
        <f>VLOOKUP(C345,'League Table'!$B$33:$E$52,4,FALSE)</f>
        <v>Poor</v>
      </c>
      <c r="F345" s="1">
        <v>15</v>
      </c>
      <c r="G345" s="1">
        <v>1040000</v>
      </c>
      <c r="H345" t="s">
        <v>229</v>
      </c>
      <c r="I345">
        <v>0</v>
      </c>
      <c r="J345">
        <v>0</v>
      </c>
      <c r="K345">
        <v>0</v>
      </c>
      <c r="L345" s="2">
        <v>5</v>
      </c>
    </row>
    <row r="346" spans="2:12" hidden="1" x14ac:dyDescent="0.3">
      <c r="B346" s="4" t="s">
        <v>393</v>
      </c>
      <c r="C346" t="s">
        <v>2</v>
      </c>
      <c r="D346" s="1">
        <f>VLOOKUP(C346,'League Table'!$B$33:$E$52,2,FALSE)</f>
        <v>137700000</v>
      </c>
      <c r="E346" t="str">
        <f>VLOOKUP(C346,'League Table'!$B$33:$E$52,4,FALSE)</f>
        <v>Poor</v>
      </c>
      <c r="F346" s="1">
        <v>15</v>
      </c>
      <c r="G346" s="1">
        <v>1560000</v>
      </c>
      <c r="H346" t="s">
        <v>228</v>
      </c>
      <c r="I346">
        <v>0</v>
      </c>
      <c r="J346">
        <v>0</v>
      </c>
      <c r="K346">
        <v>0</v>
      </c>
      <c r="L346" s="2">
        <v>35</v>
      </c>
    </row>
    <row r="347" spans="2:12" hidden="1" x14ac:dyDescent="0.3">
      <c r="B347" s="4" t="s">
        <v>399</v>
      </c>
      <c r="C347" t="s">
        <v>2</v>
      </c>
      <c r="D347" s="1">
        <f>VLOOKUP(C347,'League Table'!$B$33:$E$52,2,FALSE)</f>
        <v>137700000</v>
      </c>
      <c r="E347" t="str">
        <f>VLOOKUP(C347,'League Table'!$B$33:$E$52,4,FALSE)</f>
        <v>Poor</v>
      </c>
      <c r="F347" s="1">
        <v>15</v>
      </c>
      <c r="G347" s="1">
        <v>1300000</v>
      </c>
      <c r="H347" t="s">
        <v>227</v>
      </c>
      <c r="I347">
        <v>0</v>
      </c>
      <c r="J347">
        <v>0</v>
      </c>
      <c r="K347">
        <v>1</v>
      </c>
      <c r="L347" s="2">
        <v>37</v>
      </c>
    </row>
    <row r="348" spans="2:12" hidden="1" x14ac:dyDescent="0.3">
      <c r="B348" s="4" t="s">
        <v>390</v>
      </c>
      <c r="C348" t="s">
        <v>2</v>
      </c>
      <c r="D348" s="1">
        <f>VLOOKUP(C348,'League Table'!$B$33:$E$52,2,FALSE)</f>
        <v>137700000</v>
      </c>
      <c r="E348" t="str">
        <f>VLOOKUP(C348,'League Table'!$B$33:$E$52,4,FALSE)</f>
        <v>Poor</v>
      </c>
      <c r="F348" s="1">
        <v>15</v>
      </c>
      <c r="G348" s="1">
        <v>1820000</v>
      </c>
      <c r="H348" t="s">
        <v>226</v>
      </c>
      <c r="I348">
        <v>0</v>
      </c>
      <c r="J348">
        <v>0</v>
      </c>
      <c r="K348">
        <v>0</v>
      </c>
      <c r="L348" s="2">
        <v>5</v>
      </c>
    </row>
    <row r="349" spans="2:12" hidden="1" x14ac:dyDescent="0.3">
      <c r="B349" s="4" t="s">
        <v>404</v>
      </c>
      <c r="C349" t="s">
        <v>2</v>
      </c>
      <c r="D349" s="1">
        <f>VLOOKUP(C349,'League Table'!$B$33:$E$52,2,FALSE)</f>
        <v>137700000</v>
      </c>
      <c r="E349" t="str">
        <f>VLOOKUP(C349,'League Table'!$B$33:$E$52,4,FALSE)</f>
        <v>Poor</v>
      </c>
      <c r="F349" s="1">
        <v>15</v>
      </c>
      <c r="G349" s="1">
        <v>1040000</v>
      </c>
      <c r="H349" t="s">
        <v>229</v>
      </c>
      <c r="I349">
        <v>0</v>
      </c>
      <c r="J349">
        <v>0</v>
      </c>
      <c r="K349">
        <v>2</v>
      </c>
      <c r="L349" s="2">
        <v>19</v>
      </c>
    </row>
    <row r="350" spans="2:12" hidden="1" x14ac:dyDescent="0.3">
      <c r="B350" s="4" t="s">
        <v>405</v>
      </c>
      <c r="C350" t="s">
        <v>2</v>
      </c>
      <c r="D350" s="1">
        <f>VLOOKUP(C350,'League Table'!$B$33:$E$52,2,FALSE)</f>
        <v>137700000</v>
      </c>
      <c r="E350" t="str">
        <f>VLOOKUP(C350,'League Table'!$B$33:$E$52,4,FALSE)</f>
        <v>Poor</v>
      </c>
      <c r="F350" s="1">
        <v>15</v>
      </c>
      <c r="G350" s="1">
        <v>1040000</v>
      </c>
      <c r="H350" t="s">
        <v>228</v>
      </c>
      <c r="I350">
        <v>0</v>
      </c>
      <c r="J350">
        <v>0</v>
      </c>
      <c r="K350">
        <v>0</v>
      </c>
      <c r="L350" s="2">
        <v>6</v>
      </c>
    </row>
    <row r="351" spans="2:12" hidden="1" x14ac:dyDescent="0.3">
      <c r="B351" s="4" t="s">
        <v>414</v>
      </c>
      <c r="C351" t="s">
        <v>7</v>
      </c>
      <c r="D351" s="1">
        <f>VLOOKUP(C351,'League Table'!$B$33:$E$52,2,FALSE)</f>
        <v>103450000</v>
      </c>
      <c r="E351" t="str">
        <f>VLOOKUP(C351,'League Table'!$B$33:$E$52,4,FALSE)</f>
        <v>Poor</v>
      </c>
      <c r="F351" s="1">
        <v>16</v>
      </c>
      <c r="G351" s="1">
        <v>2600000</v>
      </c>
      <c r="H351" t="s">
        <v>227</v>
      </c>
      <c r="I351">
        <v>0</v>
      </c>
      <c r="J351">
        <v>0</v>
      </c>
      <c r="K351">
        <v>4</v>
      </c>
      <c r="L351" s="2">
        <v>38</v>
      </c>
    </row>
    <row r="352" spans="2:12" hidden="1" x14ac:dyDescent="0.3">
      <c r="B352" s="4" t="s">
        <v>426</v>
      </c>
      <c r="C352" t="s">
        <v>7</v>
      </c>
      <c r="D352" s="1">
        <f>VLOOKUP(C352,'League Table'!$B$33:$E$52,2,FALSE)</f>
        <v>103450000</v>
      </c>
      <c r="E352" t="str">
        <f>VLOOKUP(C352,'League Table'!$B$33:$E$52,4,FALSE)</f>
        <v>Poor</v>
      </c>
      <c r="F352" s="1">
        <v>16</v>
      </c>
      <c r="G352" s="1">
        <v>936000</v>
      </c>
      <c r="H352" t="s">
        <v>227</v>
      </c>
      <c r="I352">
        <v>0</v>
      </c>
      <c r="J352">
        <v>0</v>
      </c>
      <c r="K352">
        <v>0</v>
      </c>
      <c r="L352" s="2">
        <v>10</v>
      </c>
    </row>
    <row r="353" spans="2:12" hidden="1" x14ac:dyDescent="0.3">
      <c r="B353" s="4" t="s">
        <v>413</v>
      </c>
      <c r="C353" t="s">
        <v>7</v>
      </c>
      <c r="D353" s="1">
        <f>VLOOKUP(C353,'League Table'!$B$33:$E$52,2,FALSE)</f>
        <v>103450000</v>
      </c>
      <c r="E353" t="str">
        <f>VLOOKUP(C353,'League Table'!$B$33:$E$52,4,FALSE)</f>
        <v>Poor</v>
      </c>
      <c r="F353" s="1">
        <v>16</v>
      </c>
      <c r="G353" s="1">
        <v>2875000</v>
      </c>
      <c r="H353" t="s">
        <v>227</v>
      </c>
      <c r="I353">
        <v>0</v>
      </c>
      <c r="J353">
        <v>0</v>
      </c>
      <c r="K353">
        <v>1</v>
      </c>
      <c r="L353" s="2">
        <v>14</v>
      </c>
    </row>
    <row r="354" spans="2:12" hidden="1" x14ac:dyDescent="0.3">
      <c r="B354" s="4" t="s">
        <v>423</v>
      </c>
      <c r="C354" t="s">
        <v>7</v>
      </c>
      <c r="D354" s="1">
        <f>VLOOKUP(C354,'League Table'!$B$33:$E$52,2,FALSE)</f>
        <v>103450000</v>
      </c>
      <c r="E354" t="str">
        <f>VLOOKUP(C354,'League Table'!$B$33:$E$52,4,FALSE)</f>
        <v>Poor</v>
      </c>
      <c r="F354" s="1">
        <v>16</v>
      </c>
      <c r="G354" s="1">
        <v>1040000</v>
      </c>
      <c r="H354" t="s">
        <v>228</v>
      </c>
      <c r="I354">
        <v>0</v>
      </c>
      <c r="J354">
        <v>0</v>
      </c>
      <c r="K354">
        <v>0</v>
      </c>
      <c r="L354" s="2">
        <v>25</v>
      </c>
    </row>
    <row r="355" spans="2:12" hidden="1" x14ac:dyDescent="0.3">
      <c r="B355" s="4" t="s">
        <v>421</v>
      </c>
      <c r="C355" t="s">
        <v>7</v>
      </c>
      <c r="D355" s="1">
        <f>VLOOKUP(C355,'League Table'!$B$33:$E$52,2,FALSE)</f>
        <v>103450000</v>
      </c>
      <c r="E355" t="str">
        <f>VLOOKUP(C355,'League Table'!$B$33:$E$52,4,FALSE)</f>
        <v>Poor</v>
      </c>
      <c r="F355" s="1">
        <v>16</v>
      </c>
      <c r="G355" s="1">
        <v>1300000</v>
      </c>
      <c r="H355" t="s">
        <v>228</v>
      </c>
      <c r="I355">
        <v>0</v>
      </c>
      <c r="J355">
        <v>0</v>
      </c>
      <c r="K355">
        <v>0</v>
      </c>
      <c r="L355" s="2">
        <v>39</v>
      </c>
    </row>
    <row r="356" spans="2:12" hidden="1" x14ac:dyDescent="0.3">
      <c r="B356" s="4" t="s">
        <v>428</v>
      </c>
      <c r="C356" t="s">
        <v>7</v>
      </c>
      <c r="D356" s="1">
        <f>VLOOKUP(C356,'League Table'!$B$33:$E$52,2,FALSE)</f>
        <v>103450000</v>
      </c>
      <c r="E356" t="str">
        <f>VLOOKUP(C356,'League Table'!$B$33:$E$52,4,FALSE)</f>
        <v>Poor</v>
      </c>
      <c r="F356" s="1">
        <v>16</v>
      </c>
      <c r="G356" s="1">
        <v>832000</v>
      </c>
      <c r="H356" t="s">
        <v>229</v>
      </c>
      <c r="I356">
        <v>0</v>
      </c>
      <c r="J356">
        <v>0</v>
      </c>
      <c r="K356">
        <v>0</v>
      </c>
      <c r="L356" s="2">
        <v>31</v>
      </c>
    </row>
    <row r="357" spans="2:12" hidden="1" x14ac:dyDescent="0.3">
      <c r="B357" s="4" t="s">
        <v>419</v>
      </c>
      <c r="C357" t="s">
        <v>7</v>
      </c>
      <c r="D357" s="1">
        <f>VLOOKUP(C357,'League Table'!$B$33:$E$52,2,FALSE)</f>
        <v>103450000</v>
      </c>
      <c r="E357" t="str">
        <f>VLOOKUP(C357,'League Table'!$B$33:$E$52,4,FALSE)</f>
        <v>Poor</v>
      </c>
      <c r="F357" s="1">
        <v>16</v>
      </c>
      <c r="G357" s="1">
        <v>1560000</v>
      </c>
      <c r="H357" t="s">
        <v>227</v>
      </c>
      <c r="I357">
        <v>0</v>
      </c>
      <c r="J357">
        <v>0</v>
      </c>
      <c r="K357">
        <v>1</v>
      </c>
      <c r="L357" s="2">
        <v>24</v>
      </c>
    </row>
    <row r="358" spans="2:12" hidden="1" x14ac:dyDescent="0.3">
      <c r="B358" s="4" t="s">
        <v>432</v>
      </c>
      <c r="C358" t="s">
        <v>7</v>
      </c>
      <c r="D358" s="1">
        <f>VLOOKUP(C358,'League Table'!$B$33:$E$52,2,FALSE)</f>
        <v>103450000</v>
      </c>
      <c r="E358" t="str">
        <f>VLOOKUP(C358,'League Table'!$B$33:$E$52,4,FALSE)</f>
        <v>Poor</v>
      </c>
      <c r="F358" s="1">
        <v>16</v>
      </c>
      <c r="G358" s="1">
        <v>520000</v>
      </c>
      <c r="H358" t="s">
        <v>227</v>
      </c>
      <c r="I358">
        <v>0</v>
      </c>
      <c r="J358">
        <v>0</v>
      </c>
      <c r="K358">
        <v>0</v>
      </c>
      <c r="L358" s="2">
        <v>7</v>
      </c>
    </row>
    <row r="359" spans="2:12" hidden="1" x14ac:dyDescent="0.3">
      <c r="B359" s="4" t="s">
        <v>420</v>
      </c>
      <c r="C359" t="s">
        <v>7</v>
      </c>
      <c r="D359" s="1">
        <f>VLOOKUP(C359,'League Table'!$B$33:$E$52,2,FALSE)</f>
        <v>103450000</v>
      </c>
      <c r="E359" t="str">
        <f>VLOOKUP(C359,'League Table'!$B$33:$E$52,4,FALSE)</f>
        <v>Poor</v>
      </c>
      <c r="F359" s="1">
        <v>16</v>
      </c>
      <c r="G359" s="1">
        <v>1300000</v>
      </c>
      <c r="H359" t="s">
        <v>229</v>
      </c>
      <c r="I359">
        <v>0</v>
      </c>
      <c r="J359">
        <v>0</v>
      </c>
      <c r="K359">
        <v>1</v>
      </c>
      <c r="L359" s="2">
        <v>21</v>
      </c>
    </row>
    <row r="360" spans="2:12" hidden="1" x14ac:dyDescent="0.3">
      <c r="B360" s="4" t="s">
        <v>433</v>
      </c>
      <c r="C360" t="s">
        <v>7</v>
      </c>
      <c r="D360" s="1">
        <f>VLOOKUP(C360,'League Table'!$B$33:$E$52,2,FALSE)</f>
        <v>103450000</v>
      </c>
      <c r="E360" t="str">
        <f>VLOOKUP(C360,'League Table'!$B$33:$E$52,4,FALSE)</f>
        <v>Poor</v>
      </c>
      <c r="F360" s="1">
        <v>16</v>
      </c>
      <c r="G360" s="1">
        <v>676000</v>
      </c>
      <c r="H360" t="s">
        <v>228</v>
      </c>
      <c r="I360">
        <v>0</v>
      </c>
      <c r="J360">
        <v>0</v>
      </c>
      <c r="K360">
        <v>0</v>
      </c>
      <c r="L360" s="2">
        <v>27</v>
      </c>
    </row>
    <row r="361" spans="2:12" hidden="1" x14ac:dyDescent="0.3">
      <c r="B361" s="4" t="s">
        <v>431</v>
      </c>
      <c r="C361" t="s">
        <v>7</v>
      </c>
      <c r="D361" s="1">
        <f>VLOOKUP(C361,'League Table'!$B$33:$E$52,2,FALSE)</f>
        <v>103450000</v>
      </c>
      <c r="E361" t="str">
        <f>VLOOKUP(C361,'League Table'!$B$33:$E$52,4,FALSE)</f>
        <v>Poor</v>
      </c>
      <c r="F361" s="1">
        <v>16</v>
      </c>
      <c r="G361" s="1">
        <v>520000</v>
      </c>
      <c r="H361" t="s">
        <v>226</v>
      </c>
      <c r="I361">
        <v>0</v>
      </c>
      <c r="J361">
        <v>0</v>
      </c>
      <c r="K361">
        <v>0</v>
      </c>
      <c r="L361" s="2">
        <v>4</v>
      </c>
    </row>
    <row r="362" spans="2:12" hidden="1" x14ac:dyDescent="0.3">
      <c r="B362" s="4" t="s">
        <v>434</v>
      </c>
      <c r="C362" t="s">
        <v>7</v>
      </c>
      <c r="D362" s="1">
        <f>VLOOKUP(C362,'League Table'!$B$33:$E$52,2,FALSE)</f>
        <v>103450000</v>
      </c>
      <c r="E362" t="str">
        <f>VLOOKUP(C362,'League Table'!$B$33:$E$52,4,FALSE)</f>
        <v>Poor</v>
      </c>
      <c r="F362" s="1">
        <v>16</v>
      </c>
      <c r="G362" s="1">
        <v>676000</v>
      </c>
      <c r="H362" t="s">
        <v>226</v>
      </c>
      <c r="I362">
        <v>0</v>
      </c>
      <c r="J362">
        <v>0</v>
      </c>
      <c r="K362">
        <v>0</v>
      </c>
      <c r="L362" s="2">
        <v>40</v>
      </c>
    </row>
    <row r="363" spans="2:12" hidden="1" x14ac:dyDescent="0.3">
      <c r="B363" s="4" t="s">
        <v>422</v>
      </c>
      <c r="C363" t="s">
        <v>7</v>
      </c>
      <c r="D363" s="1">
        <f>VLOOKUP(C363,'League Table'!$B$33:$E$52,2,FALSE)</f>
        <v>103450000</v>
      </c>
      <c r="E363" t="str">
        <f>VLOOKUP(C363,'League Table'!$B$33:$E$52,4,FALSE)</f>
        <v>Poor</v>
      </c>
      <c r="F363" s="1">
        <v>16</v>
      </c>
      <c r="G363" s="1">
        <v>1196000</v>
      </c>
      <c r="H363" t="s">
        <v>227</v>
      </c>
      <c r="I363">
        <v>0</v>
      </c>
      <c r="J363">
        <v>0</v>
      </c>
      <c r="K363">
        <v>0</v>
      </c>
      <c r="L363" s="2">
        <v>33</v>
      </c>
    </row>
    <row r="364" spans="2:12" hidden="1" x14ac:dyDescent="0.3">
      <c r="B364" s="4" t="s">
        <v>415</v>
      </c>
      <c r="C364" t="s">
        <v>7</v>
      </c>
      <c r="D364" s="1">
        <f>VLOOKUP(C364,'League Table'!$B$33:$E$52,2,FALSE)</f>
        <v>103450000</v>
      </c>
      <c r="E364" t="str">
        <f>VLOOKUP(C364,'League Table'!$B$33:$E$52,4,FALSE)</f>
        <v>Poor</v>
      </c>
      <c r="F364" s="1">
        <v>16</v>
      </c>
      <c r="G364" s="1">
        <v>1820000</v>
      </c>
      <c r="H364" t="s">
        <v>229</v>
      </c>
      <c r="I364">
        <v>0</v>
      </c>
      <c r="J364">
        <v>0</v>
      </c>
      <c r="K364">
        <v>6</v>
      </c>
      <c r="L364" s="2">
        <v>35</v>
      </c>
    </row>
    <row r="365" spans="2:12" hidden="1" x14ac:dyDescent="0.3">
      <c r="B365" s="4" t="s">
        <v>417</v>
      </c>
      <c r="C365" t="s">
        <v>7</v>
      </c>
      <c r="D365" s="1">
        <f>VLOOKUP(C365,'League Table'!$B$33:$E$52,2,FALSE)</f>
        <v>103450000</v>
      </c>
      <c r="E365" t="str">
        <f>VLOOKUP(C365,'League Table'!$B$33:$E$52,4,FALSE)</f>
        <v>Poor</v>
      </c>
      <c r="F365" s="1">
        <v>16</v>
      </c>
      <c r="G365" s="1">
        <v>1716000</v>
      </c>
      <c r="H365" t="s">
        <v>228</v>
      </c>
      <c r="I365">
        <v>0</v>
      </c>
      <c r="J365">
        <v>0</v>
      </c>
      <c r="K365">
        <v>0</v>
      </c>
      <c r="L365" s="2">
        <v>40</v>
      </c>
    </row>
    <row r="366" spans="2:12" hidden="1" x14ac:dyDescent="0.3">
      <c r="B366" s="4" t="s">
        <v>430</v>
      </c>
      <c r="C366" t="s">
        <v>7</v>
      </c>
      <c r="D366" s="1">
        <f>VLOOKUP(C366,'League Table'!$B$33:$E$52,2,FALSE)</f>
        <v>103450000</v>
      </c>
      <c r="E366" t="str">
        <f>VLOOKUP(C366,'League Table'!$B$33:$E$52,4,FALSE)</f>
        <v>Poor</v>
      </c>
      <c r="F366" s="1">
        <v>16</v>
      </c>
      <c r="G366" s="1">
        <v>780000</v>
      </c>
      <c r="H366" t="s">
        <v>228</v>
      </c>
      <c r="I366">
        <v>0</v>
      </c>
      <c r="J366">
        <v>0</v>
      </c>
      <c r="K366">
        <v>0</v>
      </c>
      <c r="L366" s="2">
        <v>6</v>
      </c>
    </row>
    <row r="367" spans="2:12" hidden="1" x14ac:dyDescent="0.3">
      <c r="B367" s="4" t="s">
        <v>429</v>
      </c>
      <c r="C367" t="s">
        <v>7</v>
      </c>
      <c r="D367" s="1">
        <f>VLOOKUP(C367,'League Table'!$B$33:$E$52,2,FALSE)</f>
        <v>103450000</v>
      </c>
      <c r="E367" t="str">
        <f>VLOOKUP(C367,'League Table'!$B$33:$E$52,4,FALSE)</f>
        <v>Poor</v>
      </c>
      <c r="F367" s="1">
        <v>16</v>
      </c>
      <c r="G367" s="1">
        <v>780000</v>
      </c>
      <c r="H367" t="s">
        <v>227</v>
      </c>
      <c r="I367">
        <v>0</v>
      </c>
      <c r="J367">
        <v>0</v>
      </c>
      <c r="K367">
        <v>1</v>
      </c>
      <c r="L367" s="2">
        <v>22</v>
      </c>
    </row>
    <row r="368" spans="2:12" hidden="1" x14ac:dyDescent="0.3">
      <c r="B368" s="4" t="s">
        <v>427</v>
      </c>
      <c r="C368" t="s">
        <v>7</v>
      </c>
      <c r="D368" s="1">
        <f>VLOOKUP(C368,'League Table'!$B$33:$E$52,2,FALSE)</f>
        <v>103450000</v>
      </c>
      <c r="E368" t="str">
        <f>VLOOKUP(C368,'League Table'!$B$33:$E$52,4,FALSE)</f>
        <v>Poor</v>
      </c>
      <c r="F368" s="1">
        <v>16</v>
      </c>
      <c r="G368" s="1">
        <v>936000</v>
      </c>
      <c r="H368" t="s">
        <v>227</v>
      </c>
      <c r="I368">
        <v>0</v>
      </c>
      <c r="J368">
        <v>0</v>
      </c>
      <c r="K368">
        <v>5</v>
      </c>
      <c r="L368" s="2">
        <v>38</v>
      </c>
    </row>
    <row r="369" spans="2:12" hidden="1" x14ac:dyDescent="0.3">
      <c r="B369" s="4" t="s">
        <v>424</v>
      </c>
      <c r="C369" t="s">
        <v>7</v>
      </c>
      <c r="D369" s="1">
        <f>VLOOKUP(C369,'League Table'!$B$33:$E$52,2,FALSE)</f>
        <v>103450000</v>
      </c>
      <c r="E369" t="str">
        <f>VLOOKUP(C369,'League Table'!$B$33:$E$52,4,FALSE)</f>
        <v>Poor</v>
      </c>
      <c r="F369" s="1">
        <v>16</v>
      </c>
      <c r="G369" s="1">
        <v>1040000</v>
      </c>
      <c r="H369" t="s">
        <v>228</v>
      </c>
      <c r="I369">
        <v>0</v>
      </c>
      <c r="J369">
        <v>0</v>
      </c>
      <c r="K369">
        <v>0</v>
      </c>
      <c r="L369" s="2">
        <v>28</v>
      </c>
    </row>
    <row r="370" spans="2:12" hidden="1" x14ac:dyDescent="0.3">
      <c r="B370" s="4" t="s">
        <v>416</v>
      </c>
      <c r="C370" t="s">
        <v>7</v>
      </c>
      <c r="D370" s="1">
        <f>VLOOKUP(C370,'League Table'!$B$33:$E$52,2,FALSE)</f>
        <v>103450000</v>
      </c>
      <c r="E370" t="str">
        <f>VLOOKUP(C370,'League Table'!$B$33:$E$52,4,FALSE)</f>
        <v>Poor</v>
      </c>
      <c r="F370" s="1">
        <v>16</v>
      </c>
      <c r="G370" s="1">
        <v>1820000</v>
      </c>
      <c r="H370" t="s">
        <v>229</v>
      </c>
      <c r="I370">
        <v>0</v>
      </c>
      <c r="J370">
        <v>0</v>
      </c>
      <c r="K370">
        <v>9</v>
      </c>
      <c r="L370" s="2">
        <v>31</v>
      </c>
    </row>
    <row r="371" spans="2:12" hidden="1" x14ac:dyDescent="0.3">
      <c r="B371" s="4" t="s">
        <v>418</v>
      </c>
      <c r="C371" t="s">
        <v>7</v>
      </c>
      <c r="D371" s="1">
        <f>VLOOKUP(C371,'League Table'!$B$33:$E$52,2,FALSE)</f>
        <v>103450000</v>
      </c>
      <c r="E371" t="str">
        <f>VLOOKUP(C371,'League Table'!$B$33:$E$52,4,FALSE)</f>
        <v>Poor</v>
      </c>
      <c r="F371" s="1">
        <v>16</v>
      </c>
      <c r="G371" s="1">
        <v>1560000</v>
      </c>
      <c r="H371" t="s">
        <v>227</v>
      </c>
      <c r="I371">
        <v>0</v>
      </c>
      <c r="J371">
        <v>0</v>
      </c>
      <c r="K371">
        <v>3</v>
      </c>
      <c r="L371" s="2">
        <v>37</v>
      </c>
    </row>
    <row r="372" spans="2:12" hidden="1" x14ac:dyDescent="0.3">
      <c r="B372" s="4" t="s">
        <v>425</v>
      </c>
      <c r="C372" t="s">
        <v>7</v>
      </c>
      <c r="D372" s="1">
        <f>VLOOKUP(C372,'League Table'!$B$33:$E$52,2,FALSE)</f>
        <v>103450000</v>
      </c>
      <c r="E372" t="str">
        <f>VLOOKUP(C372,'League Table'!$B$33:$E$52,4,FALSE)</f>
        <v>Poor</v>
      </c>
      <c r="F372" s="1">
        <v>16</v>
      </c>
      <c r="G372" s="1">
        <v>1040000</v>
      </c>
      <c r="H372" t="s">
        <v>228</v>
      </c>
      <c r="I372">
        <v>0</v>
      </c>
      <c r="J372">
        <v>0</v>
      </c>
      <c r="K372">
        <v>0</v>
      </c>
      <c r="L372" s="2">
        <v>27</v>
      </c>
    </row>
    <row r="373" spans="2:12" hidden="1" x14ac:dyDescent="0.3">
      <c r="B373" s="6" t="s">
        <v>452</v>
      </c>
      <c r="C373" t="s">
        <v>13</v>
      </c>
      <c r="D373" s="1">
        <f>VLOOKUP(C373,'League Table'!$B$33:$E$52,2,FALSE)</f>
        <v>247000000</v>
      </c>
      <c r="E373" t="str">
        <f>VLOOKUP(C373,'League Table'!$B$33:$E$52,4,FALSE)</f>
        <v>Poor</v>
      </c>
      <c r="F373" s="1">
        <v>17</v>
      </c>
      <c r="G373" s="1">
        <v>2080000</v>
      </c>
      <c r="H373" t="s">
        <v>226</v>
      </c>
      <c r="I373">
        <v>0</v>
      </c>
      <c r="J373">
        <v>0</v>
      </c>
      <c r="K373">
        <v>0</v>
      </c>
      <c r="L373" s="2">
        <v>23</v>
      </c>
    </row>
    <row r="374" spans="2:12" hidden="1" x14ac:dyDescent="0.3">
      <c r="B374" s="6" t="s">
        <v>459</v>
      </c>
      <c r="C374" t="s">
        <v>13</v>
      </c>
      <c r="D374" s="1">
        <f>VLOOKUP(C374,'League Table'!$B$33:$E$52,2,FALSE)</f>
        <v>247000000</v>
      </c>
      <c r="E374" t="str">
        <f>VLOOKUP(C374,'League Table'!$B$33:$E$52,4,FALSE)</f>
        <v>Poor</v>
      </c>
      <c r="F374" s="1">
        <v>17</v>
      </c>
      <c r="G374" s="1">
        <v>41600</v>
      </c>
      <c r="H374" t="s">
        <v>228</v>
      </c>
      <c r="I374">
        <v>0</v>
      </c>
      <c r="J374">
        <v>0</v>
      </c>
      <c r="K374">
        <v>0</v>
      </c>
      <c r="L374" s="2">
        <v>0</v>
      </c>
    </row>
    <row r="375" spans="2:12" hidden="1" x14ac:dyDescent="0.3">
      <c r="B375" s="6" t="s">
        <v>442</v>
      </c>
      <c r="C375" t="s">
        <v>13</v>
      </c>
      <c r="D375" s="1">
        <f>VLOOKUP(C375,'League Table'!$B$33:$E$52,2,FALSE)</f>
        <v>247000000</v>
      </c>
      <c r="E375" t="str">
        <f>VLOOKUP(C375,'League Table'!$B$33:$E$52,4,FALSE)</f>
        <v>Poor</v>
      </c>
      <c r="F375" s="1">
        <v>17</v>
      </c>
      <c r="G375" s="1">
        <v>3380000</v>
      </c>
      <c r="H375" t="s">
        <v>228</v>
      </c>
      <c r="I375">
        <v>0</v>
      </c>
      <c r="J375">
        <v>0</v>
      </c>
      <c r="K375">
        <v>1</v>
      </c>
      <c r="L375" s="2">
        <v>36</v>
      </c>
    </row>
    <row r="376" spans="2:12" hidden="1" x14ac:dyDescent="0.3">
      <c r="B376" s="6" t="s">
        <v>436</v>
      </c>
      <c r="C376" t="s">
        <v>13</v>
      </c>
      <c r="D376" s="1">
        <f>VLOOKUP(C376,'League Table'!$B$33:$E$52,2,FALSE)</f>
        <v>247000000</v>
      </c>
      <c r="E376" t="str">
        <f>VLOOKUP(C376,'League Table'!$B$33:$E$52,4,FALSE)</f>
        <v>Poor</v>
      </c>
      <c r="F376" s="1">
        <v>17</v>
      </c>
      <c r="G376" s="1">
        <v>3640000</v>
      </c>
      <c r="H376" t="s">
        <v>229</v>
      </c>
      <c r="I376">
        <v>0</v>
      </c>
      <c r="J376">
        <v>0</v>
      </c>
      <c r="K376">
        <v>7</v>
      </c>
      <c r="L376" s="2">
        <v>26</v>
      </c>
    </row>
    <row r="377" spans="2:12" hidden="1" x14ac:dyDescent="0.3">
      <c r="B377" s="6" t="s">
        <v>447</v>
      </c>
      <c r="C377" t="s">
        <v>13</v>
      </c>
      <c r="D377" s="1">
        <f>VLOOKUP(C377,'League Table'!$B$33:$E$52,2,FALSE)</f>
        <v>247000000</v>
      </c>
      <c r="E377" t="str">
        <f>VLOOKUP(C377,'League Table'!$B$33:$E$52,4,FALSE)</f>
        <v>Poor</v>
      </c>
      <c r="F377" s="1">
        <v>17</v>
      </c>
      <c r="G377" s="1">
        <v>3120000</v>
      </c>
      <c r="H377" t="s">
        <v>227</v>
      </c>
      <c r="I377">
        <v>0</v>
      </c>
      <c r="J377">
        <v>0</v>
      </c>
      <c r="K377">
        <v>7</v>
      </c>
      <c r="L377" s="2">
        <v>41</v>
      </c>
    </row>
    <row r="378" spans="2:12" hidden="1" x14ac:dyDescent="0.3">
      <c r="B378" s="6" t="s">
        <v>438</v>
      </c>
      <c r="C378" t="s">
        <v>13</v>
      </c>
      <c r="D378" s="1">
        <f>VLOOKUP(C378,'League Table'!$B$33:$E$52,2,FALSE)</f>
        <v>247000000</v>
      </c>
      <c r="E378" t="str">
        <f>VLOOKUP(C378,'League Table'!$B$33:$E$52,4,FALSE)</f>
        <v>Poor</v>
      </c>
      <c r="F378" s="1">
        <v>17</v>
      </c>
      <c r="G378" s="1">
        <v>3640000</v>
      </c>
      <c r="H378" t="s">
        <v>226</v>
      </c>
      <c r="I378">
        <v>0</v>
      </c>
      <c r="J378">
        <v>0</v>
      </c>
      <c r="K378">
        <v>0</v>
      </c>
      <c r="L378" s="2">
        <v>21</v>
      </c>
    </row>
    <row r="379" spans="2:12" hidden="1" x14ac:dyDescent="0.3">
      <c r="B379" s="6" t="s">
        <v>450</v>
      </c>
      <c r="C379" t="s">
        <v>13</v>
      </c>
      <c r="D379" s="1">
        <f>VLOOKUP(C379,'League Table'!$B$33:$E$52,2,FALSE)</f>
        <v>247000000</v>
      </c>
      <c r="E379" t="str">
        <f>VLOOKUP(C379,'League Table'!$B$33:$E$52,4,FALSE)</f>
        <v>Poor</v>
      </c>
      <c r="F379" s="1">
        <v>17</v>
      </c>
      <c r="G379" s="1">
        <v>2496000</v>
      </c>
      <c r="H379" t="s">
        <v>228</v>
      </c>
      <c r="I379">
        <v>0</v>
      </c>
      <c r="J379">
        <v>0</v>
      </c>
      <c r="K379">
        <v>3</v>
      </c>
      <c r="L379" s="2">
        <v>27</v>
      </c>
    </row>
    <row r="380" spans="2:12" hidden="1" x14ac:dyDescent="0.3">
      <c r="B380" s="6" t="s">
        <v>458</v>
      </c>
      <c r="C380" t="s">
        <v>13</v>
      </c>
      <c r="D380" s="1">
        <f>VLOOKUP(C380,'League Table'!$B$33:$E$52,2,FALSE)</f>
        <v>247000000</v>
      </c>
      <c r="E380" t="str">
        <f>VLOOKUP(C380,'League Table'!$B$33:$E$52,4,FALSE)</f>
        <v>Poor</v>
      </c>
      <c r="F380" s="1">
        <v>17</v>
      </c>
      <c r="G380" s="1">
        <v>41600</v>
      </c>
      <c r="H380" t="s">
        <v>227</v>
      </c>
      <c r="I380">
        <v>0</v>
      </c>
      <c r="J380">
        <v>0</v>
      </c>
      <c r="K380">
        <v>0</v>
      </c>
      <c r="L380" s="2">
        <v>0</v>
      </c>
    </row>
    <row r="381" spans="2:12" hidden="1" x14ac:dyDescent="0.3">
      <c r="B381" s="6" t="s">
        <v>455</v>
      </c>
      <c r="C381" t="s">
        <v>13</v>
      </c>
      <c r="D381" s="1">
        <f>VLOOKUP(C381,'League Table'!$B$33:$E$52,2,FALSE)</f>
        <v>247000000</v>
      </c>
      <c r="E381" t="str">
        <f>VLOOKUP(C381,'League Table'!$B$33:$E$52,4,FALSE)</f>
        <v>Poor</v>
      </c>
      <c r="F381" s="1">
        <v>17</v>
      </c>
      <c r="G381" s="1">
        <v>936000</v>
      </c>
      <c r="H381" t="s">
        <v>227</v>
      </c>
      <c r="I381">
        <v>0</v>
      </c>
      <c r="J381">
        <v>0</v>
      </c>
      <c r="K381">
        <v>0</v>
      </c>
      <c r="L381" s="2">
        <v>0</v>
      </c>
    </row>
    <row r="382" spans="2:12" hidden="1" x14ac:dyDescent="0.3">
      <c r="B382" s="6" t="s">
        <v>451</v>
      </c>
      <c r="C382" t="s">
        <v>13</v>
      </c>
      <c r="D382" s="1">
        <f>VLOOKUP(C382,'League Table'!$B$33:$E$52,2,FALSE)</f>
        <v>247000000</v>
      </c>
      <c r="E382" t="str">
        <f>VLOOKUP(C382,'League Table'!$B$33:$E$52,4,FALSE)</f>
        <v>Poor</v>
      </c>
      <c r="F382" s="1">
        <v>17</v>
      </c>
      <c r="G382" s="1">
        <v>2340000</v>
      </c>
      <c r="H382" t="s">
        <v>227</v>
      </c>
      <c r="I382">
        <v>0</v>
      </c>
      <c r="J382">
        <v>0</v>
      </c>
      <c r="K382">
        <v>4</v>
      </c>
      <c r="L382" s="2">
        <v>33</v>
      </c>
    </row>
    <row r="383" spans="2:12" hidden="1" x14ac:dyDescent="0.3">
      <c r="B383" s="6" t="s">
        <v>454</v>
      </c>
      <c r="C383" t="s">
        <v>13</v>
      </c>
      <c r="D383" s="1">
        <f>VLOOKUP(C383,'League Table'!$B$33:$E$52,2,FALSE)</f>
        <v>247000000</v>
      </c>
      <c r="E383" t="str">
        <f>VLOOKUP(C383,'League Table'!$B$33:$E$52,4,FALSE)</f>
        <v>Poor</v>
      </c>
      <c r="F383" s="1">
        <v>17</v>
      </c>
      <c r="G383" s="1">
        <v>1040000</v>
      </c>
      <c r="H383" t="s">
        <v>228</v>
      </c>
      <c r="I383">
        <v>0</v>
      </c>
      <c r="J383">
        <v>0</v>
      </c>
      <c r="K383">
        <v>1</v>
      </c>
      <c r="L383" s="2">
        <v>8</v>
      </c>
    </row>
    <row r="384" spans="2:12" hidden="1" x14ac:dyDescent="0.3">
      <c r="B384" s="6" t="s">
        <v>453</v>
      </c>
      <c r="C384" t="s">
        <v>13</v>
      </c>
      <c r="D384" s="1">
        <f>VLOOKUP(C384,'League Table'!$B$33:$E$52,2,FALSE)</f>
        <v>247000000</v>
      </c>
      <c r="E384" t="str">
        <f>VLOOKUP(C384,'League Table'!$B$33:$E$52,4,FALSE)</f>
        <v>Poor</v>
      </c>
      <c r="F384" s="1">
        <v>17</v>
      </c>
      <c r="G384" s="1">
        <v>2080000</v>
      </c>
      <c r="H384" t="s">
        <v>228</v>
      </c>
      <c r="I384">
        <v>0</v>
      </c>
      <c r="J384">
        <v>0</v>
      </c>
      <c r="K384">
        <v>0</v>
      </c>
      <c r="L384" s="2">
        <v>4</v>
      </c>
    </row>
    <row r="385" spans="2:12" hidden="1" x14ac:dyDescent="0.3">
      <c r="B385" s="6" t="s">
        <v>457</v>
      </c>
      <c r="C385" t="s">
        <v>13</v>
      </c>
      <c r="D385" s="1">
        <f>VLOOKUP(C385,'League Table'!$B$33:$E$52,2,FALSE)</f>
        <v>247000000</v>
      </c>
      <c r="E385" t="str">
        <f>VLOOKUP(C385,'League Table'!$B$33:$E$52,4,FALSE)</f>
        <v>Poor</v>
      </c>
      <c r="F385" s="1">
        <v>17</v>
      </c>
      <c r="G385" s="1">
        <v>936000</v>
      </c>
      <c r="H385" t="s">
        <v>227</v>
      </c>
      <c r="I385">
        <v>0</v>
      </c>
      <c r="J385">
        <v>0</v>
      </c>
      <c r="K385">
        <v>0</v>
      </c>
      <c r="L385" s="2">
        <v>7</v>
      </c>
    </row>
    <row r="386" spans="2:12" hidden="1" x14ac:dyDescent="0.3">
      <c r="B386" s="6" t="s">
        <v>435</v>
      </c>
      <c r="C386" t="s">
        <v>13</v>
      </c>
      <c r="D386" s="1">
        <f>VLOOKUP(C386,'League Table'!$B$33:$E$52,2,FALSE)</f>
        <v>247000000</v>
      </c>
      <c r="E386" t="str">
        <f>VLOOKUP(C386,'League Table'!$B$33:$E$52,4,FALSE)</f>
        <v>Poor</v>
      </c>
      <c r="F386" s="1">
        <v>17</v>
      </c>
      <c r="G386" s="1">
        <v>4160000</v>
      </c>
      <c r="H386" t="s">
        <v>229</v>
      </c>
      <c r="I386">
        <v>0</v>
      </c>
      <c r="J386">
        <v>0</v>
      </c>
      <c r="K386">
        <v>5</v>
      </c>
      <c r="L386" s="2">
        <v>33</v>
      </c>
    </row>
    <row r="387" spans="2:12" hidden="1" x14ac:dyDescent="0.3">
      <c r="B387" s="6" t="s">
        <v>440</v>
      </c>
      <c r="C387" t="s">
        <v>13</v>
      </c>
      <c r="D387" s="1">
        <f>VLOOKUP(C387,'League Table'!$B$33:$E$52,2,FALSE)</f>
        <v>247000000</v>
      </c>
      <c r="E387" t="str">
        <f>VLOOKUP(C387,'League Table'!$B$33:$E$52,4,FALSE)</f>
        <v>Poor</v>
      </c>
      <c r="F387" s="1">
        <v>17</v>
      </c>
      <c r="G387" s="1">
        <v>3380000</v>
      </c>
      <c r="H387" t="s">
        <v>227</v>
      </c>
      <c r="I387">
        <v>0</v>
      </c>
      <c r="J387">
        <v>0</v>
      </c>
      <c r="K387">
        <v>1</v>
      </c>
      <c r="L387" s="2">
        <v>29</v>
      </c>
    </row>
    <row r="388" spans="2:12" hidden="1" x14ac:dyDescent="0.3">
      <c r="B388" s="6" t="s">
        <v>449</v>
      </c>
      <c r="C388" t="s">
        <v>13</v>
      </c>
      <c r="D388" s="1">
        <f>VLOOKUP(C388,'League Table'!$B$33:$E$52,2,FALSE)</f>
        <v>247000000</v>
      </c>
      <c r="E388" t="str">
        <f>VLOOKUP(C388,'League Table'!$B$33:$E$52,4,FALSE)</f>
        <v>Poor</v>
      </c>
      <c r="F388" s="1">
        <v>17</v>
      </c>
      <c r="G388" s="1">
        <v>2600000</v>
      </c>
      <c r="H388" t="s">
        <v>228</v>
      </c>
      <c r="I388">
        <v>0</v>
      </c>
      <c r="J388">
        <v>0</v>
      </c>
      <c r="K388">
        <v>2</v>
      </c>
      <c r="L388" s="2">
        <v>28</v>
      </c>
    </row>
    <row r="389" spans="2:12" hidden="1" x14ac:dyDescent="0.3">
      <c r="B389" s="6" t="s">
        <v>446</v>
      </c>
      <c r="C389" t="s">
        <v>13</v>
      </c>
      <c r="D389" s="1">
        <f>VLOOKUP(C389,'League Table'!$B$33:$E$52,2,FALSE)</f>
        <v>247000000</v>
      </c>
      <c r="E389" t="str">
        <f>VLOOKUP(C389,'League Table'!$B$33:$E$52,4,FALSE)</f>
        <v>Poor</v>
      </c>
      <c r="F389" s="1">
        <v>17</v>
      </c>
      <c r="G389" s="1">
        <v>3120000</v>
      </c>
      <c r="H389" t="s">
        <v>227</v>
      </c>
      <c r="I389">
        <v>0</v>
      </c>
      <c r="J389">
        <v>0</v>
      </c>
      <c r="K389">
        <v>1</v>
      </c>
      <c r="L389" s="2">
        <v>36</v>
      </c>
    </row>
    <row r="390" spans="2:12" hidden="1" x14ac:dyDescent="0.3">
      <c r="B390" s="6" t="s">
        <v>441</v>
      </c>
      <c r="C390" t="s">
        <v>13</v>
      </c>
      <c r="D390" s="1">
        <f>VLOOKUP(C390,'League Table'!$B$33:$E$52,2,FALSE)</f>
        <v>247000000</v>
      </c>
      <c r="E390" t="str">
        <f>VLOOKUP(C390,'League Table'!$B$33:$E$52,4,FALSE)</f>
        <v>Poor</v>
      </c>
      <c r="F390" s="1">
        <v>17</v>
      </c>
      <c r="G390" s="1">
        <v>3380000</v>
      </c>
      <c r="H390" t="s">
        <v>227</v>
      </c>
      <c r="I390">
        <v>0</v>
      </c>
      <c r="J390">
        <v>0</v>
      </c>
      <c r="K390">
        <v>1</v>
      </c>
      <c r="L390" s="2">
        <v>40</v>
      </c>
    </row>
    <row r="391" spans="2:12" hidden="1" x14ac:dyDescent="0.3">
      <c r="B391" s="6" t="s">
        <v>448</v>
      </c>
      <c r="C391" t="s">
        <v>13</v>
      </c>
      <c r="D391" s="1">
        <f>VLOOKUP(C391,'League Table'!$B$33:$E$52,2,FALSE)</f>
        <v>247000000</v>
      </c>
      <c r="E391" t="str">
        <f>VLOOKUP(C391,'League Table'!$B$33:$E$52,4,FALSE)</f>
        <v>Poor</v>
      </c>
      <c r="F391" s="1">
        <v>17</v>
      </c>
      <c r="G391" s="1">
        <v>2600000</v>
      </c>
      <c r="H391" t="s">
        <v>227</v>
      </c>
      <c r="I391">
        <v>0</v>
      </c>
      <c r="J391">
        <v>0</v>
      </c>
      <c r="K391">
        <v>1</v>
      </c>
      <c r="L391" s="2">
        <v>28</v>
      </c>
    </row>
    <row r="392" spans="2:12" hidden="1" x14ac:dyDescent="0.3">
      <c r="B392" s="6" t="s">
        <v>437</v>
      </c>
      <c r="C392" t="s">
        <v>13</v>
      </c>
      <c r="D392" s="1">
        <f>VLOOKUP(C392,'League Table'!$B$33:$E$52,2,FALSE)</f>
        <v>247000000</v>
      </c>
      <c r="E392" t="str">
        <f>VLOOKUP(C392,'League Table'!$B$33:$E$52,4,FALSE)</f>
        <v>Poor</v>
      </c>
      <c r="F392" s="1">
        <v>17</v>
      </c>
      <c r="G392" s="1">
        <v>3640000</v>
      </c>
      <c r="H392" t="s">
        <v>228</v>
      </c>
      <c r="I392">
        <v>0</v>
      </c>
      <c r="J392">
        <v>0</v>
      </c>
      <c r="K392">
        <v>0</v>
      </c>
      <c r="L392" s="2">
        <v>40</v>
      </c>
    </row>
    <row r="393" spans="2:12" hidden="1" x14ac:dyDescent="0.3">
      <c r="B393" s="6" t="s">
        <v>456</v>
      </c>
      <c r="C393" t="s">
        <v>13</v>
      </c>
      <c r="D393" s="1">
        <f>VLOOKUP(C393,'League Table'!$B$33:$E$52,2,FALSE)</f>
        <v>247000000</v>
      </c>
      <c r="E393" t="str">
        <f>VLOOKUP(C393,'League Table'!$B$33:$E$52,4,FALSE)</f>
        <v>Poor</v>
      </c>
      <c r="F393" s="1">
        <v>17</v>
      </c>
      <c r="G393" s="1">
        <v>936000</v>
      </c>
      <c r="H393" t="s">
        <v>228</v>
      </c>
      <c r="I393">
        <v>0</v>
      </c>
      <c r="J393">
        <v>0</v>
      </c>
      <c r="K393">
        <v>0</v>
      </c>
      <c r="L393" s="2">
        <v>8</v>
      </c>
    </row>
    <row r="394" spans="2:12" hidden="1" x14ac:dyDescent="0.3">
      <c r="B394" s="6" t="s">
        <v>445</v>
      </c>
      <c r="C394" t="s">
        <v>13</v>
      </c>
      <c r="D394" s="1">
        <f>VLOOKUP(C394,'League Table'!$B$33:$E$52,2,FALSE)</f>
        <v>247000000</v>
      </c>
      <c r="E394" t="str">
        <f>VLOOKUP(C394,'League Table'!$B$33:$E$52,4,FALSE)</f>
        <v>Poor</v>
      </c>
      <c r="F394" s="1">
        <v>17</v>
      </c>
      <c r="G394" s="1">
        <v>3120000</v>
      </c>
      <c r="H394" t="s">
        <v>229</v>
      </c>
      <c r="I394">
        <v>0</v>
      </c>
      <c r="J394">
        <v>0</v>
      </c>
      <c r="K394">
        <v>2</v>
      </c>
      <c r="L394" s="2">
        <v>35</v>
      </c>
    </row>
    <row r="395" spans="2:12" hidden="1" x14ac:dyDescent="0.3">
      <c r="B395" s="6" t="s">
        <v>439</v>
      </c>
      <c r="C395" t="s">
        <v>13</v>
      </c>
      <c r="D395" s="1">
        <f>VLOOKUP(C395,'League Table'!$B$33:$E$52,2,FALSE)</f>
        <v>247000000</v>
      </c>
      <c r="E395" t="str">
        <f>VLOOKUP(C395,'League Table'!$B$33:$E$52,4,FALSE)</f>
        <v>Poor</v>
      </c>
      <c r="F395" s="1">
        <v>17</v>
      </c>
      <c r="G395" s="1">
        <v>3380000</v>
      </c>
      <c r="H395" t="s">
        <v>227</v>
      </c>
      <c r="I395">
        <v>0</v>
      </c>
      <c r="J395">
        <v>0</v>
      </c>
      <c r="K395">
        <v>2</v>
      </c>
      <c r="L395" s="2">
        <v>30</v>
      </c>
    </row>
    <row r="396" spans="2:12" hidden="1" x14ac:dyDescent="0.3">
      <c r="B396" s="6" t="s">
        <v>443</v>
      </c>
      <c r="C396" t="s">
        <v>13</v>
      </c>
      <c r="D396" s="1">
        <f>VLOOKUP(C396,'League Table'!$B$33:$E$52,2,FALSE)</f>
        <v>247000000</v>
      </c>
      <c r="E396" t="str">
        <f>VLOOKUP(C396,'League Table'!$B$33:$E$52,4,FALSE)</f>
        <v>Poor</v>
      </c>
      <c r="F396" s="1">
        <v>17</v>
      </c>
      <c r="G396" s="1">
        <v>3120000</v>
      </c>
      <c r="H396" t="s">
        <v>227</v>
      </c>
      <c r="I396">
        <v>0</v>
      </c>
      <c r="J396">
        <v>0</v>
      </c>
      <c r="K396">
        <v>3</v>
      </c>
      <c r="L396" s="2">
        <v>25</v>
      </c>
    </row>
    <row r="397" spans="2:12" hidden="1" x14ac:dyDescent="0.3">
      <c r="B397" s="6" t="s">
        <v>444</v>
      </c>
      <c r="C397" t="s">
        <v>13</v>
      </c>
      <c r="D397" s="1">
        <f>VLOOKUP(C397,'League Table'!$B$33:$E$52,2,FALSE)</f>
        <v>247000000</v>
      </c>
      <c r="E397" t="str">
        <f>VLOOKUP(C397,'League Table'!$B$33:$E$52,4,FALSE)</f>
        <v>Poor</v>
      </c>
      <c r="F397" s="1">
        <v>17</v>
      </c>
      <c r="G397" s="1">
        <v>3120000</v>
      </c>
      <c r="H397" t="s">
        <v>228</v>
      </c>
      <c r="I397">
        <v>0</v>
      </c>
      <c r="J397">
        <v>0</v>
      </c>
      <c r="K397">
        <v>1</v>
      </c>
      <c r="L397" s="2">
        <v>32</v>
      </c>
    </row>
    <row r="398" spans="2:12" hidden="1" x14ac:dyDescent="0.3">
      <c r="B398" s="6" t="s">
        <v>461</v>
      </c>
      <c r="C398" t="s">
        <v>13</v>
      </c>
      <c r="D398" s="1">
        <f>VLOOKUP(C398,'League Table'!$B$33:$E$52,2,FALSE)</f>
        <v>247000000</v>
      </c>
      <c r="E398" t="str">
        <f>VLOOKUP(C398,'League Table'!$B$33:$E$52,4,FALSE)</f>
        <v>Poor</v>
      </c>
      <c r="F398" s="1">
        <v>17</v>
      </c>
      <c r="G398" s="1">
        <v>41600</v>
      </c>
      <c r="H398" t="s">
        <v>228</v>
      </c>
      <c r="I398">
        <v>0</v>
      </c>
      <c r="J398">
        <v>0</v>
      </c>
      <c r="K398">
        <v>0</v>
      </c>
      <c r="L398" s="2">
        <v>0</v>
      </c>
    </row>
    <row r="399" spans="2:12" hidden="1" x14ac:dyDescent="0.3">
      <c r="B399" s="6" t="s">
        <v>460</v>
      </c>
      <c r="C399" t="s">
        <v>13</v>
      </c>
      <c r="D399" s="1">
        <f>VLOOKUP(C399,'League Table'!$B$33:$E$52,2,FALSE)</f>
        <v>247000000</v>
      </c>
      <c r="E399" t="str">
        <f>VLOOKUP(C399,'League Table'!$B$33:$E$52,4,FALSE)</f>
        <v>Poor</v>
      </c>
      <c r="F399" s="1">
        <v>17</v>
      </c>
      <c r="G399" s="1">
        <v>41600</v>
      </c>
      <c r="H399" t="s">
        <v>228</v>
      </c>
      <c r="I399">
        <v>0</v>
      </c>
      <c r="J399">
        <v>0</v>
      </c>
      <c r="K399">
        <v>0</v>
      </c>
      <c r="L399" s="2">
        <v>0</v>
      </c>
    </row>
    <row r="400" spans="2:12" hidden="1" x14ac:dyDescent="0.3">
      <c r="B400" t="s">
        <v>466</v>
      </c>
      <c r="C400" t="s">
        <v>15</v>
      </c>
      <c r="D400" s="1">
        <f>VLOOKUP(C400,'League Table'!$B$33:$E$52,2,FALSE)</f>
        <v>145250000</v>
      </c>
      <c r="E400" t="str">
        <f>VLOOKUP(C400,'League Table'!$B$33:$E$52,4,FALSE)</f>
        <v>Poor</v>
      </c>
      <c r="F400" s="1">
        <v>18</v>
      </c>
      <c r="G400" s="1">
        <v>676000</v>
      </c>
      <c r="H400" t="s">
        <v>228</v>
      </c>
      <c r="I400">
        <v>0</v>
      </c>
      <c r="J400">
        <v>0</v>
      </c>
      <c r="K400">
        <v>3</v>
      </c>
      <c r="L400" s="2">
        <v>36</v>
      </c>
    </row>
    <row r="401" spans="2:12" hidden="1" x14ac:dyDescent="0.3">
      <c r="B401" t="s">
        <v>478</v>
      </c>
      <c r="C401" t="s">
        <v>15</v>
      </c>
      <c r="D401" s="1">
        <f>VLOOKUP(C401,'League Table'!$B$33:$E$52,2,FALSE)</f>
        <v>145250000</v>
      </c>
      <c r="E401" t="str">
        <f>VLOOKUP(C401,'League Table'!$B$33:$E$52,4,FALSE)</f>
        <v>Poor</v>
      </c>
      <c r="F401" s="1">
        <v>18</v>
      </c>
      <c r="G401" s="1">
        <v>4160000</v>
      </c>
      <c r="H401" t="s">
        <v>229</v>
      </c>
      <c r="I401">
        <v>0</v>
      </c>
      <c r="J401">
        <v>0</v>
      </c>
      <c r="K401">
        <v>0</v>
      </c>
      <c r="L401" s="2">
        <v>4</v>
      </c>
    </row>
    <row r="402" spans="2:12" hidden="1" x14ac:dyDescent="0.3">
      <c r="B402" t="s">
        <v>465</v>
      </c>
      <c r="C402" t="s">
        <v>15</v>
      </c>
      <c r="D402" s="1">
        <f>VLOOKUP(C402,'League Table'!$B$33:$E$52,2,FALSE)</f>
        <v>145250000</v>
      </c>
      <c r="E402" t="str">
        <f>VLOOKUP(C402,'League Table'!$B$33:$E$52,4,FALSE)</f>
        <v>Poor</v>
      </c>
      <c r="F402" s="1">
        <v>18</v>
      </c>
      <c r="G402" s="1">
        <v>1508000</v>
      </c>
      <c r="H402" t="s">
        <v>228</v>
      </c>
      <c r="I402">
        <v>0</v>
      </c>
      <c r="J402">
        <v>0</v>
      </c>
      <c r="K402">
        <v>1</v>
      </c>
      <c r="L402" s="2">
        <v>28</v>
      </c>
    </row>
    <row r="403" spans="2:12" hidden="1" x14ac:dyDescent="0.3">
      <c r="B403" t="s">
        <v>474</v>
      </c>
      <c r="C403" t="s">
        <v>15</v>
      </c>
      <c r="D403" s="1">
        <f>VLOOKUP(C403,'League Table'!$B$33:$E$52,2,FALSE)</f>
        <v>145250000</v>
      </c>
      <c r="E403" t="str">
        <f>VLOOKUP(C403,'League Table'!$B$33:$E$52,4,FALSE)</f>
        <v>Poor</v>
      </c>
      <c r="F403" s="1">
        <v>18</v>
      </c>
      <c r="G403" s="1">
        <v>1300000</v>
      </c>
      <c r="H403" t="s">
        <v>229</v>
      </c>
      <c r="I403">
        <v>0</v>
      </c>
      <c r="J403">
        <v>0</v>
      </c>
      <c r="K403">
        <v>10</v>
      </c>
      <c r="L403" s="2">
        <v>38</v>
      </c>
    </row>
    <row r="404" spans="2:12" hidden="1" x14ac:dyDescent="0.3">
      <c r="B404" t="s">
        <v>475</v>
      </c>
      <c r="C404" t="s">
        <v>15</v>
      </c>
      <c r="D404" s="1">
        <f>VLOOKUP(C404,'League Table'!$B$33:$E$52,2,FALSE)</f>
        <v>145250000</v>
      </c>
      <c r="E404" t="str">
        <f>VLOOKUP(C404,'League Table'!$B$33:$E$52,4,FALSE)</f>
        <v>Poor</v>
      </c>
      <c r="F404" s="1">
        <v>18</v>
      </c>
      <c r="G404" s="1">
        <v>1300000</v>
      </c>
      <c r="H404" t="s">
        <v>227</v>
      </c>
      <c r="I404">
        <v>0</v>
      </c>
      <c r="J404">
        <v>0</v>
      </c>
      <c r="K404">
        <v>2</v>
      </c>
      <c r="L404" s="2">
        <v>24</v>
      </c>
    </row>
    <row r="405" spans="2:12" hidden="1" x14ac:dyDescent="0.3">
      <c r="B405" t="s">
        <v>464</v>
      </c>
      <c r="C405" t="s">
        <v>15</v>
      </c>
      <c r="D405" s="1">
        <f>VLOOKUP(C405,'League Table'!$B$33:$E$52,2,FALSE)</f>
        <v>145250000</v>
      </c>
      <c r="E405" t="str">
        <f>VLOOKUP(C405,'League Table'!$B$33:$E$52,4,FALSE)</f>
        <v>Poor</v>
      </c>
      <c r="F405" s="1">
        <v>18</v>
      </c>
      <c r="G405" s="1">
        <v>936000</v>
      </c>
      <c r="H405" t="s">
        <v>228</v>
      </c>
      <c r="I405">
        <v>0</v>
      </c>
      <c r="J405">
        <v>0</v>
      </c>
      <c r="K405">
        <v>1</v>
      </c>
      <c r="L405" s="2">
        <v>33</v>
      </c>
    </row>
    <row r="406" spans="2:12" hidden="1" x14ac:dyDescent="0.3">
      <c r="B406" t="s">
        <v>469</v>
      </c>
      <c r="C406" t="s">
        <v>15</v>
      </c>
      <c r="D406" s="1">
        <f>VLOOKUP(C406,'League Table'!$B$33:$E$52,2,FALSE)</f>
        <v>145250000</v>
      </c>
      <c r="E406" t="str">
        <f>VLOOKUP(C406,'League Table'!$B$33:$E$52,4,FALSE)</f>
        <v>Poor</v>
      </c>
      <c r="F406" s="1">
        <v>18</v>
      </c>
      <c r="G406" s="1">
        <v>1508000</v>
      </c>
      <c r="H406" t="s">
        <v>229</v>
      </c>
      <c r="I406">
        <v>0</v>
      </c>
      <c r="J406">
        <v>0</v>
      </c>
      <c r="K406">
        <v>3</v>
      </c>
      <c r="L406" s="2">
        <v>26</v>
      </c>
    </row>
    <row r="407" spans="2:12" hidden="1" x14ac:dyDescent="0.3">
      <c r="B407" t="s">
        <v>473</v>
      </c>
      <c r="C407" t="s">
        <v>15</v>
      </c>
      <c r="D407" s="1">
        <f>VLOOKUP(C407,'League Table'!$B$33:$E$52,2,FALSE)</f>
        <v>145250000</v>
      </c>
      <c r="E407" t="str">
        <f>VLOOKUP(C407,'League Table'!$B$33:$E$52,4,FALSE)</f>
        <v>Poor</v>
      </c>
      <c r="F407" s="1">
        <v>18</v>
      </c>
      <c r="G407" s="1">
        <v>1300000</v>
      </c>
      <c r="H407" t="s">
        <v>227</v>
      </c>
      <c r="I407">
        <v>0</v>
      </c>
      <c r="J407">
        <v>0</v>
      </c>
      <c r="K407">
        <v>2</v>
      </c>
      <c r="L407" s="2">
        <v>22</v>
      </c>
    </row>
    <row r="408" spans="2:12" hidden="1" x14ac:dyDescent="0.3">
      <c r="B408" t="s">
        <v>463</v>
      </c>
      <c r="C408" t="s">
        <v>15</v>
      </c>
      <c r="D408" s="1">
        <f>VLOOKUP(C408,'League Table'!$B$33:$E$52,2,FALSE)</f>
        <v>145250000</v>
      </c>
      <c r="E408" t="str">
        <f>VLOOKUP(C408,'League Table'!$B$33:$E$52,4,FALSE)</f>
        <v>Poor</v>
      </c>
      <c r="F408" s="1">
        <v>18</v>
      </c>
      <c r="G408" s="1">
        <v>1144000</v>
      </c>
      <c r="H408" t="s">
        <v>226</v>
      </c>
      <c r="I408">
        <v>0</v>
      </c>
      <c r="J408">
        <v>0</v>
      </c>
      <c r="K408">
        <v>0</v>
      </c>
      <c r="L408" s="2">
        <v>30</v>
      </c>
    </row>
    <row r="409" spans="2:12" hidden="1" x14ac:dyDescent="0.3">
      <c r="B409" t="s">
        <v>467</v>
      </c>
      <c r="C409" t="s">
        <v>15</v>
      </c>
      <c r="D409" s="1">
        <f>VLOOKUP(C409,'League Table'!$B$33:$E$52,2,FALSE)</f>
        <v>145250000</v>
      </c>
      <c r="E409" t="str">
        <f>VLOOKUP(C409,'League Table'!$B$33:$E$52,4,FALSE)</f>
        <v>Poor</v>
      </c>
      <c r="F409" s="1">
        <v>18</v>
      </c>
      <c r="G409" s="1">
        <v>1144000</v>
      </c>
      <c r="H409" t="s">
        <v>228</v>
      </c>
      <c r="I409">
        <v>0</v>
      </c>
      <c r="J409">
        <v>0</v>
      </c>
      <c r="K409">
        <v>0</v>
      </c>
      <c r="L409" s="2">
        <v>35</v>
      </c>
    </row>
    <row r="410" spans="2:12" hidden="1" x14ac:dyDescent="0.3">
      <c r="B410" t="s">
        <v>480</v>
      </c>
      <c r="C410" t="s">
        <v>15</v>
      </c>
      <c r="D410" s="1">
        <f>VLOOKUP(C410,'League Table'!$B$33:$E$52,2,FALSE)</f>
        <v>145250000</v>
      </c>
      <c r="E410" t="str">
        <f>VLOOKUP(C410,'League Table'!$B$33:$E$52,4,FALSE)</f>
        <v>Poor</v>
      </c>
      <c r="F410" s="1">
        <v>18</v>
      </c>
      <c r="G410" s="1">
        <v>572000</v>
      </c>
      <c r="H410" t="s">
        <v>228</v>
      </c>
      <c r="I410">
        <v>0</v>
      </c>
      <c r="J410">
        <v>0</v>
      </c>
      <c r="K410">
        <v>1</v>
      </c>
      <c r="L410" s="2">
        <v>27</v>
      </c>
    </row>
    <row r="411" spans="2:12" hidden="1" x14ac:dyDescent="0.3">
      <c r="B411" t="s">
        <v>477</v>
      </c>
      <c r="C411" t="s">
        <v>15</v>
      </c>
      <c r="D411" s="1">
        <f>VLOOKUP(C411,'League Table'!$B$33:$E$52,2,FALSE)</f>
        <v>145250000</v>
      </c>
      <c r="E411" t="str">
        <f>VLOOKUP(C411,'League Table'!$B$33:$E$52,4,FALSE)</f>
        <v>Poor</v>
      </c>
      <c r="F411" s="1">
        <v>18</v>
      </c>
      <c r="G411" s="1">
        <v>1508000</v>
      </c>
      <c r="H411" t="s">
        <v>227</v>
      </c>
      <c r="I411">
        <v>0</v>
      </c>
      <c r="J411">
        <v>0</v>
      </c>
      <c r="K411">
        <v>3</v>
      </c>
      <c r="L411" s="2">
        <v>24</v>
      </c>
    </row>
    <row r="412" spans="2:12" hidden="1" x14ac:dyDescent="0.3">
      <c r="B412" t="s">
        <v>472</v>
      </c>
      <c r="C412" t="s">
        <v>15</v>
      </c>
      <c r="D412" s="1">
        <f>VLOOKUP(C412,'League Table'!$B$33:$E$52,2,FALSE)</f>
        <v>145250000</v>
      </c>
      <c r="E412" t="str">
        <f>VLOOKUP(C412,'League Table'!$B$33:$E$52,4,FALSE)</f>
        <v>Poor</v>
      </c>
      <c r="F412" s="1">
        <v>18</v>
      </c>
      <c r="G412" s="1">
        <v>2600000</v>
      </c>
      <c r="H412" t="s">
        <v>227</v>
      </c>
      <c r="I412">
        <v>0</v>
      </c>
      <c r="J412">
        <v>0</v>
      </c>
      <c r="K412">
        <v>0</v>
      </c>
      <c r="L412" s="2">
        <v>15</v>
      </c>
    </row>
    <row r="413" spans="2:12" hidden="1" x14ac:dyDescent="0.3">
      <c r="B413" t="s">
        <v>468</v>
      </c>
      <c r="C413" t="s">
        <v>15</v>
      </c>
      <c r="D413" s="1">
        <f>VLOOKUP(C413,'League Table'!$B$33:$E$52,2,FALSE)</f>
        <v>145250000</v>
      </c>
      <c r="E413" t="str">
        <f>VLOOKUP(C413,'League Table'!$B$33:$E$52,4,FALSE)</f>
        <v>Poor</v>
      </c>
      <c r="F413" s="1">
        <v>18</v>
      </c>
      <c r="G413" s="1">
        <v>1300000</v>
      </c>
      <c r="H413" t="s">
        <v>227</v>
      </c>
      <c r="I413">
        <v>0</v>
      </c>
      <c r="J413">
        <v>0</v>
      </c>
      <c r="K413">
        <v>3</v>
      </c>
      <c r="L413" s="2">
        <v>30</v>
      </c>
    </row>
    <row r="414" spans="2:12" hidden="1" x14ac:dyDescent="0.3">
      <c r="B414" t="s">
        <v>479</v>
      </c>
      <c r="C414" t="s">
        <v>15</v>
      </c>
      <c r="D414" s="1">
        <f>VLOOKUP(C414,'League Table'!$B$33:$E$52,2,FALSE)</f>
        <v>145250000</v>
      </c>
      <c r="E414" t="str">
        <f>VLOOKUP(C414,'League Table'!$B$33:$E$52,4,FALSE)</f>
        <v>Poor</v>
      </c>
      <c r="F414" s="1">
        <v>18</v>
      </c>
      <c r="G414" s="1">
        <v>1144000</v>
      </c>
      <c r="H414" t="s">
        <v>229</v>
      </c>
      <c r="I414">
        <v>0</v>
      </c>
      <c r="J414">
        <v>0</v>
      </c>
      <c r="K414">
        <v>7</v>
      </c>
      <c r="L414" s="2">
        <v>32</v>
      </c>
    </row>
    <row r="415" spans="2:12" hidden="1" x14ac:dyDescent="0.3">
      <c r="B415" t="s">
        <v>470</v>
      </c>
      <c r="C415" t="s">
        <v>15</v>
      </c>
      <c r="D415" s="1">
        <f>VLOOKUP(C415,'League Table'!$B$33:$E$52,2,FALSE)</f>
        <v>145250000</v>
      </c>
      <c r="E415" t="str">
        <f>VLOOKUP(C415,'League Table'!$B$33:$E$52,4,FALSE)</f>
        <v>Poor</v>
      </c>
      <c r="F415" s="1">
        <v>18</v>
      </c>
      <c r="G415" s="1">
        <v>1144000</v>
      </c>
      <c r="H415" t="s">
        <v>227</v>
      </c>
      <c r="I415">
        <v>0</v>
      </c>
      <c r="J415">
        <v>0</v>
      </c>
      <c r="K415">
        <v>1</v>
      </c>
      <c r="L415" s="2">
        <v>36</v>
      </c>
    </row>
    <row r="416" spans="2:12" hidden="1" x14ac:dyDescent="0.3">
      <c r="B416" t="s">
        <v>471</v>
      </c>
      <c r="C416" t="s">
        <v>15</v>
      </c>
      <c r="D416" s="1">
        <f>VLOOKUP(C416,'League Table'!$B$33:$E$52,2,FALSE)</f>
        <v>145250000</v>
      </c>
      <c r="E416" t="str">
        <f>VLOOKUP(C416,'League Table'!$B$33:$E$52,4,FALSE)</f>
        <v>Poor</v>
      </c>
      <c r="F416" s="1">
        <v>18</v>
      </c>
      <c r="G416" s="1">
        <v>936000</v>
      </c>
      <c r="H416" t="s">
        <v>227</v>
      </c>
      <c r="I416">
        <v>0</v>
      </c>
      <c r="J416">
        <v>0</v>
      </c>
      <c r="K416">
        <v>1</v>
      </c>
      <c r="L416" s="2">
        <v>19</v>
      </c>
    </row>
    <row r="417" spans="2:12" hidden="1" x14ac:dyDescent="0.3">
      <c r="B417" t="s">
        <v>476</v>
      </c>
      <c r="C417" t="s">
        <v>15</v>
      </c>
      <c r="D417" s="1">
        <f>VLOOKUP(C417,'League Table'!$B$33:$E$52,2,FALSE)</f>
        <v>145250000</v>
      </c>
      <c r="E417" t="str">
        <f>VLOOKUP(C417,'League Table'!$B$33:$E$52,4,FALSE)</f>
        <v>Poor</v>
      </c>
      <c r="F417" s="1">
        <v>18</v>
      </c>
      <c r="G417" s="1">
        <v>6240000</v>
      </c>
      <c r="H417" t="s">
        <v>229</v>
      </c>
      <c r="I417">
        <v>0</v>
      </c>
      <c r="J417">
        <v>0</v>
      </c>
      <c r="K417">
        <v>3</v>
      </c>
      <c r="L417" s="2">
        <v>19</v>
      </c>
    </row>
    <row r="418" spans="2:12" hidden="1" x14ac:dyDescent="0.3">
      <c r="B418" t="s">
        <v>486</v>
      </c>
      <c r="C418" t="s">
        <v>14</v>
      </c>
      <c r="D418" s="1">
        <f>VLOOKUP(C418,'League Table'!$B$33:$E$52,2,FALSE)</f>
        <v>172750000</v>
      </c>
      <c r="E418" t="str">
        <f>VLOOKUP(C418,'League Table'!$B$33:$E$52,4,FALSE)</f>
        <v>Poor</v>
      </c>
      <c r="F418" s="1">
        <v>19</v>
      </c>
      <c r="G418" s="1">
        <v>1144000</v>
      </c>
      <c r="H418" t="s">
        <v>228</v>
      </c>
      <c r="I418">
        <v>0</v>
      </c>
      <c r="J418">
        <v>0</v>
      </c>
      <c r="K418">
        <v>0</v>
      </c>
      <c r="L418" s="2">
        <v>19</v>
      </c>
    </row>
    <row r="419" spans="2:12" hidden="1" x14ac:dyDescent="0.3">
      <c r="B419" t="s">
        <v>496</v>
      </c>
      <c r="C419" t="s">
        <v>14</v>
      </c>
      <c r="D419" s="1">
        <f>VLOOKUP(C419,'League Table'!$B$33:$E$52,2,FALSE)</f>
        <v>172750000</v>
      </c>
      <c r="E419" t="str">
        <f>VLOOKUP(C419,'League Table'!$B$33:$E$52,4,FALSE)</f>
        <v>Poor</v>
      </c>
      <c r="F419" s="1">
        <v>19</v>
      </c>
      <c r="G419" s="1">
        <v>1040000</v>
      </c>
      <c r="H419" t="s">
        <v>227</v>
      </c>
      <c r="I419">
        <v>0</v>
      </c>
      <c r="J419">
        <v>0</v>
      </c>
      <c r="K419">
        <v>0</v>
      </c>
      <c r="L419" s="2">
        <v>14</v>
      </c>
    </row>
    <row r="420" spans="2:12" hidden="1" x14ac:dyDescent="0.3">
      <c r="B420" t="s">
        <v>488</v>
      </c>
      <c r="C420" t="s">
        <v>14</v>
      </c>
      <c r="D420" s="1">
        <f>VLOOKUP(C420,'League Table'!$B$33:$E$52,2,FALSE)</f>
        <v>172750000</v>
      </c>
      <c r="E420" t="str">
        <f>VLOOKUP(C420,'League Table'!$B$33:$E$52,4,FALSE)</f>
        <v>Poor</v>
      </c>
      <c r="F420" s="1">
        <v>19</v>
      </c>
      <c r="G420" s="1">
        <v>1144000</v>
      </c>
      <c r="H420" t="s">
        <v>228</v>
      </c>
      <c r="I420">
        <v>0</v>
      </c>
      <c r="J420">
        <v>0</v>
      </c>
      <c r="K420">
        <v>0</v>
      </c>
      <c r="L420" s="2">
        <v>32</v>
      </c>
    </row>
    <row r="421" spans="2:12" hidden="1" x14ac:dyDescent="0.3">
      <c r="B421" t="s">
        <v>489</v>
      </c>
      <c r="C421" t="s">
        <v>14</v>
      </c>
      <c r="D421" s="1">
        <f>VLOOKUP(C421,'League Table'!$B$33:$E$52,2,FALSE)</f>
        <v>172750000</v>
      </c>
      <c r="E421" t="str">
        <f>VLOOKUP(C421,'League Table'!$B$33:$E$52,4,FALSE)</f>
        <v>Poor</v>
      </c>
      <c r="F421" s="1">
        <v>19</v>
      </c>
      <c r="G421" s="1">
        <v>728000</v>
      </c>
      <c r="H421" t="s">
        <v>227</v>
      </c>
      <c r="I421">
        <v>0</v>
      </c>
      <c r="J421">
        <v>0</v>
      </c>
      <c r="K421">
        <v>0</v>
      </c>
      <c r="L421" s="2">
        <v>21</v>
      </c>
    </row>
    <row r="422" spans="2:12" hidden="1" x14ac:dyDescent="0.3">
      <c r="B422" t="s">
        <v>484</v>
      </c>
      <c r="C422" t="s">
        <v>14</v>
      </c>
      <c r="D422" s="1">
        <f>VLOOKUP(C422,'League Table'!$B$33:$E$52,2,FALSE)</f>
        <v>172750000</v>
      </c>
      <c r="E422" t="str">
        <f>VLOOKUP(C422,'League Table'!$B$33:$E$52,4,FALSE)</f>
        <v>Poor</v>
      </c>
      <c r="F422" s="1">
        <v>19</v>
      </c>
      <c r="G422" s="1">
        <v>936000</v>
      </c>
      <c r="H422" t="s">
        <v>228</v>
      </c>
      <c r="I422">
        <v>0</v>
      </c>
      <c r="J422">
        <v>0</v>
      </c>
      <c r="K422">
        <v>0</v>
      </c>
      <c r="L422" s="2">
        <v>10</v>
      </c>
    </row>
    <row r="423" spans="2:12" hidden="1" x14ac:dyDescent="0.3">
      <c r="B423" t="s">
        <v>497</v>
      </c>
      <c r="C423" t="s">
        <v>14</v>
      </c>
      <c r="D423" s="1">
        <f>VLOOKUP(C423,'League Table'!$B$33:$E$52,2,FALSE)</f>
        <v>172750000</v>
      </c>
      <c r="E423" t="str">
        <f>VLOOKUP(C423,'League Table'!$B$33:$E$52,4,FALSE)</f>
        <v>Poor</v>
      </c>
      <c r="F423" s="1">
        <v>19</v>
      </c>
      <c r="G423" s="1">
        <v>1300000</v>
      </c>
      <c r="H423" t="s">
        <v>227</v>
      </c>
      <c r="I423">
        <v>0</v>
      </c>
      <c r="J423">
        <v>0</v>
      </c>
      <c r="K423">
        <v>0</v>
      </c>
      <c r="L423" s="2">
        <v>6</v>
      </c>
    </row>
    <row r="424" spans="2:12" hidden="1" x14ac:dyDescent="0.3">
      <c r="B424" t="s">
        <v>483</v>
      </c>
      <c r="C424" t="s">
        <v>14</v>
      </c>
      <c r="D424" s="1">
        <f>VLOOKUP(C424,'League Table'!$B$33:$E$52,2,FALSE)</f>
        <v>172750000</v>
      </c>
      <c r="E424" t="str">
        <f>VLOOKUP(C424,'League Table'!$B$33:$E$52,4,FALSE)</f>
        <v>Poor</v>
      </c>
      <c r="F424" s="1">
        <v>19</v>
      </c>
      <c r="G424" s="1">
        <v>2600000</v>
      </c>
      <c r="H424" t="s">
        <v>226</v>
      </c>
      <c r="I424">
        <v>0</v>
      </c>
      <c r="J424">
        <v>0</v>
      </c>
      <c r="K424">
        <v>0</v>
      </c>
      <c r="L424" s="2">
        <v>36</v>
      </c>
    </row>
    <row r="425" spans="2:12" hidden="1" x14ac:dyDescent="0.3">
      <c r="B425" t="s">
        <v>493</v>
      </c>
      <c r="C425" t="s">
        <v>14</v>
      </c>
      <c r="D425" s="1">
        <f>VLOOKUP(C425,'League Table'!$B$33:$E$52,2,FALSE)</f>
        <v>172750000</v>
      </c>
      <c r="E425" t="str">
        <f>VLOOKUP(C425,'League Table'!$B$33:$E$52,4,FALSE)</f>
        <v>Poor</v>
      </c>
      <c r="F425" s="1">
        <v>19</v>
      </c>
      <c r="G425" s="1">
        <v>3900000</v>
      </c>
      <c r="H425" t="s">
        <v>229</v>
      </c>
      <c r="I425">
        <v>0</v>
      </c>
      <c r="J425">
        <v>0</v>
      </c>
      <c r="K425">
        <v>1</v>
      </c>
      <c r="L425" s="2">
        <v>13</v>
      </c>
    </row>
    <row r="426" spans="2:12" hidden="1" x14ac:dyDescent="0.3">
      <c r="B426" t="s">
        <v>491</v>
      </c>
      <c r="C426" t="s">
        <v>14</v>
      </c>
      <c r="D426" s="1">
        <f>VLOOKUP(C426,'League Table'!$B$33:$E$52,2,FALSE)</f>
        <v>172750000</v>
      </c>
      <c r="E426" t="str">
        <f>VLOOKUP(C426,'League Table'!$B$33:$E$52,4,FALSE)</f>
        <v>Poor</v>
      </c>
      <c r="F426" s="1">
        <v>19</v>
      </c>
      <c r="G426" s="1">
        <v>1508000</v>
      </c>
      <c r="H426" t="s">
        <v>227</v>
      </c>
      <c r="I426">
        <v>0</v>
      </c>
      <c r="J426">
        <v>0</v>
      </c>
      <c r="K426">
        <v>4</v>
      </c>
      <c r="L426" s="2">
        <v>38</v>
      </c>
    </row>
    <row r="427" spans="2:12" hidden="1" x14ac:dyDescent="0.3">
      <c r="B427" t="s">
        <v>487</v>
      </c>
      <c r="C427" t="s">
        <v>14</v>
      </c>
      <c r="D427" s="1">
        <f>VLOOKUP(C427,'League Table'!$B$33:$E$52,2,FALSE)</f>
        <v>172750000</v>
      </c>
      <c r="E427" t="str">
        <f>VLOOKUP(C427,'League Table'!$B$33:$E$52,4,FALSE)</f>
        <v>Poor</v>
      </c>
      <c r="F427" s="1">
        <v>19</v>
      </c>
      <c r="G427" s="1">
        <v>2080000</v>
      </c>
      <c r="H427" t="s">
        <v>228</v>
      </c>
      <c r="I427">
        <v>0</v>
      </c>
      <c r="J427">
        <v>0</v>
      </c>
      <c r="K427">
        <v>1</v>
      </c>
      <c r="L427" s="2">
        <v>37</v>
      </c>
    </row>
    <row r="428" spans="2:12" hidden="1" x14ac:dyDescent="0.3">
      <c r="B428" t="s">
        <v>482</v>
      </c>
      <c r="C428" t="s">
        <v>14</v>
      </c>
      <c r="D428" s="1">
        <f>VLOOKUP(C428,'League Table'!$B$33:$E$52,2,FALSE)</f>
        <v>172750000</v>
      </c>
      <c r="E428" t="str">
        <f>VLOOKUP(C428,'League Table'!$B$33:$E$52,4,FALSE)</f>
        <v>Poor</v>
      </c>
      <c r="F428" s="1">
        <v>19</v>
      </c>
      <c r="G428" s="1">
        <v>260000</v>
      </c>
      <c r="H428" t="s">
        <v>226</v>
      </c>
      <c r="I428">
        <v>0</v>
      </c>
      <c r="J428">
        <v>0</v>
      </c>
      <c r="K428">
        <v>0</v>
      </c>
      <c r="L428" s="2">
        <v>5</v>
      </c>
    </row>
    <row r="429" spans="2:12" hidden="1" x14ac:dyDescent="0.3">
      <c r="B429" t="s">
        <v>495</v>
      </c>
      <c r="C429" t="s">
        <v>14</v>
      </c>
      <c r="D429" s="1">
        <f>VLOOKUP(C429,'League Table'!$B$33:$E$52,2,FALSE)</f>
        <v>172750000</v>
      </c>
      <c r="E429" t="str">
        <f>VLOOKUP(C429,'League Table'!$B$33:$E$52,4,FALSE)</f>
        <v>Poor</v>
      </c>
      <c r="F429" s="1">
        <v>19</v>
      </c>
      <c r="G429" s="1">
        <v>936000</v>
      </c>
      <c r="H429" t="s">
        <v>229</v>
      </c>
      <c r="I429">
        <v>0</v>
      </c>
      <c r="J429">
        <v>0</v>
      </c>
      <c r="K429">
        <v>6</v>
      </c>
      <c r="L429" s="2">
        <v>36</v>
      </c>
    </row>
    <row r="430" spans="2:12" hidden="1" x14ac:dyDescent="0.3">
      <c r="B430" t="s">
        <v>494</v>
      </c>
      <c r="C430" t="s">
        <v>14</v>
      </c>
      <c r="D430" s="1">
        <f>VLOOKUP(C430,'League Table'!$B$33:$E$52,2,FALSE)</f>
        <v>172750000</v>
      </c>
      <c r="E430" t="str">
        <f>VLOOKUP(C430,'League Table'!$B$33:$E$52,4,FALSE)</f>
        <v>Poor</v>
      </c>
      <c r="F430" s="1">
        <v>19</v>
      </c>
      <c r="G430" s="1">
        <v>1872000</v>
      </c>
      <c r="H430" t="s">
        <v>229</v>
      </c>
      <c r="I430">
        <v>0</v>
      </c>
      <c r="J430">
        <v>0</v>
      </c>
      <c r="K430">
        <v>6</v>
      </c>
      <c r="L430" s="2">
        <v>34</v>
      </c>
    </row>
    <row r="431" spans="2:12" hidden="1" x14ac:dyDescent="0.3">
      <c r="B431" t="s">
        <v>485</v>
      </c>
      <c r="C431" t="s">
        <v>14</v>
      </c>
      <c r="D431" s="1">
        <f>VLOOKUP(C431,'League Table'!$B$33:$E$52,2,FALSE)</f>
        <v>172750000</v>
      </c>
      <c r="E431" t="str">
        <f>VLOOKUP(C431,'League Table'!$B$33:$E$52,4,FALSE)</f>
        <v>Poor</v>
      </c>
      <c r="F431" s="1">
        <v>19</v>
      </c>
      <c r="G431" s="1">
        <v>1664000</v>
      </c>
      <c r="H431" t="s">
        <v>228</v>
      </c>
      <c r="I431">
        <v>0</v>
      </c>
      <c r="J431">
        <v>0</v>
      </c>
      <c r="K431">
        <v>1</v>
      </c>
      <c r="L431" s="2">
        <v>27</v>
      </c>
    </row>
    <row r="432" spans="2:12" hidden="1" x14ac:dyDescent="0.3">
      <c r="B432" t="s">
        <v>498</v>
      </c>
      <c r="C432" t="s">
        <v>14</v>
      </c>
      <c r="D432" s="1">
        <f>VLOOKUP(C432,'League Table'!$B$33:$E$52,2,FALSE)</f>
        <v>172750000</v>
      </c>
      <c r="E432" t="str">
        <f>VLOOKUP(C432,'League Table'!$B$33:$E$52,4,FALSE)</f>
        <v>Poor</v>
      </c>
      <c r="F432" s="1">
        <v>19</v>
      </c>
      <c r="G432" s="1">
        <v>3640000</v>
      </c>
      <c r="H432" t="s">
        <v>229</v>
      </c>
      <c r="I432">
        <v>0</v>
      </c>
      <c r="J432">
        <v>0</v>
      </c>
      <c r="K432">
        <v>0</v>
      </c>
      <c r="L432" s="2">
        <v>17</v>
      </c>
    </row>
    <row r="433" spans="2:12" hidden="1" x14ac:dyDescent="0.3">
      <c r="B433" t="s">
        <v>492</v>
      </c>
      <c r="C433" t="s">
        <v>14</v>
      </c>
      <c r="D433" s="1">
        <f>VLOOKUP(C433,'League Table'!$B$33:$E$52,2,FALSE)</f>
        <v>172750000</v>
      </c>
      <c r="E433" t="str">
        <f>VLOOKUP(C433,'League Table'!$B$33:$E$52,4,FALSE)</f>
        <v>Poor</v>
      </c>
      <c r="F433" s="1">
        <v>19</v>
      </c>
      <c r="G433" s="1">
        <v>1690000</v>
      </c>
      <c r="H433" t="s">
        <v>227</v>
      </c>
      <c r="I433">
        <v>0</v>
      </c>
      <c r="J433">
        <v>0</v>
      </c>
      <c r="K433">
        <v>0</v>
      </c>
      <c r="L433" s="2">
        <v>5</v>
      </c>
    </row>
    <row r="434" spans="2:12" hidden="1" x14ac:dyDescent="0.3">
      <c r="B434" t="s">
        <v>490</v>
      </c>
      <c r="C434" t="s">
        <v>14</v>
      </c>
      <c r="D434" s="1">
        <f>VLOOKUP(C434,'League Table'!$B$33:$E$52,2,FALSE)</f>
        <v>172750000</v>
      </c>
      <c r="E434" t="str">
        <f>VLOOKUP(C434,'League Table'!$B$33:$E$52,4,FALSE)</f>
        <v>Poor</v>
      </c>
      <c r="F434" s="1">
        <v>19</v>
      </c>
      <c r="G434" s="1">
        <v>1872000</v>
      </c>
      <c r="H434" t="s">
        <v>227</v>
      </c>
      <c r="I434">
        <v>0</v>
      </c>
      <c r="J434">
        <v>0</v>
      </c>
      <c r="K434">
        <v>8</v>
      </c>
      <c r="L434" s="2">
        <v>38</v>
      </c>
    </row>
    <row r="435" spans="2:12" hidden="1" x14ac:dyDescent="0.3">
      <c r="B435" t="s">
        <v>504</v>
      </c>
      <c r="C435" t="s">
        <v>18</v>
      </c>
      <c r="D435" s="1">
        <f>VLOOKUP(C435,'League Table'!$B$33:$E$52,2,FALSE)</f>
        <v>148000000</v>
      </c>
      <c r="E435" t="str">
        <f>VLOOKUP(C435,'League Table'!$B$33:$E$52,4,FALSE)</f>
        <v>Poor</v>
      </c>
      <c r="F435" s="1">
        <v>20</v>
      </c>
      <c r="G435" s="1">
        <v>1820000</v>
      </c>
      <c r="H435" t="s">
        <v>228</v>
      </c>
      <c r="I435">
        <v>0</v>
      </c>
      <c r="J435">
        <v>0</v>
      </c>
      <c r="K435">
        <v>0</v>
      </c>
      <c r="L435" s="2">
        <v>33</v>
      </c>
    </row>
    <row r="436" spans="2:12" hidden="1" x14ac:dyDescent="0.3">
      <c r="B436" t="s">
        <v>500</v>
      </c>
      <c r="C436" t="s">
        <v>18</v>
      </c>
      <c r="D436" s="1">
        <f>VLOOKUP(C436,'League Table'!$B$33:$E$52,2,FALSE)</f>
        <v>148000000</v>
      </c>
      <c r="E436" t="str">
        <f>VLOOKUP(C436,'League Table'!$B$33:$E$52,4,FALSE)</f>
        <v>Poor</v>
      </c>
      <c r="F436" s="1">
        <v>20</v>
      </c>
      <c r="G436" s="1">
        <v>780000</v>
      </c>
      <c r="H436" t="s">
        <v>226</v>
      </c>
      <c r="I436">
        <v>0</v>
      </c>
      <c r="J436">
        <v>0</v>
      </c>
      <c r="K436">
        <v>0</v>
      </c>
      <c r="L436" s="2">
        <v>41</v>
      </c>
    </row>
    <row r="437" spans="2:12" hidden="1" x14ac:dyDescent="0.3">
      <c r="B437" t="s">
        <v>514</v>
      </c>
      <c r="C437" t="s">
        <v>18</v>
      </c>
      <c r="D437" s="1">
        <f>VLOOKUP(C437,'League Table'!$B$33:$E$52,2,FALSE)</f>
        <v>148000000</v>
      </c>
      <c r="E437" t="str">
        <f>VLOOKUP(C437,'League Table'!$B$33:$E$52,4,FALSE)</f>
        <v>Poor</v>
      </c>
      <c r="F437" s="1">
        <v>20</v>
      </c>
      <c r="G437" s="1">
        <v>2340000</v>
      </c>
      <c r="H437" t="s">
        <v>227</v>
      </c>
      <c r="I437">
        <v>0</v>
      </c>
      <c r="J437">
        <v>0</v>
      </c>
      <c r="K437">
        <v>1</v>
      </c>
      <c r="L437" s="2">
        <v>18</v>
      </c>
    </row>
    <row r="438" spans="2:12" hidden="1" x14ac:dyDescent="0.3">
      <c r="B438" t="s">
        <v>501</v>
      </c>
      <c r="C438" t="s">
        <v>18</v>
      </c>
      <c r="D438" s="1">
        <f>VLOOKUP(C438,'League Table'!$B$33:$E$52,2,FALSE)</f>
        <v>148000000</v>
      </c>
      <c r="E438" t="str">
        <f>VLOOKUP(C438,'League Table'!$B$33:$E$52,4,FALSE)</f>
        <v>Poor</v>
      </c>
      <c r="F438" s="1">
        <v>20</v>
      </c>
      <c r="G438" s="1">
        <v>780000</v>
      </c>
      <c r="H438" t="s">
        <v>228</v>
      </c>
      <c r="I438">
        <v>0</v>
      </c>
      <c r="J438">
        <v>0</v>
      </c>
      <c r="K438">
        <v>2</v>
      </c>
      <c r="L438" s="2">
        <v>32</v>
      </c>
    </row>
    <row r="439" spans="2:12" hidden="1" x14ac:dyDescent="0.3">
      <c r="B439" t="s">
        <v>507</v>
      </c>
      <c r="C439" t="s">
        <v>18</v>
      </c>
      <c r="D439" s="1">
        <f>VLOOKUP(C439,'League Table'!$B$33:$E$52,2,FALSE)</f>
        <v>148000000</v>
      </c>
      <c r="E439" t="str">
        <f>VLOOKUP(C439,'League Table'!$B$33:$E$52,4,FALSE)</f>
        <v>Poor</v>
      </c>
      <c r="F439" s="1">
        <v>20</v>
      </c>
      <c r="G439" s="1">
        <v>2080000</v>
      </c>
      <c r="H439" t="s">
        <v>227</v>
      </c>
      <c r="I439">
        <v>0</v>
      </c>
      <c r="J439">
        <v>0</v>
      </c>
      <c r="K439">
        <v>1</v>
      </c>
      <c r="L439" s="2">
        <v>29</v>
      </c>
    </row>
    <row r="440" spans="2:12" hidden="1" x14ac:dyDescent="0.3">
      <c r="B440" t="s">
        <v>502</v>
      </c>
      <c r="C440" t="s">
        <v>18</v>
      </c>
      <c r="D440" s="1">
        <f>VLOOKUP(C440,'League Table'!$B$33:$E$52,2,FALSE)</f>
        <v>148000000</v>
      </c>
      <c r="E440" t="str">
        <f>VLOOKUP(C440,'League Table'!$B$33:$E$52,4,FALSE)</f>
        <v>Poor</v>
      </c>
      <c r="F440" s="1">
        <v>20</v>
      </c>
      <c r="G440" s="1">
        <v>520000</v>
      </c>
      <c r="H440" t="s">
        <v>228</v>
      </c>
      <c r="I440">
        <v>0</v>
      </c>
      <c r="J440">
        <v>0</v>
      </c>
      <c r="K440">
        <v>0</v>
      </c>
      <c r="L440" s="2">
        <v>12</v>
      </c>
    </row>
    <row r="441" spans="2:12" hidden="1" x14ac:dyDescent="0.3">
      <c r="B441" t="s">
        <v>512</v>
      </c>
      <c r="C441" t="s">
        <v>18</v>
      </c>
      <c r="D441" s="1">
        <f>VLOOKUP(C441,'League Table'!$B$33:$E$52,2,FALSE)</f>
        <v>148000000</v>
      </c>
      <c r="E441" t="str">
        <f>VLOOKUP(C441,'League Table'!$B$33:$E$52,4,FALSE)</f>
        <v>Poor</v>
      </c>
      <c r="F441" s="1">
        <v>20</v>
      </c>
      <c r="G441" s="1">
        <v>780000</v>
      </c>
      <c r="H441" t="s">
        <v>229</v>
      </c>
      <c r="I441">
        <v>0</v>
      </c>
      <c r="J441">
        <v>0</v>
      </c>
      <c r="K441">
        <v>2</v>
      </c>
      <c r="L441" s="2">
        <v>24</v>
      </c>
    </row>
    <row r="442" spans="2:12" hidden="1" x14ac:dyDescent="0.3">
      <c r="B442" t="s">
        <v>505</v>
      </c>
      <c r="C442" t="s">
        <v>18</v>
      </c>
      <c r="D442" s="1">
        <f>VLOOKUP(C442,'League Table'!$B$33:$E$52,2,FALSE)</f>
        <v>148000000</v>
      </c>
      <c r="E442" t="str">
        <f>VLOOKUP(C442,'League Table'!$B$33:$E$52,4,FALSE)</f>
        <v>Poor</v>
      </c>
      <c r="F442" s="1">
        <v>20</v>
      </c>
      <c r="G442" s="1">
        <v>1300000</v>
      </c>
      <c r="H442" t="s">
        <v>227</v>
      </c>
      <c r="I442">
        <v>0</v>
      </c>
      <c r="J442">
        <v>0</v>
      </c>
      <c r="K442">
        <v>2</v>
      </c>
      <c r="L442" s="2">
        <v>37</v>
      </c>
    </row>
    <row r="443" spans="2:12" hidden="1" x14ac:dyDescent="0.3">
      <c r="B443" t="s">
        <v>515</v>
      </c>
      <c r="C443" t="s">
        <v>18</v>
      </c>
      <c r="D443" s="1">
        <f>VLOOKUP(C443,'League Table'!$B$33:$E$52,2,FALSE)</f>
        <v>148000000</v>
      </c>
      <c r="E443" t="str">
        <f>VLOOKUP(C443,'League Table'!$B$33:$E$52,4,FALSE)</f>
        <v>Poor</v>
      </c>
      <c r="F443" s="1">
        <v>20</v>
      </c>
      <c r="G443" s="1">
        <v>1300000</v>
      </c>
      <c r="H443" t="s">
        <v>227</v>
      </c>
      <c r="I443">
        <v>0</v>
      </c>
      <c r="J443">
        <v>0</v>
      </c>
      <c r="K443">
        <v>1</v>
      </c>
      <c r="L443" s="2">
        <v>34</v>
      </c>
    </row>
    <row r="444" spans="2:12" hidden="1" x14ac:dyDescent="0.3">
      <c r="B444" t="s">
        <v>509</v>
      </c>
      <c r="C444" t="s">
        <v>18</v>
      </c>
      <c r="D444" s="1">
        <f>VLOOKUP(C444,'League Table'!$B$33:$E$52,2,FALSE)</f>
        <v>148000000</v>
      </c>
      <c r="E444" t="str">
        <f>VLOOKUP(C444,'League Table'!$B$33:$E$52,4,FALSE)</f>
        <v>Poor</v>
      </c>
      <c r="F444" s="1">
        <v>20</v>
      </c>
      <c r="G444" s="1">
        <v>1560000</v>
      </c>
      <c r="H444" t="s">
        <v>227</v>
      </c>
      <c r="I444">
        <v>0</v>
      </c>
      <c r="J444">
        <v>0</v>
      </c>
      <c r="K444">
        <v>1</v>
      </c>
      <c r="L444" s="2">
        <v>6</v>
      </c>
    </row>
    <row r="445" spans="2:12" hidden="1" x14ac:dyDescent="0.3">
      <c r="B445" t="s">
        <v>513</v>
      </c>
      <c r="C445" t="s">
        <v>18</v>
      </c>
      <c r="D445" s="1">
        <f>VLOOKUP(C445,'League Table'!$B$33:$E$52,2,FALSE)</f>
        <v>148000000</v>
      </c>
      <c r="E445" t="str">
        <f>VLOOKUP(C445,'League Table'!$B$33:$E$52,4,FALSE)</f>
        <v>Poor</v>
      </c>
      <c r="F445" s="1">
        <v>20</v>
      </c>
      <c r="G445" s="1">
        <v>1820000</v>
      </c>
      <c r="H445" t="s">
        <v>229</v>
      </c>
      <c r="I445">
        <v>0</v>
      </c>
      <c r="J445">
        <v>0</v>
      </c>
      <c r="K445">
        <v>11</v>
      </c>
      <c r="L445" s="2">
        <v>42</v>
      </c>
    </row>
    <row r="446" spans="2:12" hidden="1" x14ac:dyDescent="0.3">
      <c r="B446" t="s">
        <v>503</v>
      </c>
      <c r="C446" t="s">
        <v>18</v>
      </c>
      <c r="D446" s="1">
        <f>VLOOKUP(C446,'League Table'!$B$33:$E$52,2,FALSE)</f>
        <v>148000000</v>
      </c>
      <c r="E446" t="str">
        <f>VLOOKUP(C446,'League Table'!$B$33:$E$52,4,FALSE)</f>
        <v>Poor</v>
      </c>
      <c r="F446" s="1">
        <v>20</v>
      </c>
      <c r="G446" s="1">
        <v>2340000</v>
      </c>
      <c r="H446" t="s">
        <v>228</v>
      </c>
      <c r="I446">
        <v>0</v>
      </c>
      <c r="J446">
        <v>0</v>
      </c>
      <c r="K446">
        <v>2</v>
      </c>
      <c r="L446" s="2">
        <v>31</v>
      </c>
    </row>
    <row r="447" spans="2:12" hidden="1" x14ac:dyDescent="0.3">
      <c r="B447" t="s">
        <v>506</v>
      </c>
      <c r="C447" t="s">
        <v>18</v>
      </c>
      <c r="D447" s="1">
        <f>VLOOKUP(C447,'League Table'!$B$33:$E$52,2,FALSE)</f>
        <v>148000000</v>
      </c>
      <c r="E447" t="str">
        <f>VLOOKUP(C447,'League Table'!$B$33:$E$52,4,FALSE)</f>
        <v>Poor</v>
      </c>
      <c r="F447" s="1">
        <v>20</v>
      </c>
      <c r="G447" s="1">
        <v>1300000</v>
      </c>
      <c r="H447" t="s">
        <v>227</v>
      </c>
      <c r="I447">
        <v>0</v>
      </c>
      <c r="J447">
        <v>0</v>
      </c>
      <c r="K447">
        <v>3</v>
      </c>
      <c r="L447" s="2">
        <v>34</v>
      </c>
    </row>
    <row r="448" spans="2:12" hidden="1" x14ac:dyDescent="0.3">
      <c r="B448" t="s">
        <v>508</v>
      </c>
      <c r="C448" t="s">
        <v>18</v>
      </c>
      <c r="D448" s="1">
        <f>VLOOKUP(C448,'League Table'!$B$33:$E$52,2,FALSE)</f>
        <v>148000000</v>
      </c>
      <c r="E448" t="str">
        <f>VLOOKUP(C448,'League Table'!$B$33:$E$52,4,FALSE)</f>
        <v>Poor</v>
      </c>
      <c r="F448" s="1">
        <v>20</v>
      </c>
      <c r="G448" s="1">
        <v>2080000</v>
      </c>
      <c r="H448" t="s">
        <v>227</v>
      </c>
      <c r="I448">
        <v>0</v>
      </c>
      <c r="J448">
        <v>0</v>
      </c>
      <c r="K448">
        <v>1</v>
      </c>
      <c r="L448" s="2">
        <v>6</v>
      </c>
    </row>
    <row r="449" spans="2:12" hidden="1" x14ac:dyDescent="0.3">
      <c r="B449" t="s">
        <v>510</v>
      </c>
      <c r="C449" t="s">
        <v>18</v>
      </c>
      <c r="D449" s="1">
        <f>VLOOKUP(C449,'League Table'!$B$33:$E$52,2,FALSE)</f>
        <v>148000000</v>
      </c>
      <c r="E449" t="str">
        <f>VLOOKUP(C449,'League Table'!$B$33:$E$52,4,FALSE)</f>
        <v>Poor</v>
      </c>
      <c r="F449" s="1">
        <v>20</v>
      </c>
      <c r="G449" s="1">
        <v>1040000</v>
      </c>
      <c r="H449" t="s">
        <v>229</v>
      </c>
      <c r="I449">
        <v>0</v>
      </c>
      <c r="J449">
        <v>0</v>
      </c>
      <c r="K449">
        <v>0</v>
      </c>
      <c r="L449" s="2">
        <v>16</v>
      </c>
    </row>
    <row r="450" spans="2:12" hidden="1" x14ac:dyDescent="0.3">
      <c r="B450" t="s">
        <v>511</v>
      </c>
      <c r="C450" t="s">
        <v>18</v>
      </c>
      <c r="D450" s="1">
        <f>VLOOKUP(C450,'League Table'!$B$33:$E$52,2,FALSE)</f>
        <v>148000000</v>
      </c>
      <c r="E450" t="str">
        <f>VLOOKUP(C450,'League Table'!$B$33:$E$52,4,FALSE)</f>
        <v>Poor</v>
      </c>
      <c r="F450" s="1">
        <v>20</v>
      </c>
      <c r="G450" s="1">
        <v>2600000</v>
      </c>
      <c r="H450" t="s">
        <v>229</v>
      </c>
      <c r="I450">
        <v>0</v>
      </c>
      <c r="J450">
        <v>0</v>
      </c>
      <c r="K450">
        <v>10</v>
      </c>
      <c r="L450" s="2">
        <v>40</v>
      </c>
    </row>
  </sheetData>
  <autoFilter ref="B2:L450">
    <filterColumn colId="8">
      <filters>
        <filter val="85"/>
        <filter val="86"/>
        <filter val="87"/>
        <filter val="88"/>
        <filter val="89"/>
        <filter val="91"/>
      </filters>
    </filterColumn>
    <sortState ref="B3:L450">
      <sortCondition ref="F2:F450"/>
    </sortState>
  </autoFilter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64"/>
  <sheetViews>
    <sheetView topLeftCell="D1" workbookViewId="0">
      <selection activeCell="G452" sqref="G452"/>
    </sheetView>
  </sheetViews>
  <sheetFormatPr defaultRowHeight="16.5" x14ac:dyDescent="0.3"/>
  <cols>
    <col min="5" max="5" width="10.375" bestFit="1" customWidth="1"/>
    <col min="10" max="10" width="10.375" bestFit="1" customWidth="1"/>
    <col min="15" max="15" width="10.375" bestFit="1" customWidth="1"/>
    <col min="20" max="20" width="10.375" bestFit="1" customWidth="1"/>
  </cols>
  <sheetData>
    <row r="1" spans="2:20" x14ac:dyDescent="0.3">
      <c r="D1" t="s">
        <v>565</v>
      </c>
      <c r="I1" t="s">
        <v>567</v>
      </c>
      <c r="N1" t="s">
        <v>568</v>
      </c>
      <c r="S1" t="s">
        <v>569</v>
      </c>
    </row>
    <row r="2" spans="2:20" x14ac:dyDescent="0.3">
      <c r="B2" s="1">
        <v>3380000</v>
      </c>
      <c r="D2" t="s">
        <v>566</v>
      </c>
      <c r="E2">
        <f>COUNT(B2:B164)</f>
        <v>163</v>
      </c>
      <c r="G2" s="1">
        <v>6240000</v>
      </c>
      <c r="I2" t="s">
        <v>566</v>
      </c>
      <c r="J2">
        <f>COUNT($G$2:$G$162)</f>
        <v>161</v>
      </c>
      <c r="L2" s="1">
        <v>4680000</v>
      </c>
      <c r="N2" t="s">
        <v>566</v>
      </c>
      <c r="O2">
        <f>COUNT($L$2:$L$77)</f>
        <v>76</v>
      </c>
      <c r="Q2" s="1">
        <v>4160000</v>
      </c>
      <c r="S2" t="s">
        <v>566</v>
      </c>
      <c r="T2">
        <f>COUNT($Q$2:$Q$49)</f>
        <v>48</v>
      </c>
    </row>
    <row r="3" spans="2:20" x14ac:dyDescent="0.3">
      <c r="B3" s="1">
        <v>4680000</v>
      </c>
      <c r="D3" s="1" t="s">
        <v>558</v>
      </c>
      <c r="E3" s="1">
        <f>AVERAGE($B$2:$B$164)</f>
        <v>2402176.6871165643</v>
      </c>
      <c r="G3" s="1">
        <v>4680000</v>
      </c>
      <c r="I3" s="1" t="s">
        <v>558</v>
      </c>
      <c r="J3" s="1">
        <f>AVERAGE($G$2:$G$162)</f>
        <v>3128910.5590062113</v>
      </c>
      <c r="L3" s="1">
        <v>4680000</v>
      </c>
      <c r="N3" s="1" t="s">
        <v>558</v>
      </c>
      <c r="O3" s="1">
        <f>AVERAGE($L$2:$L$77)</f>
        <v>3451157.8947368423</v>
      </c>
      <c r="Q3" s="1">
        <v>3380000</v>
      </c>
      <c r="S3" s="1" t="s">
        <v>558</v>
      </c>
      <c r="T3" s="1">
        <f>AVERAGE($Q$2:$Q$49)</f>
        <v>2207833.3333333335</v>
      </c>
    </row>
    <row r="4" spans="2:20" x14ac:dyDescent="0.3">
      <c r="B4" s="1">
        <v>4160000</v>
      </c>
      <c r="D4" s="1" t="s">
        <v>560</v>
      </c>
      <c r="E4" s="1">
        <f>MEDIAN($B$2:$B$164)</f>
        <v>1820000</v>
      </c>
      <c r="G4" s="1">
        <v>11440000</v>
      </c>
      <c r="I4" s="1" t="s">
        <v>560</v>
      </c>
      <c r="J4" s="1">
        <f>MEDIAN($G$2:$G$162)</f>
        <v>2340000</v>
      </c>
      <c r="L4" s="1">
        <v>13000000</v>
      </c>
      <c r="N4" s="1" t="s">
        <v>560</v>
      </c>
      <c r="O4" s="1">
        <f>MEDIAN($L$2:$L$77)</f>
        <v>2470000</v>
      </c>
      <c r="Q4" s="1">
        <v>10400000</v>
      </c>
      <c r="S4" s="1" t="s">
        <v>560</v>
      </c>
      <c r="T4" s="1">
        <f>MEDIAN($Q$2:$Q$49)</f>
        <v>1690000</v>
      </c>
    </row>
    <row r="5" spans="2:20" x14ac:dyDescent="0.3">
      <c r="B5" s="1">
        <v>5200000</v>
      </c>
      <c r="D5" s="1" t="s">
        <v>562</v>
      </c>
      <c r="E5" s="1">
        <f>STDEV($B$2:$B$164)</f>
        <v>1660370.5212536796</v>
      </c>
      <c r="G5" s="1">
        <v>7800000</v>
      </c>
      <c r="I5" s="1" t="s">
        <v>562</v>
      </c>
      <c r="J5" s="1">
        <f>STDEV($G$2:$G$162)</f>
        <v>2802913.8415139182</v>
      </c>
      <c r="L5" s="1">
        <v>18200000</v>
      </c>
      <c r="N5" s="1" t="s">
        <v>562</v>
      </c>
      <c r="O5" s="1">
        <f>STDEV($L$2:$L$77)</f>
        <v>2970589.5848136796</v>
      </c>
      <c r="Q5" s="1">
        <v>2600000</v>
      </c>
      <c r="S5" s="1" t="s">
        <v>562</v>
      </c>
      <c r="T5" s="1">
        <f>STDEV($Q$2:$Q$49)</f>
        <v>1997773.5621620782</v>
      </c>
    </row>
    <row r="6" spans="2:20" x14ac:dyDescent="0.3">
      <c r="B6" s="1">
        <v>5200000</v>
      </c>
      <c r="D6" s="1" t="s">
        <v>545</v>
      </c>
      <c r="E6" s="1">
        <f>_xlfn.PERCENTILE.EXC($B$2:$B$164,0.25)</f>
        <v>1144000</v>
      </c>
      <c r="G6" s="1">
        <v>11440000</v>
      </c>
      <c r="I6" s="1" t="s">
        <v>545</v>
      </c>
      <c r="J6" s="1">
        <f>_xlfn.PERCENTILE.EXC($G$2:$G$162,0.25)</f>
        <v>1300000</v>
      </c>
      <c r="L6" s="1">
        <v>3380000</v>
      </c>
      <c r="N6" s="1" t="s">
        <v>545</v>
      </c>
      <c r="O6" s="1">
        <f>_xlfn.PERCENTILE.EXC($L$2:$L$77,0.25)</f>
        <v>1352000</v>
      </c>
      <c r="Q6" s="1">
        <v>5200000</v>
      </c>
      <c r="S6" s="1" t="s">
        <v>545</v>
      </c>
      <c r="T6" s="1">
        <f>_xlfn.PERCENTILE.EXC($Q$2:$Q$49,0.25)</f>
        <v>1001000</v>
      </c>
    </row>
    <row r="7" spans="2:20" x14ac:dyDescent="0.3">
      <c r="B7" s="1">
        <v>6240000</v>
      </c>
      <c r="D7" s="1" t="s">
        <v>547</v>
      </c>
      <c r="E7" s="1">
        <f>_xlfn.PERCENTILE.EXC($B$2:$B$164,0.75)</f>
        <v>3380000</v>
      </c>
      <c r="G7" s="1">
        <v>6240000</v>
      </c>
      <c r="I7" s="1" t="s">
        <v>547</v>
      </c>
      <c r="J7" s="1">
        <f>_xlfn.PERCENTILE.EXC($G$2:$G$162,0.75)</f>
        <v>4030000</v>
      </c>
      <c r="L7" s="1">
        <v>1040000</v>
      </c>
      <c r="N7" s="1" t="s">
        <v>547</v>
      </c>
      <c r="O7" s="1">
        <f>_xlfn.PERCENTILE.EXC($L$2:$L$77,0.75)</f>
        <v>4680000</v>
      </c>
      <c r="Q7" s="1">
        <v>2080000</v>
      </c>
      <c r="S7" s="1" t="s">
        <v>547</v>
      </c>
      <c r="T7" s="1">
        <f>_xlfn.PERCENTILE.EXC($Q$2:$Q$49,0.75)</f>
        <v>2990000</v>
      </c>
    </row>
    <row r="8" spans="2:20" x14ac:dyDescent="0.3">
      <c r="B8" s="1">
        <v>6240000</v>
      </c>
      <c r="G8" s="1">
        <v>18200000</v>
      </c>
      <c r="L8" s="1">
        <v>10400000</v>
      </c>
      <c r="Q8" s="1">
        <v>1040000</v>
      </c>
    </row>
    <row r="9" spans="2:20" x14ac:dyDescent="0.3">
      <c r="B9" s="1">
        <v>3640000</v>
      </c>
      <c r="G9" s="1">
        <v>9360000</v>
      </c>
      <c r="L9" s="1">
        <v>5200000</v>
      </c>
      <c r="Q9" s="1">
        <v>3120000</v>
      </c>
    </row>
    <row r="10" spans="2:20" x14ac:dyDescent="0.3">
      <c r="B10" s="1">
        <v>2600000</v>
      </c>
      <c r="G10" s="1">
        <v>4160000</v>
      </c>
      <c r="L10" s="1">
        <v>4420000</v>
      </c>
      <c r="Q10" s="1">
        <v>1300000</v>
      </c>
    </row>
    <row r="11" spans="2:20" x14ac:dyDescent="0.3">
      <c r="B11" s="1">
        <v>4160000</v>
      </c>
      <c r="G11" s="1">
        <v>3900000</v>
      </c>
      <c r="L11" s="1">
        <v>3900000</v>
      </c>
      <c r="Q11" s="1">
        <v>520000</v>
      </c>
    </row>
    <row r="12" spans="2:20" x14ac:dyDescent="0.3">
      <c r="B12" s="1">
        <v>3900000</v>
      </c>
      <c r="G12" s="1">
        <v>4160000</v>
      </c>
      <c r="L12" s="1">
        <v>2860000</v>
      </c>
      <c r="Q12" s="1">
        <v>2080000</v>
      </c>
    </row>
    <row r="13" spans="2:20" x14ac:dyDescent="0.3">
      <c r="B13" s="1">
        <v>3900000</v>
      </c>
      <c r="G13" s="1">
        <v>7280000</v>
      </c>
      <c r="L13" s="1">
        <v>6240000</v>
      </c>
      <c r="Q13" s="1">
        <v>520000</v>
      </c>
    </row>
    <row r="14" spans="2:20" x14ac:dyDescent="0.3">
      <c r="B14" s="1">
        <v>5200000</v>
      </c>
      <c r="G14" s="1">
        <v>1300000</v>
      </c>
      <c r="L14" s="1">
        <v>520000</v>
      </c>
      <c r="Q14" s="1">
        <v>7280000</v>
      </c>
    </row>
    <row r="15" spans="2:20" x14ac:dyDescent="0.3">
      <c r="B15" s="1">
        <v>3640000</v>
      </c>
      <c r="G15" s="1">
        <v>780000</v>
      </c>
      <c r="L15" s="1">
        <v>4680000</v>
      </c>
      <c r="Q15" s="1">
        <v>2080000</v>
      </c>
    </row>
    <row r="16" spans="2:20" x14ac:dyDescent="0.3">
      <c r="B16" s="1">
        <v>3120000</v>
      </c>
      <c r="G16" s="1">
        <v>5720000</v>
      </c>
      <c r="L16" s="1">
        <v>3120000</v>
      </c>
      <c r="Q16" s="1">
        <v>260000</v>
      </c>
    </row>
    <row r="17" spans="2:17" x14ac:dyDescent="0.3">
      <c r="B17" s="1">
        <v>3900000</v>
      </c>
      <c r="G17" s="1">
        <v>6240000</v>
      </c>
      <c r="L17" s="1">
        <v>1300000</v>
      </c>
      <c r="Q17" s="1">
        <v>5200000</v>
      </c>
    </row>
    <row r="18" spans="2:17" x14ac:dyDescent="0.3">
      <c r="B18" s="1">
        <v>4628000</v>
      </c>
      <c r="G18" s="1">
        <v>15080000</v>
      </c>
      <c r="L18" s="1">
        <v>5200000</v>
      </c>
      <c r="Q18" s="1">
        <v>1820000</v>
      </c>
    </row>
    <row r="19" spans="2:17" x14ac:dyDescent="0.3">
      <c r="B19" s="1">
        <v>4160000</v>
      </c>
      <c r="G19" s="1">
        <v>3900000</v>
      </c>
      <c r="L19" s="1">
        <v>6240000</v>
      </c>
      <c r="Q19" s="1">
        <v>780000</v>
      </c>
    </row>
    <row r="20" spans="2:17" x14ac:dyDescent="0.3">
      <c r="B20" s="1">
        <v>3120000</v>
      </c>
      <c r="G20" s="1">
        <v>4160000</v>
      </c>
      <c r="L20" s="1">
        <v>6240000</v>
      </c>
      <c r="Q20" s="1">
        <v>260000</v>
      </c>
    </row>
    <row r="21" spans="2:17" x14ac:dyDescent="0.3">
      <c r="B21" s="1">
        <v>3120000</v>
      </c>
      <c r="G21" s="1">
        <v>4160000</v>
      </c>
      <c r="L21" s="1">
        <v>9360000</v>
      </c>
      <c r="Q21" s="1">
        <v>1040000</v>
      </c>
    </row>
    <row r="22" spans="2:17" x14ac:dyDescent="0.3">
      <c r="B22" s="1">
        <v>3120000</v>
      </c>
      <c r="G22" s="1">
        <v>3120000</v>
      </c>
      <c r="L22" s="1">
        <v>6240000</v>
      </c>
      <c r="Q22" s="1">
        <v>3120000</v>
      </c>
    </row>
    <row r="23" spans="2:17" x14ac:dyDescent="0.3">
      <c r="B23" s="1">
        <v>2080000</v>
      </c>
      <c r="G23" s="1">
        <v>2860000</v>
      </c>
      <c r="L23" s="1">
        <v>3640000</v>
      </c>
      <c r="Q23" s="1">
        <v>1560000</v>
      </c>
    </row>
    <row r="24" spans="2:17" x14ac:dyDescent="0.3">
      <c r="B24" s="1">
        <v>1040000</v>
      </c>
      <c r="G24" s="1">
        <v>1352000</v>
      </c>
      <c r="L24" s="1">
        <v>1820000</v>
      </c>
      <c r="Q24" s="1">
        <v>624000</v>
      </c>
    </row>
    <row r="25" spans="2:17" x14ac:dyDescent="0.3">
      <c r="B25" s="1">
        <v>9360000</v>
      </c>
      <c r="G25" s="1">
        <v>1300000</v>
      </c>
      <c r="L25" s="1">
        <v>1560000</v>
      </c>
      <c r="Q25" s="1">
        <v>1196000</v>
      </c>
    </row>
    <row r="26" spans="2:17" x14ac:dyDescent="0.3">
      <c r="B26" s="1">
        <v>4160000</v>
      </c>
      <c r="G26" s="1">
        <v>3640000</v>
      </c>
      <c r="L26" s="1">
        <v>1300000</v>
      </c>
      <c r="Q26" s="1">
        <v>4160000</v>
      </c>
    </row>
    <row r="27" spans="2:17" x14ac:dyDescent="0.3">
      <c r="B27" s="1">
        <v>7800000</v>
      </c>
      <c r="G27" s="1">
        <v>4680000</v>
      </c>
      <c r="L27" s="1">
        <v>1300000</v>
      </c>
      <c r="Q27" s="1">
        <v>1300000</v>
      </c>
    </row>
    <row r="28" spans="2:17" x14ac:dyDescent="0.3">
      <c r="B28" s="1">
        <v>3640000</v>
      </c>
      <c r="G28" s="1">
        <v>5200000</v>
      </c>
      <c r="L28" s="1">
        <v>884000</v>
      </c>
      <c r="Q28" s="1">
        <v>1300000</v>
      </c>
    </row>
    <row r="29" spans="2:17" x14ac:dyDescent="0.3">
      <c r="B29" s="1">
        <v>4680000</v>
      </c>
      <c r="G29" s="1">
        <v>6240000</v>
      </c>
      <c r="L29" s="1">
        <v>624000</v>
      </c>
      <c r="Q29" s="1">
        <v>1300000</v>
      </c>
    </row>
    <row r="30" spans="2:17" x14ac:dyDescent="0.3">
      <c r="B30" s="1">
        <v>2860000</v>
      </c>
      <c r="G30" s="1">
        <v>4680000</v>
      </c>
      <c r="L30" s="1">
        <v>2860000</v>
      </c>
      <c r="Q30" s="1">
        <v>1040000</v>
      </c>
    </row>
    <row r="31" spans="2:17" x14ac:dyDescent="0.3">
      <c r="B31" s="1">
        <v>1560000</v>
      </c>
      <c r="G31" s="1">
        <v>3380000</v>
      </c>
      <c r="L31" s="1">
        <v>8320000</v>
      </c>
      <c r="Q31" s="5">
        <v>1560000</v>
      </c>
    </row>
    <row r="32" spans="2:17" x14ac:dyDescent="0.3">
      <c r="B32" s="1">
        <v>2600000</v>
      </c>
      <c r="G32" s="1">
        <v>8112000</v>
      </c>
      <c r="L32" s="1">
        <v>5200000</v>
      </c>
      <c r="Q32" s="5">
        <v>2080000</v>
      </c>
    </row>
    <row r="33" spans="2:17" x14ac:dyDescent="0.3">
      <c r="B33" s="1">
        <v>2080000</v>
      </c>
      <c r="G33" s="1">
        <v>10400000</v>
      </c>
      <c r="L33" s="1">
        <v>3120000</v>
      </c>
      <c r="Q33" s="5">
        <v>3640000</v>
      </c>
    </row>
    <row r="34" spans="2:17" x14ac:dyDescent="0.3">
      <c r="B34" s="1">
        <v>3640000</v>
      </c>
      <c r="G34" s="1">
        <v>6240000</v>
      </c>
      <c r="L34" s="1">
        <v>1820000</v>
      </c>
      <c r="Q34" s="5">
        <v>2600000</v>
      </c>
    </row>
    <row r="35" spans="2:17" x14ac:dyDescent="0.3">
      <c r="B35" s="1">
        <v>6240000</v>
      </c>
      <c r="G35" s="1">
        <v>3900000</v>
      </c>
      <c r="L35" s="1">
        <v>2340000</v>
      </c>
      <c r="Q35" s="5">
        <v>6032000</v>
      </c>
    </row>
    <row r="36" spans="2:17" x14ac:dyDescent="0.3">
      <c r="B36" s="1">
        <v>1820000</v>
      </c>
      <c r="G36" s="1">
        <v>5720000</v>
      </c>
      <c r="L36" s="1">
        <v>2080000</v>
      </c>
      <c r="Q36" s="1">
        <v>156000</v>
      </c>
    </row>
    <row r="37" spans="2:17" x14ac:dyDescent="0.3">
      <c r="B37" s="1">
        <v>6760000</v>
      </c>
      <c r="G37" s="1">
        <v>4680000</v>
      </c>
      <c r="L37" s="1">
        <v>4160000</v>
      </c>
      <c r="Q37" s="1">
        <v>1820000</v>
      </c>
    </row>
    <row r="38" spans="2:17" x14ac:dyDescent="0.3">
      <c r="B38" s="1">
        <v>6240000</v>
      </c>
      <c r="G38" s="1">
        <v>4680000</v>
      </c>
      <c r="L38" s="1">
        <v>2080000</v>
      </c>
      <c r="Q38" s="1">
        <v>988000</v>
      </c>
    </row>
    <row r="39" spans="2:17" x14ac:dyDescent="0.3">
      <c r="B39" s="1">
        <v>4680000</v>
      </c>
      <c r="G39" s="1">
        <v>6240000</v>
      </c>
      <c r="L39" s="1">
        <v>6240000</v>
      </c>
      <c r="Q39" s="1">
        <v>1820000</v>
      </c>
    </row>
    <row r="40" spans="2:17" x14ac:dyDescent="0.3">
      <c r="B40" s="1">
        <v>4680000</v>
      </c>
      <c r="G40" s="1">
        <v>5200000</v>
      </c>
      <c r="L40" s="5">
        <v>1560000</v>
      </c>
      <c r="Q40" s="1">
        <v>1040000</v>
      </c>
    </row>
    <row r="41" spans="2:17" x14ac:dyDescent="0.3">
      <c r="B41" s="1">
        <v>3900000</v>
      </c>
      <c r="G41" s="1">
        <v>15600000</v>
      </c>
      <c r="L41" s="5">
        <v>3380000</v>
      </c>
      <c r="Q41" s="1">
        <v>1820000</v>
      </c>
    </row>
    <row r="42" spans="2:17" x14ac:dyDescent="0.3">
      <c r="B42" s="1">
        <v>4160000</v>
      </c>
      <c r="G42" s="1">
        <v>5720000</v>
      </c>
      <c r="L42" s="5">
        <v>2340000</v>
      </c>
      <c r="Q42" s="1">
        <v>520000</v>
      </c>
    </row>
    <row r="43" spans="2:17" x14ac:dyDescent="0.3">
      <c r="B43" s="1">
        <v>1300000</v>
      </c>
      <c r="G43" s="1">
        <v>1560000</v>
      </c>
      <c r="L43" s="5">
        <v>1040000</v>
      </c>
      <c r="Q43" s="1">
        <v>676000</v>
      </c>
    </row>
    <row r="44" spans="2:17" x14ac:dyDescent="0.3">
      <c r="B44" s="1">
        <v>5200000</v>
      </c>
      <c r="G44" s="1">
        <v>4680000</v>
      </c>
      <c r="L44" s="5">
        <v>4680000</v>
      </c>
      <c r="Q44" s="1">
        <v>2080000</v>
      </c>
    </row>
    <row r="45" spans="2:17" x14ac:dyDescent="0.3">
      <c r="B45" s="1">
        <v>3900000</v>
      </c>
      <c r="G45" s="1">
        <v>6240000</v>
      </c>
      <c r="L45" s="5">
        <v>7280000</v>
      </c>
      <c r="Q45" s="1">
        <v>3640000</v>
      </c>
    </row>
    <row r="46" spans="2:17" x14ac:dyDescent="0.3">
      <c r="B46" s="1">
        <v>3380000</v>
      </c>
      <c r="G46" s="1">
        <v>4680000</v>
      </c>
      <c r="L46" s="5">
        <v>5200000</v>
      </c>
      <c r="Q46" s="1">
        <v>1144000</v>
      </c>
    </row>
    <row r="47" spans="2:17" x14ac:dyDescent="0.3">
      <c r="B47" s="1">
        <v>1300000</v>
      </c>
      <c r="G47" s="1">
        <v>2860000</v>
      </c>
      <c r="L47" s="1">
        <v>884000</v>
      </c>
      <c r="Q47" s="1">
        <v>2600000</v>
      </c>
    </row>
    <row r="48" spans="2:17" x14ac:dyDescent="0.3">
      <c r="B48" s="1">
        <v>6214000</v>
      </c>
      <c r="G48" s="1">
        <v>4680000</v>
      </c>
      <c r="L48" s="1">
        <v>3640000</v>
      </c>
      <c r="Q48" s="1">
        <v>260000</v>
      </c>
    </row>
    <row r="49" spans="2:17" x14ac:dyDescent="0.3">
      <c r="B49" s="1">
        <v>4680000</v>
      </c>
      <c r="G49" s="1">
        <v>1820000</v>
      </c>
      <c r="L49" s="1">
        <v>1040000</v>
      </c>
      <c r="Q49" s="1">
        <v>780000</v>
      </c>
    </row>
    <row r="50" spans="2:17" x14ac:dyDescent="0.3">
      <c r="B50" s="1">
        <v>1560000</v>
      </c>
      <c r="G50" s="1">
        <v>1820000</v>
      </c>
      <c r="L50" s="1">
        <v>1664000</v>
      </c>
    </row>
    <row r="51" spans="2:17" x14ac:dyDescent="0.3">
      <c r="B51" s="1">
        <v>1456000</v>
      </c>
      <c r="G51" s="1">
        <v>1820000</v>
      </c>
      <c r="L51" s="1">
        <v>1820000</v>
      </c>
    </row>
    <row r="52" spans="2:17" x14ac:dyDescent="0.3">
      <c r="B52" s="1">
        <v>1300000</v>
      </c>
      <c r="G52" s="1">
        <v>1820000</v>
      </c>
      <c r="L52" s="1">
        <v>2340000</v>
      </c>
    </row>
    <row r="53" spans="2:17" x14ac:dyDescent="0.3">
      <c r="B53" s="1">
        <v>1144000</v>
      </c>
      <c r="G53" s="1">
        <v>1612000</v>
      </c>
      <c r="L53" s="1">
        <v>1560000</v>
      </c>
    </row>
    <row r="54" spans="2:17" x14ac:dyDescent="0.3">
      <c r="B54" s="1">
        <v>1040000</v>
      </c>
      <c r="G54" s="1">
        <v>1456000</v>
      </c>
      <c r="L54" s="1">
        <v>2340000</v>
      </c>
    </row>
    <row r="55" spans="2:17" x14ac:dyDescent="0.3">
      <c r="B55" s="1">
        <v>832000</v>
      </c>
      <c r="G55" s="1">
        <v>208000</v>
      </c>
      <c r="L55" s="1">
        <v>1560000</v>
      </c>
    </row>
    <row r="56" spans="2:17" x14ac:dyDescent="0.3">
      <c r="B56" s="1">
        <v>3640000</v>
      </c>
      <c r="G56" s="1">
        <v>104000</v>
      </c>
      <c r="L56" s="1">
        <v>1040000</v>
      </c>
    </row>
    <row r="57" spans="2:17" x14ac:dyDescent="0.3">
      <c r="B57" s="1">
        <v>1820000</v>
      </c>
      <c r="G57" s="1">
        <v>3640000</v>
      </c>
      <c r="L57" s="1">
        <v>1040000</v>
      </c>
    </row>
    <row r="58" spans="2:17" x14ac:dyDescent="0.3">
      <c r="B58" s="1">
        <v>5200000</v>
      </c>
      <c r="G58" s="1">
        <v>6240000</v>
      </c>
      <c r="L58" s="1">
        <v>832000</v>
      </c>
    </row>
    <row r="59" spans="2:17" x14ac:dyDescent="0.3">
      <c r="B59" s="1">
        <v>156000</v>
      </c>
      <c r="G59" s="1">
        <v>2340000</v>
      </c>
      <c r="L59" s="1">
        <v>1300000</v>
      </c>
    </row>
    <row r="60" spans="2:17" x14ac:dyDescent="0.3">
      <c r="B60" s="1">
        <v>3640000</v>
      </c>
      <c r="G60" s="1">
        <v>2600000</v>
      </c>
      <c r="L60" s="1">
        <v>1820000</v>
      </c>
    </row>
    <row r="61" spans="2:17" x14ac:dyDescent="0.3">
      <c r="B61" s="1">
        <v>1300000</v>
      </c>
      <c r="G61" s="1">
        <v>6240000</v>
      </c>
      <c r="L61" s="1">
        <v>1820000</v>
      </c>
    </row>
    <row r="62" spans="2:17" x14ac:dyDescent="0.3">
      <c r="B62" s="1">
        <v>3120000</v>
      </c>
      <c r="G62" s="1">
        <v>1300000</v>
      </c>
      <c r="L62" s="1">
        <v>3640000</v>
      </c>
    </row>
    <row r="63" spans="2:17" x14ac:dyDescent="0.3">
      <c r="B63" s="1">
        <v>2600000</v>
      </c>
      <c r="G63" s="1">
        <v>2860000</v>
      </c>
      <c r="L63" s="1">
        <v>4160000</v>
      </c>
    </row>
    <row r="64" spans="2:17" x14ac:dyDescent="0.3">
      <c r="B64" s="1">
        <v>2080000</v>
      </c>
      <c r="G64" s="1">
        <v>1300000</v>
      </c>
      <c r="L64" s="1">
        <v>3120000</v>
      </c>
    </row>
    <row r="65" spans="2:12" x14ac:dyDescent="0.3">
      <c r="B65" s="1">
        <v>1976000</v>
      </c>
      <c r="G65" s="1">
        <v>3900000</v>
      </c>
      <c r="L65" s="1">
        <v>4160000</v>
      </c>
    </row>
    <row r="66" spans="2:12" x14ac:dyDescent="0.3">
      <c r="B66" s="1">
        <v>2652000</v>
      </c>
      <c r="G66" s="1">
        <v>4160000</v>
      </c>
      <c r="L66" s="1">
        <v>1300000</v>
      </c>
    </row>
    <row r="67" spans="2:12" x14ac:dyDescent="0.3">
      <c r="B67" s="1">
        <v>1040000</v>
      </c>
      <c r="G67" s="1">
        <v>1092000</v>
      </c>
      <c r="L67" s="1">
        <v>1508000</v>
      </c>
    </row>
    <row r="68" spans="2:12" x14ac:dyDescent="0.3">
      <c r="B68" s="1">
        <v>2600000</v>
      </c>
      <c r="G68" s="1">
        <v>2600000</v>
      </c>
      <c r="L68" s="1">
        <v>1144000</v>
      </c>
    </row>
    <row r="69" spans="2:12" x14ac:dyDescent="0.3">
      <c r="B69" s="1">
        <v>2340000</v>
      </c>
      <c r="G69" s="1">
        <v>416000</v>
      </c>
      <c r="L69" s="1">
        <v>6240000</v>
      </c>
    </row>
    <row r="70" spans="2:12" x14ac:dyDescent="0.3">
      <c r="B70" s="1">
        <v>2080000</v>
      </c>
      <c r="G70" s="1">
        <v>2340000</v>
      </c>
      <c r="L70" s="1">
        <v>3900000</v>
      </c>
    </row>
    <row r="71" spans="2:12" x14ac:dyDescent="0.3">
      <c r="B71" s="1">
        <v>104000</v>
      </c>
      <c r="G71" s="1">
        <v>1664000</v>
      </c>
      <c r="L71" s="1">
        <v>936000</v>
      </c>
    </row>
    <row r="72" spans="2:12" x14ac:dyDescent="0.3">
      <c r="B72" s="1">
        <v>1976000</v>
      </c>
      <c r="G72" s="1">
        <v>5200000</v>
      </c>
      <c r="L72" s="1">
        <v>1872000</v>
      </c>
    </row>
    <row r="73" spans="2:12" x14ac:dyDescent="0.3">
      <c r="B73" s="1">
        <v>3120000</v>
      </c>
      <c r="G73" s="1">
        <v>2600000</v>
      </c>
      <c r="L73" s="1">
        <v>3640000</v>
      </c>
    </row>
    <row r="74" spans="2:12" x14ac:dyDescent="0.3">
      <c r="B74" s="1">
        <v>2080000</v>
      </c>
      <c r="G74" s="1">
        <v>1560000</v>
      </c>
      <c r="L74" s="1">
        <v>780000</v>
      </c>
    </row>
    <row r="75" spans="2:12" x14ac:dyDescent="0.3">
      <c r="B75" s="1">
        <v>1820000</v>
      </c>
      <c r="G75" s="1">
        <v>1144000</v>
      </c>
      <c r="L75" s="1">
        <v>1820000</v>
      </c>
    </row>
    <row r="76" spans="2:12" x14ac:dyDescent="0.3">
      <c r="B76" s="1">
        <v>1820000</v>
      </c>
      <c r="G76" s="1">
        <v>1300000</v>
      </c>
      <c r="L76" s="1">
        <v>1040000</v>
      </c>
    </row>
    <row r="77" spans="2:12" x14ac:dyDescent="0.3">
      <c r="B77" s="1">
        <v>1560000</v>
      </c>
      <c r="G77" s="1">
        <v>3640000</v>
      </c>
      <c r="L77" s="1">
        <v>2600000</v>
      </c>
    </row>
    <row r="78" spans="2:12" x14ac:dyDescent="0.3">
      <c r="B78" s="1">
        <v>1976000</v>
      </c>
      <c r="G78" s="1">
        <v>2340000</v>
      </c>
    </row>
    <row r="79" spans="2:12" x14ac:dyDescent="0.3">
      <c r="B79" s="1">
        <v>2080000</v>
      </c>
      <c r="G79" s="1">
        <v>1820000</v>
      </c>
    </row>
    <row r="80" spans="2:12" x14ac:dyDescent="0.3">
      <c r="B80" s="1">
        <v>104000</v>
      </c>
      <c r="G80" s="1">
        <v>2340000</v>
      </c>
    </row>
    <row r="81" spans="2:7" x14ac:dyDescent="0.3">
      <c r="B81" s="1">
        <v>1820000</v>
      </c>
      <c r="G81" s="1">
        <v>1300000</v>
      </c>
    </row>
    <row r="82" spans="2:7" x14ac:dyDescent="0.3">
      <c r="B82" s="1">
        <v>1820000</v>
      </c>
      <c r="G82" s="1">
        <v>4160000</v>
      </c>
    </row>
    <row r="83" spans="2:7" x14ac:dyDescent="0.3">
      <c r="B83" s="1">
        <v>1040000</v>
      </c>
      <c r="G83" s="1">
        <v>2860000</v>
      </c>
    </row>
    <row r="84" spans="2:7" x14ac:dyDescent="0.3">
      <c r="B84" s="1">
        <v>1456000</v>
      </c>
      <c r="G84" s="1">
        <v>2080000</v>
      </c>
    </row>
    <row r="85" spans="2:7" x14ac:dyDescent="0.3">
      <c r="B85" s="1">
        <v>1040000</v>
      </c>
      <c r="G85" s="1">
        <v>2600000</v>
      </c>
    </row>
    <row r="86" spans="2:7" x14ac:dyDescent="0.3">
      <c r="B86" s="1">
        <v>2340000</v>
      </c>
      <c r="G86" s="1">
        <v>1820000</v>
      </c>
    </row>
    <row r="87" spans="2:7" x14ac:dyDescent="0.3">
      <c r="B87" s="1">
        <v>2912000</v>
      </c>
      <c r="G87" s="1">
        <v>1300000</v>
      </c>
    </row>
    <row r="88" spans="2:7" x14ac:dyDescent="0.3">
      <c r="B88" s="1">
        <v>1820000</v>
      </c>
      <c r="G88" s="1">
        <v>2860000</v>
      </c>
    </row>
    <row r="89" spans="2:7" x14ac:dyDescent="0.3">
      <c r="B89" s="1">
        <v>5200000</v>
      </c>
      <c r="G89" s="1">
        <v>3120000</v>
      </c>
    </row>
    <row r="90" spans="2:7" x14ac:dyDescent="0.3">
      <c r="B90" s="1">
        <v>1300000</v>
      </c>
      <c r="G90" s="1">
        <v>5720000</v>
      </c>
    </row>
    <row r="91" spans="2:7" x14ac:dyDescent="0.3">
      <c r="B91" s="1">
        <v>1560000</v>
      </c>
      <c r="G91" s="1">
        <v>3120000</v>
      </c>
    </row>
    <row r="92" spans="2:7" x14ac:dyDescent="0.3">
      <c r="B92" s="1">
        <v>2860000</v>
      </c>
      <c r="G92" s="5">
        <v>1820000</v>
      </c>
    </row>
    <row r="93" spans="2:7" x14ac:dyDescent="0.3">
      <c r="B93" s="1">
        <v>3120000</v>
      </c>
      <c r="G93" s="5">
        <v>1820000</v>
      </c>
    </row>
    <row r="94" spans="2:7" x14ac:dyDescent="0.3">
      <c r="B94" s="1">
        <v>1040000</v>
      </c>
      <c r="G94" s="5">
        <v>780000</v>
      </c>
    </row>
    <row r="95" spans="2:7" x14ac:dyDescent="0.3">
      <c r="B95" s="5">
        <v>1820000</v>
      </c>
      <c r="G95" s="5">
        <v>2080000</v>
      </c>
    </row>
    <row r="96" spans="2:7" x14ac:dyDescent="0.3">
      <c r="B96" s="5">
        <v>1300000</v>
      </c>
      <c r="G96" s="5">
        <v>1976000</v>
      </c>
    </row>
    <row r="97" spans="2:7" x14ac:dyDescent="0.3">
      <c r="B97" s="5">
        <v>1820000</v>
      </c>
      <c r="G97" s="5">
        <v>780000</v>
      </c>
    </row>
    <row r="98" spans="2:7" x14ac:dyDescent="0.3">
      <c r="B98" s="5">
        <v>2080000</v>
      </c>
      <c r="G98" s="5">
        <v>1560000</v>
      </c>
    </row>
    <row r="99" spans="2:7" x14ac:dyDescent="0.3">
      <c r="B99" s="5">
        <v>832000</v>
      </c>
      <c r="G99" s="5">
        <v>1300000</v>
      </c>
    </row>
    <row r="100" spans="2:7" x14ac:dyDescent="0.3">
      <c r="B100" s="5">
        <v>1560000</v>
      </c>
      <c r="G100" s="5">
        <v>1404000</v>
      </c>
    </row>
    <row r="101" spans="2:7" x14ac:dyDescent="0.3">
      <c r="B101" s="5">
        <v>2080000</v>
      </c>
      <c r="G101" s="5">
        <v>3120000</v>
      </c>
    </row>
    <row r="102" spans="2:7" x14ac:dyDescent="0.3">
      <c r="B102" s="5">
        <v>1196000</v>
      </c>
      <c r="G102" s="5">
        <v>416000</v>
      </c>
    </row>
    <row r="103" spans="2:7" x14ac:dyDescent="0.3">
      <c r="B103" s="5">
        <v>2600000</v>
      </c>
      <c r="G103" s="5">
        <v>1560000</v>
      </c>
    </row>
    <row r="104" spans="2:7" x14ac:dyDescent="0.3">
      <c r="B104" s="5">
        <v>3640000</v>
      </c>
      <c r="G104" s="5">
        <v>416000</v>
      </c>
    </row>
    <row r="105" spans="2:7" x14ac:dyDescent="0.3">
      <c r="B105" s="5">
        <v>2080000</v>
      </c>
      <c r="G105" s="5">
        <v>3640000</v>
      </c>
    </row>
    <row r="106" spans="2:7" x14ac:dyDescent="0.3">
      <c r="B106" s="5">
        <v>52000</v>
      </c>
      <c r="G106" s="5">
        <v>2600000</v>
      </c>
    </row>
    <row r="107" spans="2:7" x14ac:dyDescent="0.3">
      <c r="B107" s="5">
        <v>1820000</v>
      </c>
      <c r="G107" s="5">
        <v>3640000</v>
      </c>
    </row>
    <row r="108" spans="2:7" x14ac:dyDescent="0.3">
      <c r="B108" s="5">
        <v>3900000</v>
      </c>
      <c r="G108" s="5">
        <v>2860000</v>
      </c>
    </row>
    <row r="109" spans="2:7" x14ac:dyDescent="0.3">
      <c r="B109" s="5">
        <v>1560000</v>
      </c>
      <c r="G109" s="5">
        <v>260000</v>
      </c>
    </row>
    <row r="110" spans="2:7" x14ac:dyDescent="0.3">
      <c r="B110" s="5">
        <v>3640000</v>
      </c>
      <c r="G110" s="1">
        <v>1040000</v>
      </c>
    </row>
    <row r="111" spans="2:7" x14ac:dyDescent="0.3">
      <c r="B111" s="1">
        <v>364000</v>
      </c>
      <c r="G111" s="1">
        <v>1820000</v>
      </c>
    </row>
    <row r="112" spans="2:7" x14ac:dyDescent="0.3">
      <c r="B112" s="1">
        <v>1560000</v>
      </c>
      <c r="G112" s="1">
        <v>1820000</v>
      </c>
    </row>
    <row r="113" spans="2:7" x14ac:dyDescent="0.3">
      <c r="B113" s="1">
        <v>936000</v>
      </c>
      <c r="G113" s="1">
        <v>2340000</v>
      </c>
    </row>
    <row r="114" spans="2:7" x14ac:dyDescent="0.3">
      <c r="B114" s="1">
        <v>2340000</v>
      </c>
      <c r="G114" s="1">
        <v>2600000</v>
      </c>
    </row>
    <row r="115" spans="2:7" x14ac:dyDescent="0.3">
      <c r="B115" s="1">
        <v>1560000</v>
      </c>
      <c r="G115" s="1">
        <v>1560000</v>
      </c>
    </row>
    <row r="116" spans="2:7" x14ac:dyDescent="0.3">
      <c r="B116" s="1">
        <v>1040000</v>
      </c>
      <c r="G116" s="1">
        <v>1820000</v>
      </c>
    </row>
    <row r="117" spans="2:7" x14ac:dyDescent="0.3">
      <c r="B117" s="1">
        <v>1040000</v>
      </c>
      <c r="G117" s="1">
        <v>1300000</v>
      </c>
    </row>
    <row r="118" spans="2:7" x14ac:dyDescent="0.3">
      <c r="B118" s="1">
        <v>1300000</v>
      </c>
      <c r="G118" s="1">
        <v>1560000</v>
      </c>
    </row>
    <row r="119" spans="2:7" x14ac:dyDescent="0.3">
      <c r="B119" s="1">
        <v>468000</v>
      </c>
      <c r="G119" s="1">
        <v>2340000</v>
      </c>
    </row>
    <row r="120" spans="2:7" x14ac:dyDescent="0.3">
      <c r="B120" s="1">
        <v>2340000</v>
      </c>
      <c r="G120" s="1">
        <v>1040000</v>
      </c>
    </row>
    <row r="121" spans="2:7" x14ac:dyDescent="0.3">
      <c r="B121" s="1">
        <v>832000</v>
      </c>
      <c r="G121" s="1">
        <v>1560000</v>
      </c>
    </row>
    <row r="122" spans="2:7" x14ac:dyDescent="0.3">
      <c r="B122" s="1">
        <v>1820000</v>
      </c>
      <c r="G122" s="1">
        <v>1300000</v>
      </c>
    </row>
    <row r="123" spans="2:7" x14ac:dyDescent="0.3">
      <c r="B123" s="1">
        <v>832000</v>
      </c>
      <c r="G123" s="1">
        <v>2600000</v>
      </c>
    </row>
    <row r="124" spans="2:7" x14ac:dyDescent="0.3">
      <c r="B124" s="1">
        <v>1560000</v>
      </c>
      <c r="G124" s="1">
        <v>936000</v>
      </c>
    </row>
    <row r="125" spans="2:7" x14ac:dyDescent="0.3">
      <c r="B125" s="1">
        <v>1040000</v>
      </c>
      <c r="G125" s="1">
        <v>2875000</v>
      </c>
    </row>
    <row r="126" spans="2:7" x14ac:dyDescent="0.3">
      <c r="B126" s="1">
        <v>1664000</v>
      </c>
      <c r="G126" s="1">
        <v>1560000</v>
      </c>
    </row>
    <row r="127" spans="2:7" x14ac:dyDescent="0.3">
      <c r="B127" s="1">
        <v>1040000</v>
      </c>
      <c r="G127" s="1">
        <v>520000</v>
      </c>
    </row>
    <row r="128" spans="2:7" x14ac:dyDescent="0.3">
      <c r="B128" s="1">
        <v>1820000</v>
      </c>
      <c r="G128" s="1">
        <v>1196000</v>
      </c>
    </row>
    <row r="129" spans="2:7" x14ac:dyDescent="0.3">
      <c r="B129" s="1">
        <v>1040000</v>
      </c>
      <c r="G129" s="1">
        <v>780000</v>
      </c>
    </row>
    <row r="130" spans="2:7" x14ac:dyDescent="0.3">
      <c r="B130" s="1">
        <v>1300000</v>
      </c>
      <c r="G130" s="1">
        <v>936000</v>
      </c>
    </row>
    <row r="131" spans="2:7" x14ac:dyDescent="0.3">
      <c r="B131" s="1">
        <v>1560000</v>
      </c>
      <c r="G131" s="1">
        <v>1560000</v>
      </c>
    </row>
    <row r="132" spans="2:7" x14ac:dyDescent="0.3">
      <c r="B132" s="1">
        <v>1040000</v>
      </c>
      <c r="G132" s="1">
        <v>3120000</v>
      </c>
    </row>
    <row r="133" spans="2:7" x14ac:dyDescent="0.3">
      <c r="B133" s="1">
        <v>1040000</v>
      </c>
      <c r="G133" s="1">
        <v>41600</v>
      </c>
    </row>
    <row r="134" spans="2:7" x14ac:dyDescent="0.3">
      <c r="B134" s="1">
        <v>1300000</v>
      </c>
      <c r="G134" s="1">
        <v>936000</v>
      </c>
    </row>
    <row r="135" spans="2:7" x14ac:dyDescent="0.3">
      <c r="B135" s="1">
        <v>676000</v>
      </c>
      <c r="G135" s="1">
        <v>2340000</v>
      </c>
    </row>
    <row r="136" spans="2:7" x14ac:dyDescent="0.3">
      <c r="B136" s="1">
        <v>1716000</v>
      </c>
      <c r="G136" s="1">
        <v>936000</v>
      </c>
    </row>
    <row r="137" spans="2:7" x14ac:dyDescent="0.3">
      <c r="B137" s="1">
        <v>780000</v>
      </c>
      <c r="G137" s="1">
        <v>3380000</v>
      </c>
    </row>
    <row r="138" spans="2:7" x14ac:dyDescent="0.3">
      <c r="B138" s="1">
        <v>1040000</v>
      </c>
      <c r="G138" s="1">
        <v>3120000</v>
      </c>
    </row>
    <row r="139" spans="2:7" x14ac:dyDescent="0.3">
      <c r="B139" s="1">
        <v>1040000</v>
      </c>
      <c r="G139" s="1">
        <v>3380000</v>
      </c>
    </row>
    <row r="140" spans="2:7" x14ac:dyDescent="0.3">
      <c r="B140" s="1">
        <v>41600</v>
      </c>
      <c r="G140" s="1">
        <v>2600000</v>
      </c>
    </row>
    <row r="141" spans="2:7" x14ac:dyDescent="0.3">
      <c r="B141" s="1">
        <v>3380000</v>
      </c>
      <c r="G141" s="1">
        <v>3380000</v>
      </c>
    </row>
    <row r="142" spans="2:7" x14ac:dyDescent="0.3">
      <c r="B142" s="1">
        <v>2496000</v>
      </c>
      <c r="G142" s="1">
        <v>3120000</v>
      </c>
    </row>
    <row r="143" spans="2:7" x14ac:dyDescent="0.3">
      <c r="B143" s="1">
        <v>1040000</v>
      </c>
      <c r="G143" s="1">
        <v>1300000</v>
      </c>
    </row>
    <row r="144" spans="2:7" x14ac:dyDescent="0.3">
      <c r="B144" s="1">
        <v>2080000</v>
      </c>
      <c r="G144" s="1">
        <v>1300000</v>
      </c>
    </row>
    <row r="145" spans="2:7" x14ac:dyDescent="0.3">
      <c r="B145" s="1">
        <v>2600000</v>
      </c>
      <c r="G145" s="1">
        <v>1508000</v>
      </c>
    </row>
    <row r="146" spans="2:7" x14ac:dyDescent="0.3">
      <c r="B146" s="1">
        <v>3640000</v>
      </c>
      <c r="G146" s="1">
        <v>2600000</v>
      </c>
    </row>
    <row r="147" spans="2:7" x14ac:dyDescent="0.3">
      <c r="B147" s="1">
        <v>936000</v>
      </c>
      <c r="G147" s="1">
        <v>1300000</v>
      </c>
    </row>
    <row r="148" spans="2:7" x14ac:dyDescent="0.3">
      <c r="B148" s="1">
        <v>3120000</v>
      </c>
      <c r="G148" s="1">
        <v>1144000</v>
      </c>
    </row>
    <row r="149" spans="2:7" x14ac:dyDescent="0.3">
      <c r="B149" s="1">
        <v>41600</v>
      </c>
      <c r="G149" s="1">
        <v>936000</v>
      </c>
    </row>
    <row r="150" spans="2:7" x14ac:dyDescent="0.3">
      <c r="B150" s="1">
        <v>41600</v>
      </c>
      <c r="G150" s="1">
        <v>1040000</v>
      </c>
    </row>
    <row r="151" spans="2:7" x14ac:dyDescent="0.3">
      <c r="B151" s="1">
        <v>676000</v>
      </c>
      <c r="G151" s="1">
        <v>728000</v>
      </c>
    </row>
    <row r="152" spans="2:7" x14ac:dyDescent="0.3">
      <c r="B152" s="1">
        <v>1508000</v>
      </c>
      <c r="G152" s="1">
        <v>1300000</v>
      </c>
    </row>
    <row r="153" spans="2:7" x14ac:dyDescent="0.3">
      <c r="B153" s="1">
        <v>936000</v>
      </c>
      <c r="G153" s="1">
        <v>1508000</v>
      </c>
    </row>
    <row r="154" spans="2:7" x14ac:dyDescent="0.3">
      <c r="B154" s="1">
        <v>1144000</v>
      </c>
      <c r="G154" s="1">
        <v>1690000</v>
      </c>
    </row>
    <row r="155" spans="2:7" x14ac:dyDescent="0.3">
      <c r="B155" s="1">
        <v>572000</v>
      </c>
      <c r="G155" s="1">
        <v>1872000</v>
      </c>
    </row>
    <row r="156" spans="2:7" x14ac:dyDescent="0.3">
      <c r="B156" s="1">
        <v>1144000</v>
      </c>
      <c r="G156" s="1">
        <v>2340000</v>
      </c>
    </row>
    <row r="157" spans="2:7" x14ac:dyDescent="0.3">
      <c r="B157" s="1">
        <v>1144000</v>
      </c>
      <c r="G157" s="1">
        <v>2080000</v>
      </c>
    </row>
    <row r="158" spans="2:7" x14ac:dyDescent="0.3">
      <c r="B158" s="1">
        <v>936000</v>
      </c>
      <c r="G158" s="1">
        <v>1300000</v>
      </c>
    </row>
    <row r="159" spans="2:7" x14ac:dyDescent="0.3">
      <c r="B159" s="1">
        <v>2080000</v>
      </c>
      <c r="G159" s="1">
        <v>1300000</v>
      </c>
    </row>
    <row r="160" spans="2:7" x14ac:dyDescent="0.3">
      <c r="B160" s="1">
        <v>1664000</v>
      </c>
      <c r="G160" s="1">
        <v>1560000</v>
      </c>
    </row>
    <row r="161" spans="2:7" x14ac:dyDescent="0.3">
      <c r="B161" s="1">
        <v>1820000</v>
      </c>
      <c r="G161" s="1">
        <v>1300000</v>
      </c>
    </row>
    <row r="162" spans="2:7" x14ac:dyDescent="0.3">
      <c r="B162" s="1">
        <v>780000</v>
      </c>
      <c r="G162" s="1">
        <v>2080000</v>
      </c>
    </row>
    <row r="163" spans="2:7" x14ac:dyDescent="0.3">
      <c r="B163" s="1">
        <v>520000</v>
      </c>
    </row>
    <row r="164" spans="2:7" x14ac:dyDescent="0.3">
      <c r="B164" s="1">
        <v>2340000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49"/>
  <sheetViews>
    <sheetView topLeftCell="A337" workbookViewId="0">
      <selection activeCell="B1" sqref="B1:C449"/>
    </sheetView>
  </sheetViews>
  <sheetFormatPr defaultRowHeight="16.5" x14ac:dyDescent="0.3"/>
  <cols>
    <col min="3" max="3" width="11.375" bestFit="1" customWidth="1"/>
  </cols>
  <sheetData>
    <row r="1" spans="2:3" x14ac:dyDescent="0.3">
      <c r="B1" t="s">
        <v>174</v>
      </c>
      <c r="C1" t="s">
        <v>235</v>
      </c>
    </row>
    <row r="2" spans="2:3" x14ac:dyDescent="0.3">
      <c r="B2" t="s">
        <v>176</v>
      </c>
      <c r="C2" s="1">
        <v>3380000</v>
      </c>
    </row>
    <row r="3" spans="2:3" x14ac:dyDescent="0.3">
      <c r="B3" t="s">
        <v>176</v>
      </c>
      <c r="C3" s="1">
        <v>4680000</v>
      </c>
    </row>
    <row r="4" spans="2:3" x14ac:dyDescent="0.3">
      <c r="B4" t="s">
        <v>177</v>
      </c>
      <c r="C4" s="1">
        <v>6240000</v>
      </c>
    </row>
    <row r="5" spans="2:3" x14ac:dyDescent="0.3">
      <c r="B5" t="s">
        <v>175</v>
      </c>
      <c r="C5" s="1">
        <v>4160000</v>
      </c>
    </row>
    <row r="6" spans="2:3" x14ac:dyDescent="0.3">
      <c r="B6" t="s">
        <v>176</v>
      </c>
      <c r="C6" s="1">
        <v>4160000</v>
      </c>
    </row>
    <row r="7" spans="2:3" x14ac:dyDescent="0.3">
      <c r="B7" t="s">
        <v>177</v>
      </c>
      <c r="C7" s="1">
        <v>4680000</v>
      </c>
    </row>
    <row r="8" spans="2:3" x14ac:dyDescent="0.3">
      <c r="B8" t="s">
        <v>179</v>
      </c>
      <c r="C8" s="1">
        <v>4680000</v>
      </c>
    </row>
    <row r="9" spans="2:3" x14ac:dyDescent="0.3">
      <c r="B9" t="s">
        <v>176</v>
      </c>
      <c r="C9" s="1">
        <v>5200000</v>
      </c>
    </row>
    <row r="10" spans="2:3" x14ac:dyDescent="0.3">
      <c r="B10" t="s">
        <v>176</v>
      </c>
      <c r="C10" s="1">
        <v>5200000</v>
      </c>
    </row>
    <row r="11" spans="2:3" x14ac:dyDescent="0.3">
      <c r="B11" t="s">
        <v>177</v>
      </c>
      <c r="C11" s="1">
        <v>11440000</v>
      </c>
    </row>
    <row r="12" spans="2:3" x14ac:dyDescent="0.3">
      <c r="B12" t="s">
        <v>175</v>
      </c>
      <c r="C12" s="1">
        <v>3380000</v>
      </c>
    </row>
    <row r="13" spans="2:3" x14ac:dyDescent="0.3">
      <c r="B13" t="s">
        <v>177</v>
      </c>
      <c r="C13" s="1">
        <v>7800000</v>
      </c>
    </row>
    <row r="14" spans="2:3" x14ac:dyDescent="0.3">
      <c r="B14" t="s">
        <v>177</v>
      </c>
      <c r="C14" s="1">
        <v>11440000</v>
      </c>
    </row>
    <row r="15" spans="2:3" x14ac:dyDescent="0.3">
      <c r="B15" t="s">
        <v>177</v>
      </c>
      <c r="C15" s="1">
        <v>6240000</v>
      </c>
    </row>
    <row r="16" spans="2:3" x14ac:dyDescent="0.3">
      <c r="B16" t="s">
        <v>177</v>
      </c>
      <c r="C16" s="1">
        <v>18200000</v>
      </c>
    </row>
    <row r="17" spans="2:3" x14ac:dyDescent="0.3">
      <c r="B17" t="s">
        <v>179</v>
      </c>
      <c r="C17" s="1">
        <v>4680000</v>
      </c>
    </row>
    <row r="18" spans="2:3" x14ac:dyDescent="0.3">
      <c r="B18" t="s">
        <v>176</v>
      </c>
      <c r="C18" s="1">
        <v>6240000</v>
      </c>
    </row>
    <row r="19" spans="2:3" x14ac:dyDescent="0.3">
      <c r="B19" t="s">
        <v>177</v>
      </c>
      <c r="C19" s="1">
        <v>9360000</v>
      </c>
    </row>
    <row r="20" spans="2:3" x14ac:dyDescent="0.3">
      <c r="B20" t="s">
        <v>179</v>
      </c>
      <c r="C20" s="1">
        <v>13000000</v>
      </c>
    </row>
    <row r="21" spans="2:3" x14ac:dyDescent="0.3">
      <c r="B21" t="s">
        <v>176</v>
      </c>
      <c r="C21" s="1">
        <v>6240000</v>
      </c>
    </row>
    <row r="22" spans="2:3" x14ac:dyDescent="0.3">
      <c r="B22" t="s">
        <v>179</v>
      </c>
      <c r="C22" s="1">
        <v>18200000</v>
      </c>
    </row>
    <row r="23" spans="2:3" x14ac:dyDescent="0.3">
      <c r="B23" t="s">
        <v>175</v>
      </c>
      <c r="C23" s="1">
        <v>10400000</v>
      </c>
    </row>
    <row r="24" spans="2:3" x14ac:dyDescent="0.3">
      <c r="B24" t="s">
        <v>175</v>
      </c>
      <c r="C24" s="1">
        <v>2600000</v>
      </c>
    </row>
    <row r="25" spans="2:3" x14ac:dyDescent="0.3">
      <c r="B25" t="s">
        <v>176</v>
      </c>
      <c r="C25" s="1">
        <v>3640000</v>
      </c>
    </row>
    <row r="26" spans="2:3" x14ac:dyDescent="0.3">
      <c r="B26" t="s">
        <v>176</v>
      </c>
      <c r="C26" s="1">
        <v>2600000</v>
      </c>
    </row>
    <row r="27" spans="2:3" x14ac:dyDescent="0.3">
      <c r="B27" t="s">
        <v>176</v>
      </c>
      <c r="C27" s="1">
        <v>4160000</v>
      </c>
    </row>
    <row r="28" spans="2:3" x14ac:dyDescent="0.3">
      <c r="B28" t="s">
        <v>176</v>
      </c>
      <c r="C28" s="1">
        <v>3900000</v>
      </c>
    </row>
    <row r="29" spans="2:3" x14ac:dyDescent="0.3">
      <c r="B29" t="s">
        <v>176</v>
      </c>
      <c r="C29" s="1">
        <v>3900000</v>
      </c>
    </row>
    <row r="30" spans="2:3" x14ac:dyDescent="0.3">
      <c r="B30" t="s">
        <v>176</v>
      </c>
      <c r="C30" s="1">
        <v>5200000</v>
      </c>
    </row>
    <row r="31" spans="2:3" x14ac:dyDescent="0.3">
      <c r="B31" t="s">
        <v>176</v>
      </c>
      <c r="C31" s="1">
        <v>3640000</v>
      </c>
    </row>
    <row r="32" spans="2:3" x14ac:dyDescent="0.3">
      <c r="B32" t="s">
        <v>176</v>
      </c>
      <c r="C32" s="1">
        <v>3120000</v>
      </c>
    </row>
    <row r="33" spans="2:3" x14ac:dyDescent="0.3">
      <c r="B33" t="s">
        <v>176</v>
      </c>
      <c r="C33" s="1">
        <v>3900000</v>
      </c>
    </row>
    <row r="34" spans="2:3" x14ac:dyDescent="0.3">
      <c r="B34" t="s">
        <v>177</v>
      </c>
      <c r="C34" s="1">
        <v>4160000</v>
      </c>
    </row>
    <row r="35" spans="2:3" x14ac:dyDescent="0.3">
      <c r="B35" t="s">
        <v>177</v>
      </c>
      <c r="C35" s="1">
        <v>3900000</v>
      </c>
    </row>
    <row r="36" spans="2:3" x14ac:dyDescent="0.3">
      <c r="B36" t="s">
        <v>177</v>
      </c>
      <c r="C36" s="1">
        <v>4160000</v>
      </c>
    </row>
    <row r="37" spans="2:3" x14ac:dyDescent="0.3">
      <c r="B37" t="s">
        <v>177</v>
      </c>
      <c r="C37" s="1">
        <v>7280000</v>
      </c>
    </row>
    <row r="38" spans="2:3" x14ac:dyDescent="0.3">
      <c r="B38" t="s">
        <v>177</v>
      </c>
      <c r="C38" s="1">
        <v>1300000</v>
      </c>
    </row>
    <row r="39" spans="2:3" x14ac:dyDescent="0.3">
      <c r="B39" t="s">
        <v>177</v>
      </c>
      <c r="C39" s="1">
        <v>780000</v>
      </c>
    </row>
    <row r="40" spans="2:3" x14ac:dyDescent="0.3">
      <c r="B40" t="s">
        <v>177</v>
      </c>
      <c r="C40" s="1">
        <v>5720000</v>
      </c>
    </row>
    <row r="41" spans="2:3" x14ac:dyDescent="0.3">
      <c r="B41" t="s">
        <v>179</v>
      </c>
      <c r="C41" s="1">
        <v>3380000</v>
      </c>
    </row>
    <row r="42" spans="2:3" x14ac:dyDescent="0.3">
      <c r="B42" t="s">
        <v>179</v>
      </c>
      <c r="C42" s="1">
        <v>1040000</v>
      </c>
    </row>
    <row r="43" spans="2:3" x14ac:dyDescent="0.3">
      <c r="B43" t="s">
        <v>177</v>
      </c>
      <c r="C43" s="1">
        <v>6240000</v>
      </c>
    </row>
    <row r="44" spans="2:3" x14ac:dyDescent="0.3">
      <c r="B44" t="s">
        <v>177</v>
      </c>
      <c r="C44" s="1">
        <v>15080000</v>
      </c>
    </row>
    <row r="45" spans="2:3" x14ac:dyDescent="0.3">
      <c r="B45" t="s">
        <v>179</v>
      </c>
      <c r="C45" s="1">
        <v>10400000</v>
      </c>
    </row>
    <row r="46" spans="2:3" x14ac:dyDescent="0.3">
      <c r="B46" t="s">
        <v>177</v>
      </c>
      <c r="C46" s="1">
        <v>3900000</v>
      </c>
    </row>
    <row r="47" spans="2:3" x14ac:dyDescent="0.3">
      <c r="B47" t="s">
        <v>179</v>
      </c>
      <c r="C47" s="1">
        <v>5200000</v>
      </c>
    </row>
    <row r="48" spans="2:3" x14ac:dyDescent="0.3">
      <c r="B48" t="s">
        <v>175</v>
      </c>
      <c r="C48" s="1">
        <v>5200000</v>
      </c>
    </row>
    <row r="49" spans="2:3" x14ac:dyDescent="0.3">
      <c r="B49" t="s">
        <v>176</v>
      </c>
      <c r="C49" s="1">
        <v>4628000</v>
      </c>
    </row>
    <row r="50" spans="2:3" x14ac:dyDescent="0.3">
      <c r="B50" t="s">
        <v>179</v>
      </c>
      <c r="C50" s="1">
        <v>4420000</v>
      </c>
    </row>
    <row r="51" spans="2:3" x14ac:dyDescent="0.3">
      <c r="B51" t="s">
        <v>176</v>
      </c>
      <c r="C51" s="1">
        <v>4160000</v>
      </c>
    </row>
    <row r="52" spans="2:3" x14ac:dyDescent="0.3">
      <c r="B52" t="s">
        <v>177</v>
      </c>
      <c r="C52" s="1">
        <v>4160000</v>
      </c>
    </row>
    <row r="53" spans="2:3" x14ac:dyDescent="0.3">
      <c r="B53" t="s">
        <v>177</v>
      </c>
      <c r="C53" s="1">
        <v>4160000</v>
      </c>
    </row>
    <row r="54" spans="2:3" x14ac:dyDescent="0.3">
      <c r="B54" t="s">
        <v>179</v>
      </c>
      <c r="C54" s="1">
        <v>3900000</v>
      </c>
    </row>
    <row r="55" spans="2:3" x14ac:dyDescent="0.3">
      <c r="B55" t="s">
        <v>176</v>
      </c>
      <c r="C55" s="1">
        <v>3120000</v>
      </c>
    </row>
    <row r="56" spans="2:3" x14ac:dyDescent="0.3">
      <c r="B56" t="s">
        <v>177</v>
      </c>
      <c r="C56" s="1">
        <v>3120000</v>
      </c>
    </row>
    <row r="57" spans="2:3" x14ac:dyDescent="0.3">
      <c r="B57" t="s">
        <v>176</v>
      </c>
      <c r="C57" s="1">
        <v>3120000</v>
      </c>
    </row>
    <row r="58" spans="2:3" x14ac:dyDescent="0.3">
      <c r="B58" t="s">
        <v>176</v>
      </c>
      <c r="C58" s="1">
        <v>3120000</v>
      </c>
    </row>
    <row r="59" spans="2:3" x14ac:dyDescent="0.3">
      <c r="B59" t="s">
        <v>179</v>
      </c>
      <c r="C59" s="1">
        <v>2860000</v>
      </c>
    </row>
    <row r="60" spans="2:3" x14ac:dyDescent="0.3">
      <c r="B60" t="s">
        <v>177</v>
      </c>
      <c r="C60" s="1">
        <v>2860000</v>
      </c>
    </row>
    <row r="61" spans="2:3" x14ac:dyDescent="0.3">
      <c r="B61" t="s">
        <v>176</v>
      </c>
      <c r="C61" s="1">
        <v>2080000</v>
      </c>
    </row>
    <row r="62" spans="2:3" x14ac:dyDescent="0.3">
      <c r="B62" t="s">
        <v>175</v>
      </c>
      <c r="C62" s="1">
        <v>2080000</v>
      </c>
    </row>
    <row r="63" spans="2:3" x14ac:dyDescent="0.3">
      <c r="B63" t="s">
        <v>177</v>
      </c>
      <c r="C63" s="1">
        <v>1352000</v>
      </c>
    </row>
    <row r="64" spans="2:3" x14ac:dyDescent="0.3">
      <c r="B64" t="s">
        <v>177</v>
      </c>
      <c r="C64" s="1">
        <v>1300000</v>
      </c>
    </row>
    <row r="65" spans="2:3" x14ac:dyDescent="0.3">
      <c r="B65" t="s">
        <v>175</v>
      </c>
      <c r="C65" s="1">
        <v>1040000</v>
      </c>
    </row>
    <row r="66" spans="2:3" x14ac:dyDescent="0.3">
      <c r="B66" t="s">
        <v>176</v>
      </c>
      <c r="C66" s="1">
        <v>1040000</v>
      </c>
    </row>
    <row r="67" spans="2:3" x14ac:dyDescent="0.3">
      <c r="B67" t="s">
        <v>176</v>
      </c>
      <c r="C67" s="1">
        <v>9360000</v>
      </c>
    </row>
    <row r="68" spans="2:3" x14ac:dyDescent="0.3">
      <c r="B68" t="s">
        <v>176</v>
      </c>
      <c r="C68" s="1">
        <v>4160000</v>
      </c>
    </row>
    <row r="69" spans="2:3" x14ac:dyDescent="0.3">
      <c r="B69" t="s">
        <v>179</v>
      </c>
      <c r="C69" s="1">
        <v>6240000</v>
      </c>
    </row>
    <row r="70" spans="2:3" x14ac:dyDescent="0.3">
      <c r="B70" t="s">
        <v>175</v>
      </c>
      <c r="C70" s="1">
        <v>3120000</v>
      </c>
    </row>
    <row r="71" spans="2:3" x14ac:dyDescent="0.3">
      <c r="B71" t="s">
        <v>175</v>
      </c>
      <c r="C71" s="1">
        <v>1300000</v>
      </c>
    </row>
    <row r="72" spans="2:3" x14ac:dyDescent="0.3">
      <c r="B72" t="s">
        <v>175</v>
      </c>
      <c r="C72" s="1">
        <v>520000</v>
      </c>
    </row>
    <row r="73" spans="2:3" x14ac:dyDescent="0.3">
      <c r="B73" t="s">
        <v>176</v>
      </c>
      <c r="C73" s="1">
        <v>7800000</v>
      </c>
    </row>
    <row r="74" spans="2:3" x14ac:dyDescent="0.3">
      <c r="B74" t="s">
        <v>176</v>
      </c>
      <c r="C74" s="1">
        <v>3640000</v>
      </c>
    </row>
    <row r="75" spans="2:3" x14ac:dyDescent="0.3">
      <c r="B75" t="s">
        <v>176</v>
      </c>
      <c r="C75" s="1">
        <v>4680000</v>
      </c>
    </row>
    <row r="76" spans="2:3" x14ac:dyDescent="0.3">
      <c r="B76" t="s">
        <v>176</v>
      </c>
      <c r="C76" s="1">
        <v>2860000</v>
      </c>
    </row>
    <row r="77" spans="2:3" x14ac:dyDescent="0.3">
      <c r="B77" t="s">
        <v>176</v>
      </c>
      <c r="C77" s="1">
        <v>1560000</v>
      </c>
    </row>
    <row r="78" spans="2:3" x14ac:dyDescent="0.3">
      <c r="B78" t="s">
        <v>176</v>
      </c>
      <c r="C78" s="1">
        <v>2600000</v>
      </c>
    </row>
    <row r="79" spans="2:3" x14ac:dyDescent="0.3">
      <c r="B79" t="s">
        <v>176</v>
      </c>
      <c r="C79" s="1">
        <v>2080000</v>
      </c>
    </row>
    <row r="80" spans="2:3" x14ac:dyDescent="0.3">
      <c r="B80" t="s">
        <v>176</v>
      </c>
      <c r="C80" s="1">
        <v>3640000</v>
      </c>
    </row>
    <row r="81" spans="2:3" x14ac:dyDescent="0.3">
      <c r="B81" t="s">
        <v>177</v>
      </c>
      <c r="C81" s="1">
        <v>3640000</v>
      </c>
    </row>
    <row r="82" spans="2:3" x14ac:dyDescent="0.3">
      <c r="B82" t="s">
        <v>177</v>
      </c>
      <c r="C82" s="1">
        <v>4680000</v>
      </c>
    </row>
    <row r="83" spans="2:3" x14ac:dyDescent="0.3">
      <c r="B83" t="s">
        <v>177</v>
      </c>
      <c r="C83" s="1">
        <v>5200000</v>
      </c>
    </row>
    <row r="84" spans="2:3" x14ac:dyDescent="0.3">
      <c r="B84" t="s">
        <v>177</v>
      </c>
      <c r="C84" s="1">
        <v>6240000</v>
      </c>
    </row>
    <row r="85" spans="2:3" x14ac:dyDescent="0.3">
      <c r="B85" t="s">
        <v>177</v>
      </c>
      <c r="C85" s="1">
        <v>4680000</v>
      </c>
    </row>
    <row r="86" spans="2:3" x14ac:dyDescent="0.3">
      <c r="B86" t="s">
        <v>179</v>
      </c>
      <c r="C86" s="1">
        <v>520000</v>
      </c>
    </row>
    <row r="87" spans="2:3" x14ac:dyDescent="0.3">
      <c r="B87" t="s">
        <v>177</v>
      </c>
      <c r="C87" s="1">
        <v>3380000</v>
      </c>
    </row>
    <row r="88" spans="2:3" x14ac:dyDescent="0.3">
      <c r="B88" t="s">
        <v>179</v>
      </c>
      <c r="C88" s="1">
        <v>4680000</v>
      </c>
    </row>
    <row r="89" spans="2:3" x14ac:dyDescent="0.3">
      <c r="B89" t="s">
        <v>179</v>
      </c>
      <c r="C89" s="1">
        <v>3120000</v>
      </c>
    </row>
    <row r="90" spans="2:3" x14ac:dyDescent="0.3">
      <c r="B90" t="s">
        <v>179</v>
      </c>
      <c r="C90" s="1">
        <v>1300000</v>
      </c>
    </row>
    <row r="91" spans="2:3" x14ac:dyDescent="0.3">
      <c r="B91" t="s">
        <v>179</v>
      </c>
      <c r="C91" s="1">
        <v>5200000</v>
      </c>
    </row>
    <row r="92" spans="2:3" x14ac:dyDescent="0.3">
      <c r="B92" t="s">
        <v>176</v>
      </c>
      <c r="C92" s="1">
        <v>6240000</v>
      </c>
    </row>
    <row r="93" spans="2:3" x14ac:dyDescent="0.3">
      <c r="B93" t="s">
        <v>177</v>
      </c>
      <c r="C93" s="1">
        <v>8112000</v>
      </c>
    </row>
    <row r="94" spans="2:3" x14ac:dyDescent="0.3">
      <c r="B94" t="s">
        <v>177</v>
      </c>
      <c r="C94" s="1">
        <v>10400000</v>
      </c>
    </row>
    <row r="95" spans="2:3" x14ac:dyDescent="0.3">
      <c r="B95" t="s">
        <v>177</v>
      </c>
      <c r="C95" s="1">
        <v>6240000</v>
      </c>
    </row>
    <row r="96" spans="2:3" x14ac:dyDescent="0.3">
      <c r="B96" t="s">
        <v>175</v>
      </c>
      <c r="C96" s="1">
        <v>2080000</v>
      </c>
    </row>
    <row r="97" spans="2:3" x14ac:dyDescent="0.3">
      <c r="B97" t="s">
        <v>175</v>
      </c>
      <c r="C97" s="1">
        <v>520000</v>
      </c>
    </row>
    <row r="98" spans="2:3" x14ac:dyDescent="0.3">
      <c r="B98" t="s">
        <v>176</v>
      </c>
      <c r="C98" s="1">
        <v>1820000</v>
      </c>
    </row>
    <row r="99" spans="2:3" x14ac:dyDescent="0.3">
      <c r="B99" t="s">
        <v>176</v>
      </c>
      <c r="C99" s="1">
        <v>6760000</v>
      </c>
    </row>
    <row r="100" spans="2:3" x14ac:dyDescent="0.3">
      <c r="B100" t="s">
        <v>176</v>
      </c>
      <c r="C100" s="1">
        <v>6240000</v>
      </c>
    </row>
    <row r="101" spans="2:3" x14ac:dyDescent="0.3">
      <c r="B101" t="s">
        <v>176</v>
      </c>
      <c r="C101" s="1">
        <v>4680000</v>
      </c>
    </row>
    <row r="102" spans="2:3" x14ac:dyDescent="0.3">
      <c r="B102" t="s">
        <v>176</v>
      </c>
      <c r="C102" s="1">
        <v>4680000</v>
      </c>
    </row>
    <row r="103" spans="2:3" x14ac:dyDescent="0.3">
      <c r="B103" t="s">
        <v>177</v>
      </c>
      <c r="C103" s="1">
        <v>3900000</v>
      </c>
    </row>
    <row r="104" spans="2:3" x14ac:dyDescent="0.3">
      <c r="B104" t="s">
        <v>176</v>
      </c>
      <c r="C104" s="1">
        <v>3900000</v>
      </c>
    </row>
    <row r="105" spans="2:3" x14ac:dyDescent="0.3">
      <c r="B105" t="s">
        <v>176</v>
      </c>
      <c r="C105" s="1">
        <v>4160000</v>
      </c>
    </row>
    <row r="106" spans="2:3" x14ac:dyDescent="0.3">
      <c r="B106" t="s">
        <v>177</v>
      </c>
      <c r="C106" s="1">
        <v>5720000</v>
      </c>
    </row>
    <row r="107" spans="2:3" x14ac:dyDescent="0.3">
      <c r="B107" t="s">
        <v>177</v>
      </c>
      <c r="C107" s="1">
        <v>4680000</v>
      </c>
    </row>
    <row r="108" spans="2:3" x14ac:dyDescent="0.3">
      <c r="B108" t="s">
        <v>175</v>
      </c>
      <c r="C108" s="1">
        <v>7280000</v>
      </c>
    </row>
    <row r="109" spans="2:3" x14ac:dyDescent="0.3">
      <c r="B109" t="s">
        <v>177</v>
      </c>
      <c r="C109" s="1">
        <v>4680000</v>
      </c>
    </row>
    <row r="110" spans="2:3" x14ac:dyDescent="0.3">
      <c r="B110" t="s">
        <v>177</v>
      </c>
      <c r="C110" s="1">
        <v>6240000</v>
      </c>
    </row>
    <row r="111" spans="2:3" x14ac:dyDescent="0.3">
      <c r="B111" t="s">
        <v>177</v>
      </c>
      <c r="C111" s="1">
        <v>5200000</v>
      </c>
    </row>
    <row r="112" spans="2:3" x14ac:dyDescent="0.3">
      <c r="B112" t="s">
        <v>179</v>
      </c>
      <c r="C112" s="1">
        <v>6240000</v>
      </c>
    </row>
    <row r="113" spans="2:3" x14ac:dyDescent="0.3">
      <c r="B113" t="s">
        <v>179</v>
      </c>
      <c r="C113" s="1">
        <v>6240000</v>
      </c>
    </row>
    <row r="114" spans="2:3" x14ac:dyDescent="0.3">
      <c r="B114" t="s">
        <v>177</v>
      </c>
      <c r="C114" s="1">
        <v>15600000</v>
      </c>
    </row>
    <row r="115" spans="2:3" x14ac:dyDescent="0.3">
      <c r="B115" t="s">
        <v>179</v>
      </c>
      <c r="C115" s="1">
        <v>9360000</v>
      </c>
    </row>
    <row r="116" spans="2:3" x14ac:dyDescent="0.3">
      <c r="B116" t="s">
        <v>177</v>
      </c>
      <c r="C116" s="1">
        <v>5720000</v>
      </c>
    </row>
    <row r="117" spans="2:3" x14ac:dyDescent="0.3">
      <c r="B117" t="s">
        <v>177</v>
      </c>
      <c r="C117" s="1">
        <v>1560000</v>
      </c>
    </row>
    <row r="118" spans="2:3" x14ac:dyDescent="0.3">
      <c r="B118" t="s">
        <v>179</v>
      </c>
      <c r="C118" s="1">
        <v>6240000</v>
      </c>
    </row>
    <row r="119" spans="2:3" x14ac:dyDescent="0.3">
      <c r="B119" t="s">
        <v>176</v>
      </c>
      <c r="C119" s="1">
        <v>1300000</v>
      </c>
    </row>
    <row r="120" spans="2:3" x14ac:dyDescent="0.3">
      <c r="B120" t="s">
        <v>179</v>
      </c>
      <c r="C120" s="1">
        <v>3640000</v>
      </c>
    </row>
    <row r="121" spans="2:3" x14ac:dyDescent="0.3">
      <c r="B121" t="s">
        <v>175</v>
      </c>
      <c r="C121" s="1">
        <v>2080000</v>
      </c>
    </row>
    <row r="122" spans="2:3" x14ac:dyDescent="0.3">
      <c r="B122" t="s">
        <v>177</v>
      </c>
      <c r="C122" s="1">
        <v>4680000</v>
      </c>
    </row>
    <row r="123" spans="2:3" x14ac:dyDescent="0.3">
      <c r="B123" t="s">
        <v>176</v>
      </c>
      <c r="C123" s="1">
        <v>5200000</v>
      </c>
    </row>
    <row r="124" spans="2:3" x14ac:dyDescent="0.3">
      <c r="B124" t="s">
        <v>177</v>
      </c>
      <c r="C124" s="1">
        <v>6240000</v>
      </c>
    </row>
    <row r="125" spans="2:3" x14ac:dyDescent="0.3">
      <c r="B125" t="s">
        <v>177</v>
      </c>
      <c r="C125" s="1">
        <v>4680000</v>
      </c>
    </row>
    <row r="126" spans="2:3" x14ac:dyDescent="0.3">
      <c r="B126" t="s">
        <v>176</v>
      </c>
      <c r="C126" s="1">
        <v>3900000</v>
      </c>
    </row>
    <row r="127" spans="2:3" x14ac:dyDescent="0.3">
      <c r="B127" t="s">
        <v>175</v>
      </c>
      <c r="C127" s="1">
        <v>260000</v>
      </c>
    </row>
    <row r="128" spans="2:3" x14ac:dyDescent="0.3">
      <c r="B128" t="s">
        <v>177</v>
      </c>
      <c r="C128" s="1">
        <v>2860000</v>
      </c>
    </row>
    <row r="129" spans="2:3" x14ac:dyDescent="0.3">
      <c r="B129" t="s">
        <v>176</v>
      </c>
      <c r="C129" s="1">
        <v>3380000</v>
      </c>
    </row>
    <row r="130" spans="2:3" x14ac:dyDescent="0.3">
      <c r="B130" t="s">
        <v>175</v>
      </c>
      <c r="C130" s="1">
        <v>5200000</v>
      </c>
    </row>
    <row r="131" spans="2:3" x14ac:dyDescent="0.3">
      <c r="B131" t="s">
        <v>176</v>
      </c>
      <c r="C131" s="1">
        <v>1300000</v>
      </c>
    </row>
    <row r="132" spans="2:3" x14ac:dyDescent="0.3">
      <c r="B132" t="s">
        <v>177</v>
      </c>
      <c r="C132" s="1">
        <v>4680000</v>
      </c>
    </row>
    <row r="133" spans="2:3" x14ac:dyDescent="0.3">
      <c r="B133" t="s">
        <v>176</v>
      </c>
      <c r="C133" s="1">
        <v>6214000</v>
      </c>
    </row>
    <row r="134" spans="2:3" x14ac:dyDescent="0.3">
      <c r="B134" t="s">
        <v>176</v>
      </c>
      <c r="C134" s="1">
        <v>4680000</v>
      </c>
    </row>
    <row r="135" spans="2:3" x14ac:dyDescent="0.3">
      <c r="B135" t="s">
        <v>177</v>
      </c>
      <c r="C135" s="1">
        <v>1820000</v>
      </c>
    </row>
    <row r="136" spans="2:3" x14ac:dyDescent="0.3">
      <c r="B136" t="s">
        <v>177</v>
      </c>
      <c r="C136" s="1">
        <v>1820000</v>
      </c>
    </row>
    <row r="137" spans="2:3" x14ac:dyDescent="0.3">
      <c r="B137" t="s">
        <v>177</v>
      </c>
      <c r="C137" s="1">
        <v>1820000</v>
      </c>
    </row>
    <row r="138" spans="2:3" x14ac:dyDescent="0.3">
      <c r="B138" t="s">
        <v>175</v>
      </c>
      <c r="C138" s="1">
        <v>1820000</v>
      </c>
    </row>
    <row r="139" spans="2:3" x14ac:dyDescent="0.3">
      <c r="B139" t="s">
        <v>177</v>
      </c>
      <c r="C139" s="1">
        <v>1820000</v>
      </c>
    </row>
    <row r="140" spans="2:3" x14ac:dyDescent="0.3">
      <c r="B140" t="s">
        <v>179</v>
      </c>
      <c r="C140" s="1">
        <v>1820000</v>
      </c>
    </row>
    <row r="141" spans="2:3" x14ac:dyDescent="0.3">
      <c r="B141" t="s">
        <v>177</v>
      </c>
      <c r="C141" s="1">
        <v>1612000</v>
      </c>
    </row>
    <row r="142" spans="2:3" x14ac:dyDescent="0.3">
      <c r="B142" t="s">
        <v>176</v>
      </c>
      <c r="C142" s="1">
        <v>1560000</v>
      </c>
    </row>
    <row r="143" spans="2:3" x14ac:dyDescent="0.3">
      <c r="B143" t="s">
        <v>179</v>
      </c>
      <c r="C143" s="1">
        <v>1560000</v>
      </c>
    </row>
    <row r="144" spans="2:3" x14ac:dyDescent="0.3">
      <c r="B144" t="s">
        <v>177</v>
      </c>
      <c r="C144" s="1">
        <v>1456000</v>
      </c>
    </row>
    <row r="145" spans="2:3" x14ac:dyDescent="0.3">
      <c r="B145" t="s">
        <v>176</v>
      </c>
      <c r="C145" s="1">
        <v>1456000</v>
      </c>
    </row>
    <row r="146" spans="2:3" x14ac:dyDescent="0.3">
      <c r="B146" t="s">
        <v>179</v>
      </c>
      <c r="C146" s="1">
        <v>1300000</v>
      </c>
    </row>
    <row r="147" spans="2:3" x14ac:dyDescent="0.3">
      <c r="B147" t="s">
        <v>176</v>
      </c>
      <c r="C147" s="1">
        <v>1300000</v>
      </c>
    </row>
    <row r="148" spans="2:3" x14ac:dyDescent="0.3">
      <c r="B148" t="s">
        <v>179</v>
      </c>
      <c r="C148" s="1">
        <v>1300000</v>
      </c>
    </row>
    <row r="149" spans="2:3" x14ac:dyDescent="0.3">
      <c r="B149" t="s">
        <v>176</v>
      </c>
      <c r="C149" s="1">
        <v>1144000</v>
      </c>
    </row>
    <row r="150" spans="2:3" x14ac:dyDescent="0.3">
      <c r="B150" t="s">
        <v>176</v>
      </c>
      <c r="C150" s="1">
        <v>1040000</v>
      </c>
    </row>
    <row r="151" spans="2:3" x14ac:dyDescent="0.3">
      <c r="B151" t="s">
        <v>179</v>
      </c>
      <c r="C151" s="1">
        <v>884000</v>
      </c>
    </row>
    <row r="152" spans="2:3" x14ac:dyDescent="0.3">
      <c r="B152" t="s">
        <v>176</v>
      </c>
      <c r="C152" s="1">
        <v>832000</v>
      </c>
    </row>
    <row r="153" spans="2:3" x14ac:dyDescent="0.3">
      <c r="B153" t="s">
        <v>175</v>
      </c>
      <c r="C153" s="1">
        <v>780000</v>
      </c>
    </row>
    <row r="154" spans="2:3" x14ac:dyDescent="0.3">
      <c r="B154" t="s">
        <v>175</v>
      </c>
      <c r="C154" s="1">
        <v>260000</v>
      </c>
    </row>
    <row r="155" spans="2:3" x14ac:dyDescent="0.3">
      <c r="B155" t="s">
        <v>177</v>
      </c>
      <c r="C155" s="1">
        <v>208000</v>
      </c>
    </row>
    <row r="156" spans="2:3" x14ac:dyDescent="0.3">
      <c r="B156" s="4" t="s">
        <v>228</v>
      </c>
      <c r="C156" s="1">
        <v>3640000</v>
      </c>
    </row>
    <row r="157" spans="2:3" x14ac:dyDescent="0.3">
      <c r="B157" s="4" t="s">
        <v>227</v>
      </c>
      <c r="C157" s="1">
        <v>104000</v>
      </c>
    </row>
    <row r="158" spans="2:3" x14ac:dyDescent="0.3">
      <c r="B158" s="4" t="s">
        <v>228</v>
      </c>
      <c r="C158" s="1">
        <v>1820000</v>
      </c>
    </row>
    <row r="159" spans="2:3" x14ac:dyDescent="0.3">
      <c r="B159" s="4" t="s">
        <v>227</v>
      </c>
      <c r="C159" s="1">
        <v>3640000</v>
      </c>
    </row>
    <row r="160" spans="2:3" x14ac:dyDescent="0.3">
      <c r="B160" s="4" t="s">
        <v>229</v>
      </c>
      <c r="C160" s="1">
        <v>624000</v>
      </c>
    </row>
    <row r="161" spans="2:3" x14ac:dyDescent="0.3">
      <c r="B161" s="4" t="s">
        <v>228</v>
      </c>
      <c r="C161" s="1">
        <v>5200000</v>
      </c>
    </row>
    <row r="162" spans="2:3" x14ac:dyDescent="0.3">
      <c r="B162" s="4" t="s">
        <v>227</v>
      </c>
      <c r="C162" s="1">
        <v>6240000</v>
      </c>
    </row>
    <row r="163" spans="2:3" x14ac:dyDescent="0.3">
      <c r="B163" s="4" t="s">
        <v>227</v>
      </c>
      <c r="C163" s="1">
        <v>2340000</v>
      </c>
    </row>
    <row r="164" spans="2:3" x14ac:dyDescent="0.3">
      <c r="B164" s="4" t="s">
        <v>227</v>
      </c>
      <c r="C164" s="1">
        <v>2600000</v>
      </c>
    </row>
    <row r="165" spans="2:3" x14ac:dyDescent="0.3">
      <c r="B165" s="4" t="s">
        <v>226</v>
      </c>
      <c r="C165" s="1">
        <v>1040000</v>
      </c>
    </row>
    <row r="166" spans="2:3" x14ac:dyDescent="0.3">
      <c r="B166" s="4" t="s">
        <v>228</v>
      </c>
      <c r="C166" s="1">
        <v>156000</v>
      </c>
    </row>
    <row r="167" spans="2:3" x14ac:dyDescent="0.3">
      <c r="B167" s="4" t="s">
        <v>226</v>
      </c>
      <c r="C167" s="1">
        <v>3120000</v>
      </c>
    </row>
    <row r="168" spans="2:3" x14ac:dyDescent="0.3">
      <c r="B168" s="4" t="s">
        <v>228</v>
      </c>
      <c r="C168" s="1">
        <v>3640000</v>
      </c>
    </row>
    <row r="169" spans="2:3" x14ac:dyDescent="0.3">
      <c r="B169" s="4" t="s">
        <v>226</v>
      </c>
      <c r="C169" s="1">
        <v>1560000</v>
      </c>
    </row>
    <row r="170" spans="2:3" x14ac:dyDescent="0.3">
      <c r="B170" s="4" t="s">
        <v>228</v>
      </c>
      <c r="C170" s="1">
        <v>1300000</v>
      </c>
    </row>
    <row r="171" spans="2:3" x14ac:dyDescent="0.3">
      <c r="B171" s="4" t="s">
        <v>228</v>
      </c>
      <c r="C171" s="1">
        <v>3120000</v>
      </c>
    </row>
    <row r="172" spans="2:3" x14ac:dyDescent="0.3">
      <c r="B172" s="4" t="s">
        <v>227</v>
      </c>
      <c r="C172" s="1">
        <v>6240000</v>
      </c>
    </row>
    <row r="173" spans="2:3" x14ac:dyDescent="0.3">
      <c r="B173" s="4" t="s">
        <v>227</v>
      </c>
      <c r="C173" s="1">
        <v>1300000</v>
      </c>
    </row>
    <row r="174" spans="2:3" x14ac:dyDescent="0.3">
      <c r="B174" s="4" t="s">
        <v>229</v>
      </c>
      <c r="C174" s="1">
        <v>2860000</v>
      </c>
    </row>
    <row r="175" spans="2:3" x14ac:dyDescent="0.3">
      <c r="B175" s="4" t="s">
        <v>228</v>
      </c>
      <c r="C175" s="1">
        <v>2600000</v>
      </c>
    </row>
    <row r="176" spans="2:3" x14ac:dyDescent="0.3">
      <c r="B176" s="4" t="s">
        <v>228</v>
      </c>
      <c r="C176" s="1">
        <v>2080000</v>
      </c>
    </row>
    <row r="177" spans="2:3" x14ac:dyDescent="0.3">
      <c r="B177" s="4" t="s">
        <v>228</v>
      </c>
      <c r="C177" s="1">
        <v>1976000</v>
      </c>
    </row>
    <row r="178" spans="2:3" x14ac:dyDescent="0.3">
      <c r="B178" s="4" t="s">
        <v>227</v>
      </c>
      <c r="C178" s="1">
        <v>2860000</v>
      </c>
    </row>
    <row r="179" spans="2:3" x14ac:dyDescent="0.3">
      <c r="B179" s="4" t="s">
        <v>227</v>
      </c>
      <c r="C179" s="1">
        <v>1300000</v>
      </c>
    </row>
    <row r="180" spans="2:3" x14ac:dyDescent="0.3">
      <c r="B180" s="4" t="s">
        <v>229</v>
      </c>
      <c r="C180" s="1">
        <v>8320000</v>
      </c>
    </row>
    <row r="181" spans="2:3" x14ac:dyDescent="0.3">
      <c r="B181" s="4" t="s">
        <v>227</v>
      </c>
      <c r="C181" s="1">
        <v>3900000</v>
      </c>
    </row>
    <row r="182" spans="2:3" x14ac:dyDescent="0.3">
      <c r="B182" s="4" t="s">
        <v>227</v>
      </c>
      <c r="C182" s="1">
        <v>4160000</v>
      </c>
    </row>
    <row r="183" spans="2:3" x14ac:dyDescent="0.3">
      <c r="B183" s="4" t="s">
        <v>228</v>
      </c>
      <c r="C183" s="1">
        <v>2652000</v>
      </c>
    </row>
    <row r="184" spans="2:3" x14ac:dyDescent="0.3">
      <c r="B184" s="4" t="s">
        <v>228</v>
      </c>
      <c r="C184" s="1">
        <v>1040000</v>
      </c>
    </row>
    <row r="185" spans="2:3" x14ac:dyDescent="0.3">
      <c r="B185" s="4" t="s">
        <v>226</v>
      </c>
      <c r="C185" s="1">
        <v>624000</v>
      </c>
    </row>
    <row r="186" spans="2:3" x14ac:dyDescent="0.3">
      <c r="B186" s="4" t="s">
        <v>228</v>
      </c>
      <c r="C186" s="1">
        <v>2600000</v>
      </c>
    </row>
    <row r="187" spans="2:3" x14ac:dyDescent="0.3">
      <c r="B187" s="4" t="s">
        <v>227</v>
      </c>
      <c r="C187" s="1">
        <v>1092000</v>
      </c>
    </row>
    <row r="188" spans="2:3" x14ac:dyDescent="0.3">
      <c r="B188" s="4" t="s">
        <v>228</v>
      </c>
      <c r="C188" s="1">
        <v>2340000</v>
      </c>
    </row>
    <row r="189" spans="2:3" x14ac:dyDescent="0.3">
      <c r="B189" s="4" t="s">
        <v>227</v>
      </c>
      <c r="C189" s="1">
        <v>2600000</v>
      </c>
    </row>
    <row r="190" spans="2:3" x14ac:dyDescent="0.3">
      <c r="B190" s="4" t="s">
        <v>226</v>
      </c>
      <c r="C190" s="1">
        <v>1196000</v>
      </c>
    </row>
    <row r="191" spans="2:3" x14ac:dyDescent="0.3">
      <c r="B191" s="4" t="s">
        <v>227</v>
      </c>
      <c r="C191" s="1">
        <v>416000</v>
      </c>
    </row>
    <row r="192" spans="2:3" x14ac:dyDescent="0.3">
      <c r="B192" s="4" t="s">
        <v>228</v>
      </c>
      <c r="C192" s="1">
        <v>2080000</v>
      </c>
    </row>
    <row r="193" spans="2:3" x14ac:dyDescent="0.3">
      <c r="B193" s="4" t="s">
        <v>229</v>
      </c>
      <c r="C193" s="1">
        <v>5200000</v>
      </c>
    </row>
    <row r="194" spans="2:3" x14ac:dyDescent="0.3">
      <c r="B194" s="4" t="s">
        <v>228</v>
      </c>
      <c r="C194" s="1">
        <v>104000</v>
      </c>
    </row>
    <row r="195" spans="2:3" x14ac:dyDescent="0.3">
      <c r="B195" s="4" t="s">
        <v>226</v>
      </c>
      <c r="C195" s="1">
        <v>4160000</v>
      </c>
    </row>
    <row r="196" spans="2:3" x14ac:dyDescent="0.3">
      <c r="B196" s="4" t="s">
        <v>229</v>
      </c>
      <c r="C196" s="1">
        <v>3120000</v>
      </c>
    </row>
    <row r="197" spans="2:3" x14ac:dyDescent="0.3">
      <c r="B197" s="4" t="s">
        <v>227</v>
      </c>
      <c r="C197" s="1">
        <v>2340000</v>
      </c>
    </row>
    <row r="198" spans="2:3" x14ac:dyDescent="0.3">
      <c r="B198" s="4" t="s">
        <v>227</v>
      </c>
      <c r="C198" s="1">
        <v>1664000</v>
      </c>
    </row>
    <row r="199" spans="2:3" x14ac:dyDescent="0.3">
      <c r="B199" s="4" t="s">
        <v>227</v>
      </c>
      <c r="C199" s="1">
        <v>5200000</v>
      </c>
    </row>
    <row r="200" spans="2:3" x14ac:dyDescent="0.3">
      <c r="B200" s="4" t="s">
        <v>228</v>
      </c>
      <c r="C200" s="1">
        <v>1976000</v>
      </c>
    </row>
    <row r="201" spans="2:3" x14ac:dyDescent="0.3">
      <c r="B201" s="4" t="s">
        <v>229</v>
      </c>
      <c r="C201" s="1">
        <v>1820000</v>
      </c>
    </row>
    <row r="202" spans="2:3" x14ac:dyDescent="0.3">
      <c r="B202" s="4" t="s">
        <v>227</v>
      </c>
      <c r="C202" s="1">
        <v>2600000</v>
      </c>
    </row>
    <row r="203" spans="2:3" x14ac:dyDescent="0.3">
      <c r="B203" s="4" t="s">
        <v>228</v>
      </c>
      <c r="C203" s="1">
        <v>3120000</v>
      </c>
    </row>
    <row r="204" spans="2:3" x14ac:dyDescent="0.3">
      <c r="B204" s="4" t="s">
        <v>228</v>
      </c>
      <c r="C204" s="1">
        <v>2080000</v>
      </c>
    </row>
    <row r="205" spans="2:3" x14ac:dyDescent="0.3">
      <c r="B205" s="4" t="s">
        <v>229</v>
      </c>
      <c r="C205" s="1">
        <v>2340000</v>
      </c>
    </row>
    <row r="206" spans="2:3" x14ac:dyDescent="0.3">
      <c r="B206" s="4" t="s">
        <v>228</v>
      </c>
      <c r="C206" s="1">
        <v>1820000</v>
      </c>
    </row>
    <row r="207" spans="2:3" x14ac:dyDescent="0.3">
      <c r="B207" s="4" t="s">
        <v>227</v>
      </c>
      <c r="C207" s="1">
        <v>1560000</v>
      </c>
    </row>
    <row r="208" spans="2:3" x14ac:dyDescent="0.3">
      <c r="B208" s="4" t="s">
        <v>228</v>
      </c>
      <c r="C208" s="1">
        <v>1820000</v>
      </c>
    </row>
    <row r="209" spans="2:3" x14ac:dyDescent="0.3">
      <c r="B209" s="4" t="s">
        <v>228</v>
      </c>
      <c r="C209" s="1">
        <v>1560000</v>
      </c>
    </row>
    <row r="210" spans="2:3" x14ac:dyDescent="0.3">
      <c r="B210" s="4" t="s">
        <v>229</v>
      </c>
      <c r="C210" s="1">
        <v>2080000</v>
      </c>
    </row>
    <row r="211" spans="2:3" x14ac:dyDescent="0.3">
      <c r="B211" s="4" t="s">
        <v>228</v>
      </c>
      <c r="C211" s="1">
        <v>1976000</v>
      </c>
    </row>
    <row r="212" spans="2:3" x14ac:dyDescent="0.3">
      <c r="B212" s="4" t="s">
        <v>227</v>
      </c>
      <c r="C212" s="1">
        <v>1144000</v>
      </c>
    </row>
    <row r="213" spans="2:3" x14ac:dyDescent="0.3">
      <c r="B213" s="4" t="s">
        <v>229</v>
      </c>
      <c r="C213" s="1">
        <v>4160000</v>
      </c>
    </row>
    <row r="214" spans="2:3" x14ac:dyDescent="0.3">
      <c r="B214" s="4" t="s">
        <v>227</v>
      </c>
      <c r="C214" s="1">
        <v>1300000</v>
      </c>
    </row>
    <row r="215" spans="2:3" x14ac:dyDescent="0.3">
      <c r="B215" s="4" t="s">
        <v>228</v>
      </c>
      <c r="C215" s="1">
        <v>2080000</v>
      </c>
    </row>
    <row r="216" spans="2:3" x14ac:dyDescent="0.3">
      <c r="B216" s="4" t="s">
        <v>176</v>
      </c>
      <c r="C216" s="1">
        <v>104000</v>
      </c>
    </row>
    <row r="217" spans="2:3" x14ac:dyDescent="0.3">
      <c r="B217" s="4" t="s">
        <v>228</v>
      </c>
      <c r="C217" s="1">
        <v>1820000</v>
      </c>
    </row>
    <row r="218" spans="2:3" x14ac:dyDescent="0.3">
      <c r="B218" s="4" t="s">
        <v>228</v>
      </c>
      <c r="C218" s="1">
        <v>1820000</v>
      </c>
    </row>
    <row r="219" spans="2:3" x14ac:dyDescent="0.3">
      <c r="B219" s="4" t="s">
        <v>227</v>
      </c>
      <c r="C219" s="1">
        <v>3640000</v>
      </c>
    </row>
    <row r="220" spans="2:3" x14ac:dyDescent="0.3">
      <c r="B220" s="4" t="s">
        <v>229</v>
      </c>
      <c r="C220" s="1">
        <v>2080000</v>
      </c>
    </row>
    <row r="221" spans="2:3" x14ac:dyDescent="0.3">
      <c r="B221" s="4" t="s">
        <v>226</v>
      </c>
      <c r="C221" s="1">
        <v>1300000</v>
      </c>
    </row>
    <row r="222" spans="2:3" x14ac:dyDescent="0.3">
      <c r="B222" s="4" t="s">
        <v>228</v>
      </c>
      <c r="C222" s="1">
        <v>1040000</v>
      </c>
    </row>
    <row r="223" spans="2:3" x14ac:dyDescent="0.3">
      <c r="B223" s="4" t="s">
        <v>227</v>
      </c>
      <c r="C223" s="1">
        <v>2340000</v>
      </c>
    </row>
    <row r="224" spans="2:3" x14ac:dyDescent="0.3">
      <c r="B224" s="4" t="s">
        <v>227</v>
      </c>
      <c r="C224" s="1">
        <v>1820000</v>
      </c>
    </row>
    <row r="225" spans="2:3" x14ac:dyDescent="0.3">
      <c r="B225" s="4" t="s">
        <v>227</v>
      </c>
      <c r="C225" s="1">
        <v>2340000</v>
      </c>
    </row>
    <row r="226" spans="2:3" x14ac:dyDescent="0.3">
      <c r="B226" s="4" t="s">
        <v>228</v>
      </c>
      <c r="C226" s="1">
        <v>1456000</v>
      </c>
    </row>
    <row r="227" spans="2:3" x14ac:dyDescent="0.3">
      <c r="B227" s="4" t="s">
        <v>226</v>
      </c>
      <c r="C227" s="1">
        <v>1300000</v>
      </c>
    </row>
    <row r="228" spans="2:3" x14ac:dyDescent="0.3">
      <c r="B228" s="4" t="s">
        <v>227</v>
      </c>
      <c r="C228" s="1">
        <v>1300000</v>
      </c>
    </row>
    <row r="229" spans="2:3" x14ac:dyDescent="0.3">
      <c r="B229" s="4" t="s">
        <v>227</v>
      </c>
      <c r="C229" s="1">
        <v>4160000</v>
      </c>
    </row>
    <row r="230" spans="2:3" x14ac:dyDescent="0.3">
      <c r="B230" s="4" t="s">
        <v>227</v>
      </c>
      <c r="C230" s="1">
        <v>2860000</v>
      </c>
    </row>
    <row r="231" spans="2:3" x14ac:dyDescent="0.3">
      <c r="B231" s="4" t="s">
        <v>229</v>
      </c>
      <c r="C231" s="1">
        <v>6240000</v>
      </c>
    </row>
    <row r="232" spans="2:3" x14ac:dyDescent="0.3">
      <c r="B232" s="4" t="s">
        <v>228</v>
      </c>
      <c r="C232" s="1">
        <v>1040000</v>
      </c>
    </row>
    <row r="233" spans="2:3" x14ac:dyDescent="0.3">
      <c r="B233" s="4" t="s">
        <v>227</v>
      </c>
      <c r="C233" s="1">
        <v>2080000</v>
      </c>
    </row>
    <row r="234" spans="2:3" x14ac:dyDescent="0.3">
      <c r="B234" s="4" t="s">
        <v>227</v>
      </c>
      <c r="C234" s="1">
        <v>2600000</v>
      </c>
    </row>
    <row r="235" spans="2:3" x14ac:dyDescent="0.3">
      <c r="B235" s="4" t="s">
        <v>228</v>
      </c>
      <c r="C235" s="1">
        <v>2340000</v>
      </c>
    </row>
    <row r="236" spans="2:3" x14ac:dyDescent="0.3">
      <c r="B236" s="4" t="s">
        <v>227</v>
      </c>
      <c r="C236" s="1">
        <v>1820000</v>
      </c>
    </row>
    <row r="237" spans="2:3" x14ac:dyDescent="0.3">
      <c r="B237" s="4" t="s">
        <v>228</v>
      </c>
      <c r="C237" s="1">
        <v>2912000</v>
      </c>
    </row>
    <row r="238" spans="2:3" x14ac:dyDescent="0.3">
      <c r="B238" s="4" t="s">
        <v>228</v>
      </c>
      <c r="C238" s="1">
        <v>1820000</v>
      </c>
    </row>
    <row r="239" spans="2:3" x14ac:dyDescent="0.3">
      <c r="B239" s="4" t="s">
        <v>226</v>
      </c>
      <c r="C239" s="1">
        <v>1300000</v>
      </c>
    </row>
    <row r="240" spans="2:3" x14ac:dyDescent="0.3">
      <c r="B240" s="4" t="s">
        <v>227</v>
      </c>
      <c r="C240" s="1">
        <v>1300000</v>
      </c>
    </row>
    <row r="241" spans="2:3" x14ac:dyDescent="0.3">
      <c r="B241" s="4" t="s">
        <v>227</v>
      </c>
      <c r="C241" s="1">
        <v>2860000</v>
      </c>
    </row>
    <row r="242" spans="2:3" x14ac:dyDescent="0.3">
      <c r="B242" s="4" t="s">
        <v>228</v>
      </c>
      <c r="C242" s="1">
        <v>5200000</v>
      </c>
    </row>
    <row r="243" spans="2:3" x14ac:dyDescent="0.3">
      <c r="B243" s="4" t="s">
        <v>228</v>
      </c>
      <c r="C243" s="1">
        <v>1300000</v>
      </c>
    </row>
    <row r="244" spans="2:3" x14ac:dyDescent="0.3">
      <c r="B244" s="4" t="s">
        <v>228</v>
      </c>
      <c r="C244" s="1">
        <v>1560000</v>
      </c>
    </row>
    <row r="245" spans="2:3" x14ac:dyDescent="0.3">
      <c r="B245" s="4" t="s">
        <v>228</v>
      </c>
      <c r="C245" s="1">
        <v>2860000</v>
      </c>
    </row>
    <row r="246" spans="2:3" x14ac:dyDescent="0.3">
      <c r="B246" s="4" t="s">
        <v>227</v>
      </c>
      <c r="C246" s="1">
        <v>3120000</v>
      </c>
    </row>
    <row r="247" spans="2:3" x14ac:dyDescent="0.3">
      <c r="B247" s="4" t="s">
        <v>228</v>
      </c>
      <c r="C247" s="1">
        <v>3120000</v>
      </c>
    </row>
    <row r="248" spans="2:3" x14ac:dyDescent="0.3">
      <c r="B248" s="4" t="s">
        <v>228</v>
      </c>
      <c r="C248" s="1">
        <v>1040000</v>
      </c>
    </row>
    <row r="249" spans="2:3" x14ac:dyDescent="0.3">
      <c r="B249" s="4" t="s">
        <v>226</v>
      </c>
      <c r="C249" s="1">
        <v>1040000</v>
      </c>
    </row>
    <row r="250" spans="2:3" x14ac:dyDescent="0.3">
      <c r="B250" s="4" t="s">
        <v>227</v>
      </c>
      <c r="C250" s="1">
        <v>5720000</v>
      </c>
    </row>
    <row r="251" spans="2:3" x14ac:dyDescent="0.3">
      <c r="B251" s="4" t="s">
        <v>227</v>
      </c>
      <c r="C251" s="1">
        <v>3120000</v>
      </c>
    </row>
    <row r="252" spans="2:3" x14ac:dyDescent="0.3">
      <c r="B252" s="4" t="s">
        <v>226</v>
      </c>
      <c r="C252" s="5">
        <v>1560000</v>
      </c>
    </row>
    <row r="253" spans="2:3" x14ac:dyDescent="0.3">
      <c r="B253" s="4" t="s">
        <v>228</v>
      </c>
      <c r="C253" s="5">
        <v>1820000</v>
      </c>
    </row>
    <row r="254" spans="2:3" x14ac:dyDescent="0.3">
      <c r="B254" s="4" t="s">
        <v>227</v>
      </c>
      <c r="C254" s="5">
        <v>1820000</v>
      </c>
    </row>
    <row r="255" spans="2:3" x14ac:dyDescent="0.3">
      <c r="B255" s="4" t="s">
        <v>226</v>
      </c>
      <c r="C255" s="5">
        <v>2080000</v>
      </c>
    </row>
    <row r="256" spans="2:3" x14ac:dyDescent="0.3">
      <c r="B256" s="4" t="s">
        <v>226</v>
      </c>
      <c r="C256" s="5">
        <v>3640000</v>
      </c>
    </row>
    <row r="257" spans="2:3" x14ac:dyDescent="0.3">
      <c r="B257" s="4" t="s">
        <v>228</v>
      </c>
      <c r="C257" s="5">
        <v>1300000</v>
      </c>
    </row>
    <row r="258" spans="2:3" x14ac:dyDescent="0.3">
      <c r="B258" s="4" t="s">
        <v>229</v>
      </c>
      <c r="C258" s="5">
        <v>1560000</v>
      </c>
    </row>
    <row r="259" spans="2:3" x14ac:dyDescent="0.3">
      <c r="B259" s="4" t="s">
        <v>228</v>
      </c>
      <c r="C259" s="5">
        <v>1820000</v>
      </c>
    </row>
    <row r="260" spans="2:3" x14ac:dyDescent="0.3">
      <c r="B260" s="4" t="s">
        <v>227</v>
      </c>
      <c r="C260" s="5">
        <v>1820000</v>
      </c>
    </row>
    <row r="261" spans="2:3" x14ac:dyDescent="0.3">
      <c r="B261" s="4" t="s">
        <v>227</v>
      </c>
      <c r="C261" s="5">
        <v>780000</v>
      </c>
    </row>
    <row r="262" spans="2:3" x14ac:dyDescent="0.3">
      <c r="B262" s="4" t="s">
        <v>227</v>
      </c>
      <c r="C262" s="5">
        <v>2080000</v>
      </c>
    </row>
    <row r="263" spans="2:3" x14ac:dyDescent="0.3">
      <c r="B263" s="4" t="s">
        <v>229</v>
      </c>
      <c r="C263" s="5">
        <v>3380000</v>
      </c>
    </row>
    <row r="264" spans="2:3" x14ac:dyDescent="0.3">
      <c r="B264" s="4" t="s">
        <v>227</v>
      </c>
      <c r="C264" s="5">
        <v>1976000</v>
      </c>
    </row>
    <row r="265" spans="2:3" x14ac:dyDescent="0.3">
      <c r="B265" s="4" t="s">
        <v>229</v>
      </c>
      <c r="C265" s="5">
        <v>2340000</v>
      </c>
    </row>
    <row r="266" spans="2:3" x14ac:dyDescent="0.3">
      <c r="B266" s="4" t="s">
        <v>227</v>
      </c>
      <c r="C266" s="5">
        <v>780000</v>
      </c>
    </row>
    <row r="267" spans="2:3" x14ac:dyDescent="0.3">
      <c r="B267" s="4" t="s">
        <v>227</v>
      </c>
      <c r="C267" s="5">
        <v>1560000</v>
      </c>
    </row>
    <row r="268" spans="2:3" x14ac:dyDescent="0.3">
      <c r="B268" s="4" t="s">
        <v>229</v>
      </c>
      <c r="C268" s="5">
        <v>1040000</v>
      </c>
    </row>
    <row r="269" spans="2:3" x14ac:dyDescent="0.3">
      <c r="B269" s="4" t="s">
        <v>227</v>
      </c>
      <c r="C269" s="5">
        <v>1300000</v>
      </c>
    </row>
    <row r="270" spans="2:3" x14ac:dyDescent="0.3">
      <c r="B270" s="4" t="s">
        <v>228</v>
      </c>
      <c r="C270" s="5">
        <v>2080000</v>
      </c>
    </row>
    <row r="271" spans="2:3" x14ac:dyDescent="0.3">
      <c r="B271" s="4" t="s">
        <v>228</v>
      </c>
      <c r="C271" s="5">
        <v>832000</v>
      </c>
    </row>
    <row r="272" spans="2:3" x14ac:dyDescent="0.3">
      <c r="B272" s="4" t="s">
        <v>227</v>
      </c>
      <c r="C272" s="5">
        <v>1404000</v>
      </c>
    </row>
    <row r="273" spans="2:3" x14ac:dyDescent="0.3">
      <c r="B273" s="4" t="s">
        <v>228</v>
      </c>
      <c r="C273" s="5">
        <v>1560000</v>
      </c>
    </row>
    <row r="274" spans="2:3" x14ac:dyDescent="0.3">
      <c r="B274" s="4" t="s">
        <v>228</v>
      </c>
      <c r="C274" s="5">
        <v>2080000</v>
      </c>
    </row>
    <row r="275" spans="2:3" x14ac:dyDescent="0.3">
      <c r="B275" s="4" t="s">
        <v>228</v>
      </c>
      <c r="C275" s="5">
        <v>1196000</v>
      </c>
    </row>
    <row r="276" spans="2:3" x14ac:dyDescent="0.3">
      <c r="B276" s="4" t="s">
        <v>228</v>
      </c>
      <c r="C276" s="5">
        <v>2600000</v>
      </c>
    </row>
    <row r="277" spans="2:3" x14ac:dyDescent="0.3">
      <c r="B277" s="4" t="s">
        <v>226</v>
      </c>
      <c r="C277" s="5">
        <v>2600000</v>
      </c>
    </row>
    <row r="278" spans="2:3" x14ac:dyDescent="0.3">
      <c r="B278" s="4" t="s">
        <v>229</v>
      </c>
      <c r="C278" s="5">
        <v>4680000</v>
      </c>
    </row>
    <row r="279" spans="2:3" x14ac:dyDescent="0.3">
      <c r="B279" s="4" t="s">
        <v>228</v>
      </c>
      <c r="C279" s="5">
        <v>3640000</v>
      </c>
    </row>
    <row r="280" spans="2:3" x14ac:dyDescent="0.3">
      <c r="B280" s="4" t="s">
        <v>228</v>
      </c>
      <c r="C280" s="5">
        <v>2080000</v>
      </c>
    </row>
    <row r="281" spans="2:3" x14ac:dyDescent="0.3">
      <c r="B281" s="4" t="s">
        <v>227</v>
      </c>
      <c r="C281" s="5">
        <v>3120000</v>
      </c>
    </row>
    <row r="282" spans="2:3" x14ac:dyDescent="0.3">
      <c r="B282" s="4" t="s">
        <v>228</v>
      </c>
      <c r="C282" s="5">
        <v>52000</v>
      </c>
    </row>
    <row r="283" spans="2:3" x14ac:dyDescent="0.3">
      <c r="B283" s="4" t="s">
        <v>227</v>
      </c>
      <c r="C283" s="5">
        <v>416000</v>
      </c>
    </row>
    <row r="284" spans="2:3" x14ac:dyDescent="0.3">
      <c r="B284" s="4" t="s">
        <v>227</v>
      </c>
      <c r="C284" s="5">
        <v>1560000</v>
      </c>
    </row>
    <row r="285" spans="2:3" x14ac:dyDescent="0.3">
      <c r="B285" s="4" t="s">
        <v>228</v>
      </c>
      <c r="C285" s="5">
        <v>1820000</v>
      </c>
    </row>
    <row r="286" spans="2:3" x14ac:dyDescent="0.3">
      <c r="B286" s="4" t="s">
        <v>229</v>
      </c>
      <c r="C286" s="5">
        <v>7280000</v>
      </c>
    </row>
    <row r="287" spans="2:3" x14ac:dyDescent="0.3">
      <c r="B287" s="4" t="s">
        <v>226</v>
      </c>
      <c r="C287" s="5">
        <v>6032000</v>
      </c>
    </row>
    <row r="288" spans="2:3" x14ac:dyDescent="0.3">
      <c r="B288" s="4" t="s">
        <v>227</v>
      </c>
      <c r="C288" s="5">
        <v>416000</v>
      </c>
    </row>
    <row r="289" spans="2:3" x14ac:dyDescent="0.3">
      <c r="B289" s="4" t="s">
        <v>227</v>
      </c>
      <c r="C289" s="5">
        <v>3640000</v>
      </c>
    </row>
    <row r="290" spans="2:3" x14ac:dyDescent="0.3">
      <c r="B290" s="4" t="s">
        <v>227</v>
      </c>
      <c r="C290" s="5">
        <v>2600000</v>
      </c>
    </row>
    <row r="291" spans="2:3" x14ac:dyDescent="0.3">
      <c r="B291" s="4" t="s">
        <v>229</v>
      </c>
      <c r="C291" s="5">
        <v>5200000</v>
      </c>
    </row>
    <row r="292" spans="2:3" x14ac:dyDescent="0.3">
      <c r="B292" s="4" t="s">
        <v>227</v>
      </c>
      <c r="C292" s="5">
        <v>3640000</v>
      </c>
    </row>
    <row r="293" spans="2:3" x14ac:dyDescent="0.3">
      <c r="B293" s="4" t="s">
        <v>228</v>
      </c>
      <c r="C293" s="5">
        <v>3900000</v>
      </c>
    </row>
    <row r="294" spans="2:3" x14ac:dyDescent="0.3">
      <c r="B294" s="4" t="s">
        <v>227</v>
      </c>
      <c r="C294" s="5">
        <v>2860000</v>
      </c>
    </row>
    <row r="295" spans="2:3" x14ac:dyDescent="0.3">
      <c r="B295" s="4" t="s">
        <v>228</v>
      </c>
      <c r="C295" s="5">
        <v>1560000</v>
      </c>
    </row>
    <row r="296" spans="2:3" x14ac:dyDescent="0.3">
      <c r="B296" s="4" t="s">
        <v>227</v>
      </c>
      <c r="C296" s="5">
        <v>260000</v>
      </c>
    </row>
    <row r="297" spans="2:3" x14ac:dyDescent="0.3">
      <c r="B297" s="4" t="s">
        <v>228</v>
      </c>
      <c r="C297" s="5">
        <v>3640000</v>
      </c>
    </row>
    <row r="298" spans="2:3" x14ac:dyDescent="0.3">
      <c r="B298" t="s">
        <v>227</v>
      </c>
      <c r="C298" s="1">
        <v>1040000</v>
      </c>
    </row>
    <row r="299" spans="2:3" x14ac:dyDescent="0.3">
      <c r="B299" t="s">
        <v>228</v>
      </c>
      <c r="C299" s="1">
        <v>364000</v>
      </c>
    </row>
    <row r="300" spans="2:3" x14ac:dyDescent="0.3">
      <c r="B300" t="s">
        <v>229</v>
      </c>
      <c r="C300" s="1">
        <v>884000</v>
      </c>
    </row>
    <row r="301" spans="2:3" x14ac:dyDescent="0.3">
      <c r="B301" t="s">
        <v>229</v>
      </c>
      <c r="C301" s="1">
        <v>3640000</v>
      </c>
    </row>
    <row r="302" spans="2:3" x14ac:dyDescent="0.3">
      <c r="B302" t="s">
        <v>228</v>
      </c>
      <c r="C302" s="1">
        <v>1560000</v>
      </c>
    </row>
    <row r="303" spans="2:3" x14ac:dyDescent="0.3">
      <c r="B303" t="s">
        <v>228</v>
      </c>
      <c r="C303" s="1">
        <v>936000</v>
      </c>
    </row>
    <row r="304" spans="2:3" x14ac:dyDescent="0.3">
      <c r="B304" t="s">
        <v>226</v>
      </c>
      <c r="C304" s="1">
        <v>156000</v>
      </c>
    </row>
    <row r="305" spans="2:3" x14ac:dyDescent="0.3">
      <c r="B305" t="s">
        <v>228</v>
      </c>
      <c r="C305" s="1">
        <v>2340000</v>
      </c>
    </row>
    <row r="306" spans="2:3" x14ac:dyDescent="0.3">
      <c r="B306" t="s">
        <v>227</v>
      </c>
      <c r="C306" s="1">
        <v>1820000</v>
      </c>
    </row>
    <row r="307" spans="2:3" x14ac:dyDescent="0.3">
      <c r="B307" t="s">
        <v>226</v>
      </c>
      <c r="C307" s="1">
        <v>1820000</v>
      </c>
    </row>
    <row r="308" spans="2:3" x14ac:dyDescent="0.3">
      <c r="B308" t="s">
        <v>229</v>
      </c>
      <c r="C308" s="1">
        <v>1040000</v>
      </c>
    </row>
    <row r="309" spans="2:3" x14ac:dyDescent="0.3">
      <c r="B309" t="s">
        <v>228</v>
      </c>
      <c r="C309" s="1">
        <v>1560000</v>
      </c>
    </row>
    <row r="310" spans="2:3" x14ac:dyDescent="0.3">
      <c r="B310" t="s">
        <v>228</v>
      </c>
      <c r="C310" s="1">
        <v>1040000</v>
      </c>
    </row>
    <row r="311" spans="2:3" x14ac:dyDescent="0.3">
      <c r="B311" t="s">
        <v>228</v>
      </c>
      <c r="C311" s="1">
        <v>1040000</v>
      </c>
    </row>
    <row r="312" spans="2:3" x14ac:dyDescent="0.3">
      <c r="B312" t="s">
        <v>228</v>
      </c>
      <c r="C312" s="1">
        <v>1300000</v>
      </c>
    </row>
    <row r="313" spans="2:3" x14ac:dyDescent="0.3">
      <c r="B313" t="s">
        <v>228</v>
      </c>
      <c r="C313" s="1">
        <v>468000</v>
      </c>
    </row>
    <row r="314" spans="2:3" x14ac:dyDescent="0.3">
      <c r="B314" t="s">
        <v>227</v>
      </c>
      <c r="C314" s="1">
        <v>1820000</v>
      </c>
    </row>
    <row r="315" spans="2:3" x14ac:dyDescent="0.3">
      <c r="B315" t="s">
        <v>226</v>
      </c>
      <c r="C315" s="1">
        <v>988000</v>
      </c>
    </row>
    <row r="316" spans="2:3" x14ac:dyDescent="0.3">
      <c r="B316" t="s">
        <v>229</v>
      </c>
      <c r="C316" s="1">
        <v>1664000</v>
      </c>
    </row>
    <row r="317" spans="2:3" x14ac:dyDescent="0.3">
      <c r="B317" t="s">
        <v>227</v>
      </c>
      <c r="C317" s="1">
        <v>2340000</v>
      </c>
    </row>
    <row r="318" spans="2:3" x14ac:dyDescent="0.3">
      <c r="B318" t="s">
        <v>228</v>
      </c>
      <c r="C318" s="1">
        <v>2340000</v>
      </c>
    </row>
    <row r="319" spans="2:3" x14ac:dyDescent="0.3">
      <c r="B319" t="s">
        <v>229</v>
      </c>
      <c r="C319" s="1">
        <v>1820000</v>
      </c>
    </row>
    <row r="320" spans="2:3" x14ac:dyDescent="0.3">
      <c r="B320" t="s">
        <v>227</v>
      </c>
      <c r="C320" s="1">
        <v>2600000</v>
      </c>
    </row>
    <row r="321" spans="2:3" x14ac:dyDescent="0.3">
      <c r="B321" t="s">
        <v>228</v>
      </c>
      <c r="C321" s="1">
        <v>832000</v>
      </c>
    </row>
    <row r="322" spans="2:3" x14ac:dyDescent="0.3">
      <c r="B322" t="s">
        <v>229</v>
      </c>
      <c r="C322" s="1">
        <v>2340000</v>
      </c>
    </row>
    <row r="323" spans="2:3" x14ac:dyDescent="0.3">
      <c r="B323" t="s">
        <v>227</v>
      </c>
      <c r="C323" s="1">
        <v>1560000</v>
      </c>
    </row>
    <row r="324" spans="2:3" x14ac:dyDescent="0.3">
      <c r="B324" t="s">
        <v>228</v>
      </c>
      <c r="C324" s="1">
        <v>1820000</v>
      </c>
    </row>
    <row r="325" spans="2:3" x14ac:dyDescent="0.3">
      <c r="B325" t="s">
        <v>228</v>
      </c>
      <c r="C325" s="1">
        <v>832000</v>
      </c>
    </row>
    <row r="326" spans="2:3" x14ac:dyDescent="0.3">
      <c r="B326" t="s">
        <v>227</v>
      </c>
      <c r="C326" s="1">
        <v>1820000</v>
      </c>
    </row>
    <row r="327" spans="2:3" x14ac:dyDescent="0.3">
      <c r="B327" t="s">
        <v>227</v>
      </c>
      <c r="C327" s="1">
        <v>1300000</v>
      </c>
    </row>
    <row r="328" spans="2:3" x14ac:dyDescent="0.3">
      <c r="B328" t="s">
        <v>228</v>
      </c>
      <c r="C328" s="1">
        <v>1560000</v>
      </c>
    </row>
    <row r="329" spans="2:3" x14ac:dyDescent="0.3">
      <c r="B329" t="s">
        <v>228</v>
      </c>
      <c r="C329" s="1">
        <v>1040000</v>
      </c>
    </row>
    <row r="330" spans="2:3" x14ac:dyDescent="0.3">
      <c r="B330" t="s">
        <v>227</v>
      </c>
      <c r="C330" s="1">
        <v>1560000</v>
      </c>
    </row>
    <row r="331" spans="2:3" x14ac:dyDescent="0.3">
      <c r="B331" t="s">
        <v>227</v>
      </c>
      <c r="C331" s="1">
        <v>2340000</v>
      </c>
    </row>
    <row r="332" spans="2:3" x14ac:dyDescent="0.3">
      <c r="B332" t="s">
        <v>228</v>
      </c>
      <c r="C332" s="1">
        <v>1664000</v>
      </c>
    </row>
    <row r="333" spans="2:3" x14ac:dyDescent="0.3">
      <c r="B333" t="s">
        <v>228</v>
      </c>
      <c r="C333" s="1">
        <v>1040000</v>
      </c>
    </row>
    <row r="334" spans="2:3" x14ac:dyDescent="0.3">
      <c r="B334" t="s">
        <v>229</v>
      </c>
      <c r="C334" s="1">
        <v>1560000</v>
      </c>
    </row>
    <row r="335" spans="2:3" x14ac:dyDescent="0.3">
      <c r="B335" t="s">
        <v>227</v>
      </c>
      <c r="C335" s="1">
        <v>1040000</v>
      </c>
    </row>
    <row r="336" spans="2:3" x14ac:dyDescent="0.3">
      <c r="B336" t="s">
        <v>229</v>
      </c>
      <c r="C336" s="1">
        <v>2340000</v>
      </c>
    </row>
    <row r="337" spans="2:3" x14ac:dyDescent="0.3">
      <c r="B337" t="s">
        <v>229</v>
      </c>
      <c r="C337" s="1">
        <v>1560000</v>
      </c>
    </row>
    <row r="338" spans="2:3" x14ac:dyDescent="0.3">
      <c r="B338" t="s">
        <v>228</v>
      </c>
      <c r="C338" s="1">
        <v>1820000</v>
      </c>
    </row>
    <row r="339" spans="2:3" x14ac:dyDescent="0.3">
      <c r="B339" t="s">
        <v>228</v>
      </c>
      <c r="C339" s="1">
        <v>1040000</v>
      </c>
    </row>
    <row r="340" spans="2:3" x14ac:dyDescent="0.3">
      <c r="B340" t="s">
        <v>228</v>
      </c>
      <c r="C340" s="1">
        <v>1300000</v>
      </c>
    </row>
    <row r="341" spans="2:3" x14ac:dyDescent="0.3">
      <c r="B341" t="s">
        <v>226</v>
      </c>
      <c r="C341" s="1">
        <v>1820000</v>
      </c>
    </row>
    <row r="342" spans="2:3" x14ac:dyDescent="0.3">
      <c r="B342" t="s">
        <v>226</v>
      </c>
      <c r="C342" s="1">
        <v>1040000</v>
      </c>
    </row>
    <row r="343" spans="2:3" x14ac:dyDescent="0.3">
      <c r="B343" t="s">
        <v>227</v>
      </c>
      <c r="C343" s="1">
        <v>1560000</v>
      </c>
    </row>
    <row r="344" spans="2:3" x14ac:dyDescent="0.3">
      <c r="B344" t="s">
        <v>229</v>
      </c>
      <c r="C344" s="1">
        <v>1040000</v>
      </c>
    </row>
    <row r="345" spans="2:3" x14ac:dyDescent="0.3">
      <c r="B345" t="s">
        <v>228</v>
      </c>
      <c r="C345" s="1">
        <v>1560000</v>
      </c>
    </row>
    <row r="346" spans="2:3" x14ac:dyDescent="0.3">
      <c r="B346" t="s">
        <v>227</v>
      </c>
      <c r="C346" s="1">
        <v>1300000</v>
      </c>
    </row>
    <row r="347" spans="2:3" x14ac:dyDescent="0.3">
      <c r="B347" t="s">
        <v>226</v>
      </c>
      <c r="C347" s="1">
        <v>1820000</v>
      </c>
    </row>
    <row r="348" spans="2:3" x14ac:dyDescent="0.3">
      <c r="B348" t="s">
        <v>229</v>
      </c>
      <c r="C348" s="1">
        <v>1040000</v>
      </c>
    </row>
    <row r="349" spans="2:3" x14ac:dyDescent="0.3">
      <c r="B349" t="s">
        <v>228</v>
      </c>
      <c r="C349" s="1">
        <v>1040000</v>
      </c>
    </row>
    <row r="350" spans="2:3" x14ac:dyDescent="0.3">
      <c r="B350" t="s">
        <v>227</v>
      </c>
      <c r="C350" s="1">
        <v>2600000</v>
      </c>
    </row>
    <row r="351" spans="2:3" x14ac:dyDescent="0.3">
      <c r="B351" t="s">
        <v>227</v>
      </c>
      <c r="C351" s="1">
        <v>936000</v>
      </c>
    </row>
    <row r="352" spans="2:3" x14ac:dyDescent="0.3">
      <c r="B352" t="s">
        <v>227</v>
      </c>
      <c r="C352" s="1">
        <v>2875000</v>
      </c>
    </row>
    <row r="353" spans="2:3" x14ac:dyDescent="0.3">
      <c r="B353" t="s">
        <v>228</v>
      </c>
      <c r="C353" s="1">
        <v>1040000</v>
      </c>
    </row>
    <row r="354" spans="2:3" x14ac:dyDescent="0.3">
      <c r="B354" t="s">
        <v>228</v>
      </c>
      <c r="C354" s="1">
        <v>1300000</v>
      </c>
    </row>
    <row r="355" spans="2:3" x14ac:dyDescent="0.3">
      <c r="B355" t="s">
        <v>229</v>
      </c>
      <c r="C355" s="1">
        <v>832000</v>
      </c>
    </row>
    <row r="356" spans="2:3" x14ac:dyDescent="0.3">
      <c r="B356" t="s">
        <v>227</v>
      </c>
      <c r="C356" s="1">
        <v>1560000</v>
      </c>
    </row>
    <row r="357" spans="2:3" x14ac:dyDescent="0.3">
      <c r="B357" t="s">
        <v>227</v>
      </c>
      <c r="C357" s="1">
        <v>520000</v>
      </c>
    </row>
    <row r="358" spans="2:3" x14ac:dyDescent="0.3">
      <c r="B358" t="s">
        <v>229</v>
      </c>
      <c r="C358" s="1">
        <v>1300000</v>
      </c>
    </row>
    <row r="359" spans="2:3" x14ac:dyDescent="0.3">
      <c r="B359" t="s">
        <v>228</v>
      </c>
      <c r="C359" s="1">
        <v>676000</v>
      </c>
    </row>
    <row r="360" spans="2:3" x14ac:dyDescent="0.3">
      <c r="B360" t="s">
        <v>226</v>
      </c>
      <c r="C360" s="1">
        <v>520000</v>
      </c>
    </row>
    <row r="361" spans="2:3" x14ac:dyDescent="0.3">
      <c r="B361" t="s">
        <v>226</v>
      </c>
      <c r="C361" s="1">
        <v>676000</v>
      </c>
    </row>
    <row r="362" spans="2:3" x14ac:dyDescent="0.3">
      <c r="B362" t="s">
        <v>227</v>
      </c>
      <c r="C362" s="1">
        <v>1196000</v>
      </c>
    </row>
    <row r="363" spans="2:3" x14ac:dyDescent="0.3">
      <c r="B363" t="s">
        <v>229</v>
      </c>
      <c r="C363" s="1">
        <v>1820000</v>
      </c>
    </row>
    <row r="364" spans="2:3" x14ac:dyDescent="0.3">
      <c r="B364" t="s">
        <v>228</v>
      </c>
      <c r="C364" s="1">
        <v>1716000</v>
      </c>
    </row>
    <row r="365" spans="2:3" x14ac:dyDescent="0.3">
      <c r="B365" t="s">
        <v>228</v>
      </c>
      <c r="C365" s="1">
        <v>780000</v>
      </c>
    </row>
    <row r="366" spans="2:3" x14ac:dyDescent="0.3">
      <c r="B366" t="s">
        <v>227</v>
      </c>
      <c r="C366" s="1">
        <v>780000</v>
      </c>
    </row>
    <row r="367" spans="2:3" x14ac:dyDescent="0.3">
      <c r="B367" t="s">
        <v>227</v>
      </c>
      <c r="C367" s="1">
        <v>936000</v>
      </c>
    </row>
    <row r="368" spans="2:3" x14ac:dyDescent="0.3">
      <c r="B368" t="s">
        <v>228</v>
      </c>
      <c r="C368" s="1">
        <v>1040000</v>
      </c>
    </row>
    <row r="369" spans="2:3" x14ac:dyDescent="0.3">
      <c r="B369" t="s">
        <v>229</v>
      </c>
      <c r="C369" s="1">
        <v>1820000</v>
      </c>
    </row>
    <row r="370" spans="2:3" x14ac:dyDescent="0.3">
      <c r="B370" t="s">
        <v>227</v>
      </c>
      <c r="C370" s="1">
        <v>1560000</v>
      </c>
    </row>
    <row r="371" spans="2:3" x14ac:dyDescent="0.3">
      <c r="B371" t="s">
        <v>228</v>
      </c>
      <c r="C371" s="1">
        <v>1040000</v>
      </c>
    </row>
    <row r="372" spans="2:3" x14ac:dyDescent="0.3">
      <c r="B372" t="s">
        <v>226</v>
      </c>
      <c r="C372" s="1">
        <v>2080000</v>
      </c>
    </row>
    <row r="373" spans="2:3" x14ac:dyDescent="0.3">
      <c r="B373" t="s">
        <v>228</v>
      </c>
      <c r="C373" s="1">
        <v>41600</v>
      </c>
    </row>
    <row r="374" spans="2:3" x14ac:dyDescent="0.3">
      <c r="B374" t="s">
        <v>228</v>
      </c>
      <c r="C374" s="1">
        <v>3380000</v>
      </c>
    </row>
    <row r="375" spans="2:3" x14ac:dyDescent="0.3">
      <c r="B375" t="s">
        <v>229</v>
      </c>
      <c r="C375" s="1">
        <v>3640000</v>
      </c>
    </row>
    <row r="376" spans="2:3" x14ac:dyDescent="0.3">
      <c r="B376" t="s">
        <v>227</v>
      </c>
      <c r="C376" s="1">
        <v>3120000</v>
      </c>
    </row>
    <row r="377" spans="2:3" x14ac:dyDescent="0.3">
      <c r="B377" t="s">
        <v>226</v>
      </c>
      <c r="C377" s="1">
        <v>3640000</v>
      </c>
    </row>
    <row r="378" spans="2:3" x14ac:dyDescent="0.3">
      <c r="B378" t="s">
        <v>228</v>
      </c>
      <c r="C378" s="1">
        <v>2496000</v>
      </c>
    </row>
    <row r="379" spans="2:3" x14ac:dyDescent="0.3">
      <c r="B379" t="s">
        <v>227</v>
      </c>
      <c r="C379" s="1">
        <v>41600</v>
      </c>
    </row>
    <row r="380" spans="2:3" x14ac:dyDescent="0.3">
      <c r="B380" t="s">
        <v>227</v>
      </c>
      <c r="C380" s="1">
        <v>936000</v>
      </c>
    </row>
    <row r="381" spans="2:3" x14ac:dyDescent="0.3">
      <c r="B381" t="s">
        <v>227</v>
      </c>
      <c r="C381" s="1">
        <v>2340000</v>
      </c>
    </row>
    <row r="382" spans="2:3" x14ac:dyDescent="0.3">
      <c r="B382" t="s">
        <v>228</v>
      </c>
      <c r="C382" s="1">
        <v>1040000</v>
      </c>
    </row>
    <row r="383" spans="2:3" x14ac:dyDescent="0.3">
      <c r="B383" t="s">
        <v>228</v>
      </c>
      <c r="C383" s="1">
        <v>2080000</v>
      </c>
    </row>
    <row r="384" spans="2:3" x14ac:dyDescent="0.3">
      <c r="B384" t="s">
        <v>227</v>
      </c>
      <c r="C384" s="1">
        <v>936000</v>
      </c>
    </row>
    <row r="385" spans="2:3" x14ac:dyDescent="0.3">
      <c r="B385" t="s">
        <v>229</v>
      </c>
      <c r="C385" s="1">
        <v>4160000</v>
      </c>
    </row>
    <row r="386" spans="2:3" x14ac:dyDescent="0.3">
      <c r="B386" t="s">
        <v>227</v>
      </c>
      <c r="C386" s="1">
        <v>3380000</v>
      </c>
    </row>
    <row r="387" spans="2:3" x14ac:dyDescent="0.3">
      <c r="B387" t="s">
        <v>228</v>
      </c>
      <c r="C387" s="1">
        <v>2600000</v>
      </c>
    </row>
    <row r="388" spans="2:3" x14ac:dyDescent="0.3">
      <c r="B388" t="s">
        <v>227</v>
      </c>
      <c r="C388" s="1">
        <v>3120000</v>
      </c>
    </row>
    <row r="389" spans="2:3" x14ac:dyDescent="0.3">
      <c r="B389" t="s">
        <v>227</v>
      </c>
      <c r="C389" s="1">
        <v>3380000</v>
      </c>
    </row>
    <row r="390" spans="2:3" x14ac:dyDescent="0.3">
      <c r="B390" t="s">
        <v>227</v>
      </c>
      <c r="C390" s="1">
        <v>2600000</v>
      </c>
    </row>
    <row r="391" spans="2:3" x14ac:dyDescent="0.3">
      <c r="B391" t="s">
        <v>228</v>
      </c>
      <c r="C391" s="1">
        <v>3640000</v>
      </c>
    </row>
    <row r="392" spans="2:3" x14ac:dyDescent="0.3">
      <c r="B392" t="s">
        <v>228</v>
      </c>
      <c r="C392" s="1">
        <v>936000</v>
      </c>
    </row>
    <row r="393" spans="2:3" x14ac:dyDescent="0.3">
      <c r="B393" t="s">
        <v>229</v>
      </c>
      <c r="C393" s="1">
        <v>3120000</v>
      </c>
    </row>
    <row r="394" spans="2:3" x14ac:dyDescent="0.3">
      <c r="B394" t="s">
        <v>227</v>
      </c>
      <c r="C394" s="1">
        <v>3380000</v>
      </c>
    </row>
    <row r="395" spans="2:3" x14ac:dyDescent="0.3">
      <c r="B395" t="s">
        <v>227</v>
      </c>
      <c r="C395" s="1">
        <v>3120000</v>
      </c>
    </row>
    <row r="396" spans="2:3" x14ac:dyDescent="0.3">
      <c r="B396" t="s">
        <v>228</v>
      </c>
      <c r="C396" s="1">
        <v>3120000</v>
      </c>
    </row>
    <row r="397" spans="2:3" x14ac:dyDescent="0.3">
      <c r="B397" t="s">
        <v>228</v>
      </c>
      <c r="C397" s="1">
        <v>41600</v>
      </c>
    </row>
    <row r="398" spans="2:3" x14ac:dyDescent="0.3">
      <c r="B398" t="s">
        <v>228</v>
      </c>
      <c r="C398" s="1">
        <v>41600</v>
      </c>
    </row>
    <row r="399" spans="2:3" x14ac:dyDescent="0.3">
      <c r="B399" t="s">
        <v>228</v>
      </c>
      <c r="C399" s="1">
        <v>676000</v>
      </c>
    </row>
    <row r="400" spans="2:3" x14ac:dyDescent="0.3">
      <c r="B400" t="s">
        <v>229</v>
      </c>
      <c r="C400" s="1">
        <v>4160000</v>
      </c>
    </row>
    <row r="401" spans="2:3" x14ac:dyDescent="0.3">
      <c r="B401" t="s">
        <v>228</v>
      </c>
      <c r="C401" s="1">
        <v>1508000</v>
      </c>
    </row>
    <row r="402" spans="2:3" x14ac:dyDescent="0.3">
      <c r="B402" t="s">
        <v>229</v>
      </c>
      <c r="C402" s="1">
        <v>1300000</v>
      </c>
    </row>
    <row r="403" spans="2:3" x14ac:dyDescent="0.3">
      <c r="B403" t="s">
        <v>227</v>
      </c>
      <c r="C403" s="1">
        <v>1300000</v>
      </c>
    </row>
    <row r="404" spans="2:3" x14ac:dyDescent="0.3">
      <c r="B404" t="s">
        <v>228</v>
      </c>
      <c r="C404" s="1">
        <v>936000</v>
      </c>
    </row>
    <row r="405" spans="2:3" x14ac:dyDescent="0.3">
      <c r="B405" t="s">
        <v>229</v>
      </c>
      <c r="C405" s="1">
        <v>1508000</v>
      </c>
    </row>
    <row r="406" spans="2:3" x14ac:dyDescent="0.3">
      <c r="B406" t="s">
        <v>227</v>
      </c>
      <c r="C406" s="1">
        <v>1300000</v>
      </c>
    </row>
    <row r="407" spans="2:3" x14ac:dyDescent="0.3">
      <c r="B407" t="s">
        <v>226</v>
      </c>
      <c r="C407" s="1">
        <v>1144000</v>
      </c>
    </row>
    <row r="408" spans="2:3" x14ac:dyDescent="0.3">
      <c r="B408" t="s">
        <v>228</v>
      </c>
      <c r="C408" s="1">
        <v>1144000</v>
      </c>
    </row>
    <row r="409" spans="2:3" x14ac:dyDescent="0.3">
      <c r="B409" t="s">
        <v>228</v>
      </c>
      <c r="C409" s="1">
        <v>572000</v>
      </c>
    </row>
    <row r="410" spans="2:3" x14ac:dyDescent="0.3">
      <c r="B410" t="s">
        <v>227</v>
      </c>
      <c r="C410" s="1">
        <v>1508000</v>
      </c>
    </row>
    <row r="411" spans="2:3" x14ac:dyDescent="0.3">
      <c r="B411" t="s">
        <v>227</v>
      </c>
      <c r="C411" s="1">
        <v>2600000</v>
      </c>
    </row>
    <row r="412" spans="2:3" x14ac:dyDescent="0.3">
      <c r="B412" t="s">
        <v>227</v>
      </c>
      <c r="C412" s="1">
        <v>1300000</v>
      </c>
    </row>
    <row r="413" spans="2:3" x14ac:dyDescent="0.3">
      <c r="B413" t="s">
        <v>229</v>
      </c>
      <c r="C413" s="1">
        <v>1144000</v>
      </c>
    </row>
    <row r="414" spans="2:3" x14ac:dyDescent="0.3">
      <c r="B414" t="s">
        <v>227</v>
      </c>
      <c r="C414" s="1">
        <v>1144000</v>
      </c>
    </row>
    <row r="415" spans="2:3" x14ac:dyDescent="0.3">
      <c r="B415" t="s">
        <v>227</v>
      </c>
      <c r="C415" s="1">
        <v>936000</v>
      </c>
    </row>
    <row r="416" spans="2:3" x14ac:dyDescent="0.3">
      <c r="B416" t="s">
        <v>229</v>
      </c>
      <c r="C416" s="1">
        <v>6240000</v>
      </c>
    </row>
    <row r="417" spans="2:3" x14ac:dyDescent="0.3">
      <c r="B417" t="s">
        <v>228</v>
      </c>
      <c r="C417" s="1">
        <v>1144000</v>
      </c>
    </row>
    <row r="418" spans="2:3" x14ac:dyDescent="0.3">
      <c r="B418" t="s">
        <v>227</v>
      </c>
      <c r="C418" s="1">
        <v>1040000</v>
      </c>
    </row>
    <row r="419" spans="2:3" x14ac:dyDescent="0.3">
      <c r="B419" t="s">
        <v>228</v>
      </c>
      <c r="C419" s="1">
        <v>1144000</v>
      </c>
    </row>
    <row r="420" spans="2:3" x14ac:dyDescent="0.3">
      <c r="B420" t="s">
        <v>227</v>
      </c>
      <c r="C420" s="1">
        <v>728000</v>
      </c>
    </row>
    <row r="421" spans="2:3" x14ac:dyDescent="0.3">
      <c r="B421" t="s">
        <v>228</v>
      </c>
      <c r="C421" s="1">
        <v>936000</v>
      </c>
    </row>
    <row r="422" spans="2:3" x14ac:dyDescent="0.3">
      <c r="B422" t="s">
        <v>227</v>
      </c>
      <c r="C422" s="1">
        <v>1300000</v>
      </c>
    </row>
    <row r="423" spans="2:3" x14ac:dyDescent="0.3">
      <c r="B423" t="s">
        <v>226</v>
      </c>
      <c r="C423" s="1">
        <v>2600000</v>
      </c>
    </row>
    <row r="424" spans="2:3" x14ac:dyDescent="0.3">
      <c r="B424" t="s">
        <v>229</v>
      </c>
      <c r="C424" s="1">
        <v>3900000</v>
      </c>
    </row>
    <row r="425" spans="2:3" x14ac:dyDescent="0.3">
      <c r="B425" t="s">
        <v>227</v>
      </c>
      <c r="C425" s="1">
        <v>1508000</v>
      </c>
    </row>
    <row r="426" spans="2:3" x14ac:dyDescent="0.3">
      <c r="B426" t="s">
        <v>228</v>
      </c>
      <c r="C426" s="1">
        <v>2080000</v>
      </c>
    </row>
    <row r="427" spans="2:3" x14ac:dyDescent="0.3">
      <c r="B427" t="s">
        <v>226</v>
      </c>
      <c r="C427" s="1">
        <v>260000</v>
      </c>
    </row>
    <row r="428" spans="2:3" x14ac:dyDescent="0.3">
      <c r="B428" t="s">
        <v>229</v>
      </c>
      <c r="C428" s="1">
        <v>936000</v>
      </c>
    </row>
    <row r="429" spans="2:3" x14ac:dyDescent="0.3">
      <c r="B429" t="s">
        <v>229</v>
      </c>
      <c r="C429" s="1">
        <v>1872000</v>
      </c>
    </row>
    <row r="430" spans="2:3" x14ac:dyDescent="0.3">
      <c r="B430" t="s">
        <v>228</v>
      </c>
      <c r="C430" s="1">
        <v>1664000</v>
      </c>
    </row>
    <row r="431" spans="2:3" x14ac:dyDescent="0.3">
      <c r="B431" t="s">
        <v>229</v>
      </c>
      <c r="C431" s="1">
        <v>3640000</v>
      </c>
    </row>
    <row r="432" spans="2:3" x14ac:dyDescent="0.3">
      <c r="B432" t="s">
        <v>227</v>
      </c>
      <c r="C432" s="1">
        <v>1690000</v>
      </c>
    </row>
    <row r="433" spans="2:3" x14ac:dyDescent="0.3">
      <c r="B433" t="s">
        <v>227</v>
      </c>
      <c r="C433" s="1">
        <v>1872000</v>
      </c>
    </row>
    <row r="434" spans="2:3" x14ac:dyDescent="0.3">
      <c r="B434" t="s">
        <v>228</v>
      </c>
      <c r="C434" s="1">
        <v>1820000</v>
      </c>
    </row>
    <row r="435" spans="2:3" x14ac:dyDescent="0.3">
      <c r="B435" t="s">
        <v>226</v>
      </c>
      <c r="C435" s="1">
        <v>780000</v>
      </c>
    </row>
    <row r="436" spans="2:3" x14ac:dyDescent="0.3">
      <c r="B436" t="s">
        <v>227</v>
      </c>
      <c r="C436" s="1">
        <v>2340000</v>
      </c>
    </row>
    <row r="437" spans="2:3" x14ac:dyDescent="0.3">
      <c r="B437" t="s">
        <v>228</v>
      </c>
      <c r="C437" s="1">
        <v>780000</v>
      </c>
    </row>
    <row r="438" spans="2:3" x14ac:dyDescent="0.3">
      <c r="B438" t="s">
        <v>227</v>
      </c>
      <c r="C438" s="1">
        <v>2080000</v>
      </c>
    </row>
    <row r="439" spans="2:3" x14ac:dyDescent="0.3">
      <c r="B439" t="s">
        <v>228</v>
      </c>
      <c r="C439" s="1">
        <v>520000</v>
      </c>
    </row>
    <row r="440" spans="2:3" x14ac:dyDescent="0.3">
      <c r="B440" t="s">
        <v>229</v>
      </c>
      <c r="C440" s="1">
        <v>780000</v>
      </c>
    </row>
    <row r="441" spans="2:3" x14ac:dyDescent="0.3">
      <c r="B441" t="s">
        <v>227</v>
      </c>
      <c r="C441" s="1">
        <v>1300000</v>
      </c>
    </row>
    <row r="442" spans="2:3" x14ac:dyDescent="0.3">
      <c r="B442" t="s">
        <v>227</v>
      </c>
      <c r="C442" s="1">
        <v>1300000</v>
      </c>
    </row>
    <row r="443" spans="2:3" x14ac:dyDescent="0.3">
      <c r="B443" t="s">
        <v>227</v>
      </c>
      <c r="C443" s="1">
        <v>1560000</v>
      </c>
    </row>
    <row r="444" spans="2:3" x14ac:dyDescent="0.3">
      <c r="B444" t="s">
        <v>229</v>
      </c>
      <c r="C444" s="1">
        <v>1820000</v>
      </c>
    </row>
    <row r="445" spans="2:3" x14ac:dyDescent="0.3">
      <c r="B445" t="s">
        <v>228</v>
      </c>
      <c r="C445" s="1">
        <v>2340000</v>
      </c>
    </row>
    <row r="446" spans="2:3" x14ac:dyDescent="0.3">
      <c r="B446" t="s">
        <v>227</v>
      </c>
      <c r="C446" s="1">
        <v>1300000</v>
      </c>
    </row>
    <row r="447" spans="2:3" x14ac:dyDescent="0.3">
      <c r="B447" t="s">
        <v>227</v>
      </c>
      <c r="C447" s="1">
        <v>2080000</v>
      </c>
    </row>
    <row r="448" spans="2:3" x14ac:dyDescent="0.3">
      <c r="B448" t="s">
        <v>229</v>
      </c>
      <c r="C448" s="1">
        <v>1040000</v>
      </c>
    </row>
    <row r="449" spans="2:3" x14ac:dyDescent="0.3">
      <c r="B449" t="s">
        <v>229</v>
      </c>
      <c r="C449" s="1">
        <v>2600000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workbookViewId="0">
      <selection activeCell="G452" sqref="G452"/>
    </sheetView>
  </sheetViews>
  <sheetFormatPr defaultRowHeight="16.5" x14ac:dyDescent="0.3"/>
  <cols>
    <col min="2" max="2" width="18.125" bestFit="1" customWidth="1"/>
    <col min="3" max="3" width="11.375" bestFit="1" customWidth="1"/>
  </cols>
  <sheetData>
    <row r="1" spans="1:3" x14ac:dyDescent="0.3">
      <c r="A1" t="s">
        <v>537</v>
      </c>
    </row>
    <row r="2" spans="1:3" x14ac:dyDescent="0.3">
      <c r="B2" s="39" t="s">
        <v>534</v>
      </c>
      <c r="C2" s="40" t="s">
        <v>535</v>
      </c>
    </row>
    <row r="3" spans="1:3" x14ac:dyDescent="0.3">
      <c r="B3" s="41" t="s">
        <v>536</v>
      </c>
      <c r="C3" s="42">
        <v>4</v>
      </c>
    </row>
    <row r="4" spans="1:3" x14ac:dyDescent="0.3">
      <c r="B4" s="41">
        <v>906285.71428571432</v>
      </c>
      <c r="C4" s="42">
        <v>45</v>
      </c>
    </row>
    <row r="5" spans="1:3" x14ac:dyDescent="0.3">
      <c r="B5" s="41">
        <v>1770971.4285714286</v>
      </c>
      <c r="C5" s="42">
        <v>129</v>
      </c>
    </row>
    <row r="6" spans="1:3" x14ac:dyDescent="0.3">
      <c r="B6" s="41">
        <v>2635657.1428571427</v>
      </c>
      <c r="C6" s="42">
        <v>99</v>
      </c>
    </row>
    <row r="7" spans="1:3" x14ac:dyDescent="0.3">
      <c r="B7" s="41">
        <v>3500342.8571428573</v>
      </c>
      <c r="C7" s="42">
        <v>43</v>
      </c>
    </row>
    <row r="8" spans="1:3" x14ac:dyDescent="0.3">
      <c r="B8" s="41">
        <v>4365028.5714285718</v>
      </c>
      <c r="C8" s="42">
        <v>48</v>
      </c>
    </row>
    <row r="9" spans="1:3" x14ac:dyDescent="0.3">
      <c r="B9" s="41">
        <v>5229714.2857142854</v>
      </c>
      <c r="C9" s="42">
        <v>34</v>
      </c>
    </row>
    <row r="10" spans="1:3" x14ac:dyDescent="0.3">
      <c r="B10" s="41">
        <v>6094400</v>
      </c>
      <c r="C10" s="42">
        <v>5</v>
      </c>
    </row>
    <row r="11" spans="1:3" x14ac:dyDescent="0.3">
      <c r="B11" s="41">
        <v>6959085.7142857146</v>
      </c>
      <c r="C11" s="42">
        <v>21</v>
      </c>
    </row>
    <row r="12" spans="1:3" x14ac:dyDescent="0.3">
      <c r="B12" s="41">
        <v>7823771.4285714291</v>
      </c>
      <c r="C12" s="42">
        <v>5</v>
      </c>
    </row>
    <row r="13" spans="1:3" x14ac:dyDescent="0.3">
      <c r="B13" s="41">
        <v>8688457.1428571437</v>
      </c>
      <c r="C13" s="42">
        <v>2</v>
      </c>
    </row>
    <row r="14" spans="1:3" x14ac:dyDescent="0.3">
      <c r="B14" s="41">
        <v>9553142.8571428582</v>
      </c>
      <c r="C14" s="42">
        <v>3</v>
      </c>
    </row>
    <row r="15" spans="1:3" x14ac:dyDescent="0.3">
      <c r="B15" s="41">
        <v>10417828.571428571</v>
      </c>
      <c r="C15" s="42">
        <v>3</v>
      </c>
    </row>
    <row r="16" spans="1:3" x14ac:dyDescent="0.3">
      <c r="B16" s="41">
        <v>11282514.285714285</v>
      </c>
      <c r="C16" s="42">
        <v>0</v>
      </c>
    </row>
    <row r="17" spans="1:3" x14ac:dyDescent="0.3">
      <c r="B17" s="41">
        <v>12147200</v>
      </c>
      <c r="C17" s="42">
        <v>2</v>
      </c>
    </row>
    <row r="18" spans="1:3" x14ac:dyDescent="0.3">
      <c r="B18" s="41">
        <v>13011885.714285715</v>
      </c>
      <c r="C18" s="42">
        <v>1</v>
      </c>
    </row>
    <row r="19" spans="1:3" x14ac:dyDescent="0.3">
      <c r="B19" s="41">
        <v>13876571.428571429</v>
      </c>
      <c r="C19" s="42">
        <v>0</v>
      </c>
    </row>
    <row r="20" spans="1:3" x14ac:dyDescent="0.3">
      <c r="B20" s="41">
        <v>14741257.142857144</v>
      </c>
      <c r="C20" s="42">
        <v>0</v>
      </c>
    </row>
    <row r="21" spans="1:3" x14ac:dyDescent="0.3">
      <c r="B21" s="41">
        <v>15605942.857142858</v>
      </c>
      <c r="C21" s="42">
        <v>2</v>
      </c>
    </row>
    <row r="22" spans="1:3" x14ac:dyDescent="0.3">
      <c r="B22" s="41">
        <v>16470628.571428573</v>
      </c>
      <c r="C22" s="42">
        <v>0</v>
      </c>
    </row>
    <row r="23" spans="1:3" x14ac:dyDescent="0.3">
      <c r="B23" s="41">
        <v>17335314.285714287</v>
      </c>
      <c r="C23" s="42">
        <v>0</v>
      </c>
    </row>
    <row r="24" spans="1:3" x14ac:dyDescent="0.3">
      <c r="B24" s="43" t="s">
        <v>548</v>
      </c>
      <c r="C24" s="44">
        <v>2</v>
      </c>
    </row>
    <row r="26" spans="1:3" x14ac:dyDescent="0.3">
      <c r="A26" t="s">
        <v>538</v>
      </c>
    </row>
    <row r="28" spans="1:3" x14ac:dyDescent="0.3">
      <c r="B28" t="s">
        <v>539</v>
      </c>
      <c r="C28" s="1">
        <f>AVERAGE(Data!E2:E449)</f>
        <v>2820476.3392857141</v>
      </c>
    </row>
    <row r="29" spans="1:3" x14ac:dyDescent="0.3">
      <c r="B29" t="s">
        <v>540</v>
      </c>
      <c r="C29" s="1">
        <f>MEDIAN(Data!E2:E449)</f>
        <v>2080000</v>
      </c>
    </row>
    <row r="30" spans="1:3" x14ac:dyDescent="0.3">
      <c r="B30" t="s">
        <v>541</v>
      </c>
      <c r="C30" s="1">
        <f>MIN(Data!E2:E449)</f>
        <v>41600</v>
      </c>
    </row>
    <row r="31" spans="1:3" x14ac:dyDescent="0.3">
      <c r="B31" t="s">
        <v>542</v>
      </c>
      <c r="C31" s="1">
        <f>MAX(Data!E2:E449)</f>
        <v>18200000</v>
      </c>
    </row>
    <row r="32" spans="1:3" x14ac:dyDescent="0.3">
      <c r="B32" t="s">
        <v>543</v>
      </c>
      <c r="C32" s="1">
        <f>STDEV((Data!E2:E449))</f>
        <v>2432586.9261844256</v>
      </c>
    </row>
    <row r="33" spans="1:3" x14ac:dyDescent="0.3">
      <c r="B33" t="s">
        <v>545</v>
      </c>
      <c r="C33" s="1">
        <f>_xlfn.PERCENTILE.EXC(Data!E2:E449,0.25)</f>
        <v>1300000</v>
      </c>
    </row>
    <row r="34" spans="1:3" x14ac:dyDescent="0.3">
      <c r="B34" t="s">
        <v>547</v>
      </c>
      <c r="C34" s="1">
        <f>_xlfn.PERCENTILE.EXC(Data!E2:E449,0.75)</f>
        <v>3640000</v>
      </c>
    </row>
    <row r="36" spans="1:3" x14ac:dyDescent="0.3">
      <c r="A36" t="s">
        <v>549</v>
      </c>
    </row>
    <row r="54" spans="1:3" x14ac:dyDescent="0.3">
      <c r="A54" t="s">
        <v>550</v>
      </c>
    </row>
    <row r="55" spans="1:3" x14ac:dyDescent="0.3">
      <c r="B55" t="s">
        <v>539</v>
      </c>
      <c r="C55" s="1">
        <f>AVERAGE(Data!$I$2:$I$449)</f>
        <v>25.263392857142858</v>
      </c>
    </row>
    <row r="56" spans="1:3" x14ac:dyDescent="0.3">
      <c r="B56" t="s">
        <v>540</v>
      </c>
      <c r="C56" s="1">
        <f>MEDIAN(Data!$I$2:$I$449)</f>
        <v>27</v>
      </c>
    </row>
    <row r="57" spans="1:3" x14ac:dyDescent="0.3">
      <c r="B57" t="s">
        <v>542</v>
      </c>
      <c r="C57" s="1">
        <f>MAX(Data!$I$2:$I$449)</f>
        <v>53</v>
      </c>
    </row>
    <row r="58" spans="1:3" x14ac:dyDescent="0.3">
      <c r="B58" t="s">
        <v>541</v>
      </c>
      <c r="C58" s="1">
        <f>MIN(Data!$I$2:$I$449)</f>
        <v>0</v>
      </c>
    </row>
    <row r="59" spans="1:3" x14ac:dyDescent="0.3">
      <c r="B59" t="s">
        <v>545</v>
      </c>
      <c r="C59" s="1">
        <f>_xlfn.PERCENTILE.EXC(Data!$I$2:$I$449,0.25)</f>
        <v>14</v>
      </c>
    </row>
    <row r="60" spans="1:3" x14ac:dyDescent="0.3">
      <c r="B60" t="s">
        <v>547</v>
      </c>
      <c r="C60" s="1">
        <f>_xlfn.PERCENTILE.EXC(Data!$I$2:$I$449,0.75)</f>
        <v>36</v>
      </c>
    </row>
    <row r="62" spans="1:3" x14ac:dyDescent="0.3">
      <c r="A62" t="s">
        <v>551</v>
      </c>
    </row>
    <row r="63" spans="1:3" x14ac:dyDescent="0.3">
      <c r="B63" t="s">
        <v>539</v>
      </c>
      <c r="C63">
        <f>AVERAGE(Data!H2:H449)</f>
        <v>2.8638392857142856</v>
      </c>
    </row>
    <row r="64" spans="1:3" x14ac:dyDescent="0.3">
      <c r="B64" t="s">
        <v>540</v>
      </c>
      <c r="C64">
        <f>MEDIAN((Data!H2:H449))</f>
        <v>1</v>
      </c>
    </row>
    <row r="65" spans="1:3" x14ac:dyDescent="0.3">
      <c r="B65" t="s">
        <v>542</v>
      </c>
      <c r="C65">
        <f>MAX(Data!H2:H449)</f>
        <v>44</v>
      </c>
    </row>
    <row r="66" spans="1:3" x14ac:dyDescent="0.3">
      <c r="B66" t="s">
        <v>541</v>
      </c>
      <c r="C66">
        <v>0</v>
      </c>
    </row>
    <row r="67" spans="1:3" x14ac:dyDescent="0.3">
      <c r="B67" t="s">
        <v>545</v>
      </c>
      <c r="C67">
        <f>_xlfn.PERCENTILE.EXC(Data!H2:H449,0.25)</f>
        <v>0</v>
      </c>
    </row>
    <row r="68" spans="1:3" x14ac:dyDescent="0.3">
      <c r="B68" t="s">
        <v>547</v>
      </c>
      <c r="C68">
        <f>_xlfn.PERCENTILE.EXC(Data!H3:H450,0.75)</f>
        <v>3</v>
      </c>
    </row>
    <row r="71" spans="1:3" x14ac:dyDescent="0.3">
      <c r="A71" s="38" t="s">
        <v>554</v>
      </c>
    </row>
    <row r="72" spans="1:3" x14ac:dyDescent="0.3">
      <c r="B72" t="s">
        <v>552</v>
      </c>
      <c r="C72" t="e">
        <f>COUNTIF(Data!#REF!,"&gt;84")</f>
        <v>#REF!</v>
      </c>
    </row>
    <row r="73" spans="1:3" x14ac:dyDescent="0.3">
      <c r="B73" t="s">
        <v>553</v>
      </c>
      <c r="C73" s="37" t="e">
        <f>C72/COUNT(Data!#REF!)</f>
        <v>#REF!</v>
      </c>
    </row>
    <row r="75" spans="1:3" x14ac:dyDescent="0.3">
      <c r="A75" s="38" t="s">
        <v>555</v>
      </c>
    </row>
    <row r="76" spans="1:3" x14ac:dyDescent="0.3">
      <c r="A76" s="38"/>
      <c r="B76" t="s">
        <v>174</v>
      </c>
    </row>
    <row r="77" spans="1:3" x14ac:dyDescent="0.3">
      <c r="B77" t="s">
        <v>176</v>
      </c>
      <c r="C77">
        <f>COUNTIF(Data!$F$2:$F$449,B77)</f>
        <v>0</v>
      </c>
    </row>
    <row r="78" spans="1:3" x14ac:dyDescent="0.3">
      <c r="B78" t="s">
        <v>177</v>
      </c>
      <c r="C78">
        <f>COUNTIF(Data!$F$2:$F$449,B78)</f>
        <v>0</v>
      </c>
    </row>
    <row r="79" spans="1:3" x14ac:dyDescent="0.3">
      <c r="B79" t="s">
        <v>179</v>
      </c>
      <c r="C79">
        <f>COUNTIF(Data!$F$2:$F$449,B79)</f>
        <v>0</v>
      </c>
    </row>
    <row r="80" spans="1:3" x14ac:dyDescent="0.3">
      <c r="B80" t="s">
        <v>175</v>
      </c>
      <c r="C80">
        <f>COUNTIF(Data!$F$2:$F$449,B80)</f>
        <v>0</v>
      </c>
    </row>
    <row r="82" spans="1:11" x14ac:dyDescent="0.3">
      <c r="A82" t="s">
        <v>556</v>
      </c>
    </row>
    <row r="83" spans="1:11" x14ac:dyDescent="0.3">
      <c r="B83" t="s">
        <v>563</v>
      </c>
      <c r="E83" t="s">
        <v>177</v>
      </c>
      <c r="H83" t="s">
        <v>179</v>
      </c>
      <c r="K83" t="s">
        <v>175</v>
      </c>
    </row>
    <row r="84" spans="1:11" x14ac:dyDescent="0.3">
      <c r="B84" t="s">
        <v>557</v>
      </c>
      <c r="C84">
        <v>2830075.2252252251</v>
      </c>
    </row>
    <row r="85" spans="1:11" x14ac:dyDescent="0.3">
      <c r="B85" t="s">
        <v>559</v>
      </c>
      <c r="C85">
        <v>2080000</v>
      </c>
    </row>
    <row r="86" spans="1:11" x14ac:dyDescent="0.3">
      <c r="B86" t="s">
        <v>561</v>
      </c>
      <c r="C86">
        <v>2440716.234999707</v>
      </c>
    </row>
    <row r="87" spans="1:11" x14ac:dyDescent="0.3">
      <c r="B87" t="s">
        <v>544</v>
      </c>
      <c r="C87">
        <v>1300000</v>
      </c>
    </row>
    <row r="88" spans="1:11" x14ac:dyDescent="0.3">
      <c r="B88" t="s">
        <v>546</v>
      </c>
      <c r="C88">
        <v>3640000</v>
      </c>
    </row>
    <row r="90" spans="1:11" x14ac:dyDescent="0.3">
      <c r="A90" t="s">
        <v>564</v>
      </c>
    </row>
    <row r="126" spans="1:1" x14ac:dyDescent="0.3">
      <c r="A126">
        <v>10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452" sqref="G452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League Table</vt:lpstr>
      <vt:lpstr>Data</vt:lpstr>
      <vt:lpstr>Data (2)</vt:lpstr>
      <vt:lpstr>Sheet2</vt:lpstr>
      <vt:lpstr>Sheet6</vt:lpstr>
      <vt:lpstr>Other Stats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 Ho Lee</dc:creator>
  <cp:lastModifiedBy>sogang</cp:lastModifiedBy>
  <dcterms:created xsi:type="dcterms:W3CDTF">2018-06-23T06:15:13Z</dcterms:created>
  <dcterms:modified xsi:type="dcterms:W3CDTF">2020-11-02T06:33:49Z</dcterms:modified>
</cp:coreProperties>
</file>