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201\Desktop\sungjin\수업자료\21-2학기\계량경제\교과서 2021 Data\Excel Data\"/>
    </mc:Choice>
  </mc:AlternateContent>
  <xr:revisionPtr revIDLastSave="0" documentId="13_ncr:1_{DB6CAF76-1303-40E5-8966-6E84E8A91792}" xr6:coauthVersionLast="47" xr6:coauthVersionMax="47" xr10:uidLastSave="{00000000-0000-0000-0000-000000000000}"/>
  <bookViews>
    <workbookView xWindow="-12" yWindow="-12" windowWidth="23064" windowHeight="12384" activeTab="1" xr2:uid="{00000000-000D-0000-FFFF-FFFF00000000}"/>
  </bookViews>
  <sheets>
    <sheet name="pitch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2" l="1"/>
  <c r="P3" i="2"/>
  <c r="O3" i="2"/>
  <c r="N3" i="2"/>
  <c r="P4" i="2"/>
  <c r="J6" i="2"/>
  <c r="G5" i="2"/>
  <c r="E3" i="2" l="1"/>
  <c r="Q3" i="2" s="1" a="1"/>
  <c r="Q3" i="2" s="1"/>
  <c r="D3" i="2"/>
  <c r="H5" i="2" l="1"/>
  <c r="H13" i="2"/>
  <c r="H21" i="2"/>
  <c r="H29" i="2"/>
  <c r="H37" i="2"/>
  <c r="H45" i="2"/>
  <c r="H53" i="2"/>
  <c r="H61" i="2"/>
  <c r="H69" i="2"/>
  <c r="H77" i="2"/>
  <c r="H85" i="2"/>
  <c r="H93" i="2"/>
  <c r="H101" i="2"/>
  <c r="H109" i="2"/>
  <c r="H117" i="2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F4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F5" i="2"/>
  <c r="F13" i="2"/>
  <c r="F21" i="2"/>
  <c r="F29" i="2"/>
  <c r="F37" i="2"/>
  <c r="F45" i="2"/>
  <c r="F53" i="2"/>
  <c r="F61" i="2"/>
  <c r="F69" i="2"/>
  <c r="F77" i="2"/>
  <c r="F85" i="2"/>
  <c r="F93" i="2"/>
  <c r="F101" i="2"/>
  <c r="F109" i="2"/>
  <c r="F117" i="2"/>
  <c r="F18" i="2"/>
  <c r="F74" i="2"/>
  <c r="F106" i="2"/>
  <c r="H7" i="2"/>
  <c r="H31" i="2"/>
  <c r="H55" i="2"/>
  <c r="H79" i="2"/>
  <c r="H111" i="2"/>
  <c r="F19" i="2"/>
  <c r="F27" i="2"/>
  <c r="F43" i="2"/>
  <c r="F67" i="2"/>
  <c r="F83" i="2"/>
  <c r="F107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F6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3" i="2"/>
  <c r="H12" i="2"/>
  <c r="H20" i="2"/>
  <c r="H28" i="2"/>
  <c r="H36" i="2"/>
  <c r="H44" i="2"/>
  <c r="H52" i="2"/>
  <c r="H60" i="2"/>
  <c r="H68" i="2"/>
  <c r="H76" i="2"/>
  <c r="H84" i="2"/>
  <c r="H100" i="2"/>
  <c r="H108" i="2"/>
  <c r="H116" i="2"/>
  <c r="F16" i="2"/>
  <c r="F24" i="2"/>
  <c r="F40" i="2"/>
  <c r="F56" i="2"/>
  <c r="F64" i="2"/>
  <c r="F80" i="2"/>
  <c r="F88" i="2"/>
  <c r="F104" i="2"/>
  <c r="H6" i="2"/>
  <c r="H38" i="2"/>
  <c r="H62" i="2"/>
  <c r="H78" i="2"/>
  <c r="H102" i="2"/>
  <c r="F10" i="2"/>
  <c r="F34" i="2"/>
  <c r="F42" i="2"/>
  <c r="F58" i="2"/>
  <c r="F82" i="2"/>
  <c r="F98" i="2"/>
  <c r="H39" i="2"/>
  <c r="H71" i="2"/>
  <c r="H95" i="2"/>
  <c r="H103" i="2"/>
  <c r="F11" i="2"/>
  <c r="F35" i="2"/>
  <c r="F51" i="2"/>
  <c r="F75" i="2"/>
  <c r="F99" i="2"/>
  <c r="H11" i="2"/>
  <c r="H19" i="2"/>
  <c r="H27" i="2"/>
  <c r="H35" i="2"/>
  <c r="H43" i="2"/>
  <c r="H51" i="2"/>
  <c r="H59" i="2"/>
  <c r="H67" i="2"/>
  <c r="H75" i="2"/>
  <c r="H83" i="2"/>
  <c r="H91" i="2"/>
  <c r="H99" i="2"/>
  <c r="H107" i="2"/>
  <c r="H115" i="2"/>
  <c r="F7" i="2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H4" i="2"/>
  <c r="H92" i="2"/>
  <c r="F8" i="2"/>
  <c r="F32" i="2"/>
  <c r="F48" i="2"/>
  <c r="F72" i="2"/>
  <c r="F96" i="2"/>
  <c r="F112" i="2"/>
  <c r="H14" i="2"/>
  <c r="H22" i="2"/>
  <c r="H30" i="2"/>
  <c r="H46" i="2"/>
  <c r="H54" i="2"/>
  <c r="H70" i="2"/>
  <c r="H86" i="2"/>
  <c r="H94" i="2"/>
  <c r="H110" i="2"/>
  <c r="H3" i="2"/>
  <c r="F26" i="2"/>
  <c r="F50" i="2"/>
  <c r="F66" i="2"/>
  <c r="F90" i="2"/>
  <c r="F114" i="2"/>
  <c r="H15" i="2"/>
  <c r="H23" i="2"/>
  <c r="H47" i="2"/>
  <c r="H63" i="2"/>
  <c r="H87" i="2"/>
  <c r="F59" i="2"/>
  <c r="F91" i="2"/>
  <c r="F115" i="2"/>
  <c r="I3" i="2" l="1"/>
  <c r="G3" i="2"/>
  <c r="J3" i="2" s="1"/>
  <c r="K3" i="2" l="1"/>
  <c r="L6" i="2"/>
  <c r="J8" i="2"/>
  <c r="J9" i="2"/>
  <c r="L3" i="2" l="1"/>
  <c r="M4" i="2"/>
  <c r="M12" i="2"/>
  <c r="M20" i="2"/>
  <c r="M28" i="2"/>
  <c r="M36" i="2"/>
  <c r="M44" i="2"/>
  <c r="M52" i="2"/>
  <c r="M60" i="2"/>
  <c r="M68" i="2"/>
  <c r="M76" i="2"/>
  <c r="M84" i="2"/>
  <c r="M92" i="2"/>
  <c r="M100" i="2"/>
  <c r="M108" i="2"/>
  <c r="M116" i="2"/>
  <c r="M5" i="2"/>
  <c r="M13" i="2"/>
  <c r="M21" i="2"/>
  <c r="M29" i="2"/>
  <c r="M37" i="2"/>
  <c r="M45" i="2"/>
  <c r="M53" i="2"/>
  <c r="M61" i="2"/>
  <c r="M69" i="2"/>
  <c r="M77" i="2"/>
  <c r="M85" i="2"/>
  <c r="M93" i="2"/>
  <c r="M101" i="2"/>
  <c r="M109" i="2"/>
  <c r="M117" i="2"/>
  <c r="M6" i="2"/>
  <c r="M14" i="2"/>
  <c r="M22" i="2"/>
  <c r="M30" i="2"/>
  <c r="M38" i="2"/>
  <c r="M46" i="2"/>
  <c r="M54" i="2"/>
  <c r="M62" i="2"/>
  <c r="M70" i="2"/>
  <c r="M78" i="2"/>
  <c r="M86" i="2"/>
  <c r="M94" i="2"/>
  <c r="M102" i="2"/>
  <c r="M110" i="2"/>
  <c r="M118" i="2"/>
  <c r="M16" i="2"/>
  <c r="M40" i="2"/>
  <c r="M56" i="2"/>
  <c r="M72" i="2"/>
  <c r="M88" i="2"/>
  <c r="M104" i="2"/>
  <c r="M67" i="2"/>
  <c r="M7" i="2"/>
  <c r="M15" i="2"/>
  <c r="M23" i="2"/>
  <c r="M31" i="2"/>
  <c r="M39" i="2"/>
  <c r="M47" i="2"/>
  <c r="M55" i="2"/>
  <c r="M63" i="2"/>
  <c r="M71" i="2"/>
  <c r="M79" i="2"/>
  <c r="M87" i="2"/>
  <c r="M95" i="2"/>
  <c r="M103" i="2"/>
  <c r="M111" i="2"/>
  <c r="M3" i="2"/>
  <c r="M8" i="2"/>
  <c r="M24" i="2"/>
  <c r="M32" i="2"/>
  <c r="M48" i="2"/>
  <c r="M64" i="2"/>
  <c r="M80" i="2"/>
  <c r="M96" i="2"/>
  <c r="M112" i="2"/>
  <c r="M9" i="2"/>
  <c r="M17" i="2"/>
  <c r="M25" i="2"/>
  <c r="M33" i="2"/>
  <c r="M41" i="2"/>
  <c r="M49" i="2"/>
  <c r="M57" i="2"/>
  <c r="M65" i="2"/>
  <c r="M73" i="2"/>
  <c r="M81" i="2"/>
  <c r="M89" i="2"/>
  <c r="M97" i="2"/>
  <c r="M105" i="2"/>
  <c r="M113" i="2"/>
  <c r="M11" i="2"/>
  <c r="M19" i="2"/>
  <c r="M27" i="2"/>
  <c r="M35" i="2"/>
  <c r="M43" i="2"/>
  <c r="M59" i="2"/>
  <c r="M75" i="2"/>
  <c r="M83" i="2"/>
  <c r="M91" i="2"/>
  <c r="M99" i="2"/>
  <c r="M107" i="2"/>
  <c r="M115" i="2"/>
  <c r="M51" i="2"/>
  <c r="M10" i="2"/>
  <c r="M18" i="2"/>
  <c r="M26" i="2"/>
  <c r="M34" i="2"/>
  <c r="M42" i="2"/>
  <c r="M50" i="2"/>
  <c r="M58" i="2"/>
  <c r="M66" i="2"/>
  <c r="M74" i="2"/>
  <c r="M82" i="2"/>
  <c r="M90" i="2"/>
  <c r="M98" i="2"/>
  <c r="M106" i="2"/>
  <c r="M1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<sst xmlns="http://schemas.openxmlformats.org/spreadsheetml/2006/main" count="40" uniqueCount="37">
  <si>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FOUR</t>
  </si>
  <si>
    <t>GAME</t>
  </si>
  <si>
    <t>HIT</t>
  </si>
  <si>
    <t>HOLD</t>
  </si>
  <si>
    <t>INN</t>
  </si>
  <si>
    <t>LOSE</t>
  </si>
  <si>
    <t>MONEY</t>
  </si>
  <si>
    <t>SAVE</t>
  </si>
  <si>
    <t>TEAM</t>
  </si>
  <si>
    <t>WIN</t>
  </si>
  <si>
    <t>YEAR</t>
  </si>
  <si>
    <t>NA</t>
  </si>
  <si>
    <t>STRIKE</t>
    <phoneticPr fontId="1" type="noConversion"/>
  </si>
  <si>
    <t>HR</t>
    <phoneticPr fontId="1" type="noConversion"/>
  </si>
  <si>
    <t>WIN</t>
    <phoneticPr fontId="1" type="noConversion"/>
  </si>
  <si>
    <t>X</t>
    <phoneticPr fontId="1" type="noConversion"/>
  </si>
  <si>
    <t>Y</t>
    <phoneticPr fontId="1" type="noConversion"/>
  </si>
  <si>
    <t>bar X</t>
    <phoneticPr fontId="1" type="noConversion"/>
  </si>
  <si>
    <t>bar Y</t>
    <phoneticPr fontId="1" type="noConversion"/>
  </si>
  <si>
    <t>(Xi-Xbar)*Yi</t>
    <phoneticPr fontId="1" type="noConversion"/>
  </si>
  <si>
    <t>Sxy</t>
    <phoneticPr fontId="1" type="noConversion"/>
  </si>
  <si>
    <t>(Xi-Xbar)^2</t>
    <phoneticPr fontId="1" type="noConversion"/>
  </si>
  <si>
    <t>b2</t>
    <phoneticPr fontId="1" type="noConversion"/>
  </si>
  <si>
    <t>N=115</t>
    <phoneticPr fontId="1" type="noConversion"/>
  </si>
  <si>
    <t>Sxy*(115-1)</t>
    <phoneticPr fontId="1" type="noConversion"/>
  </si>
  <si>
    <t>Sx^2 *(115-1)</t>
    <phoneticPr fontId="1" type="noConversion"/>
  </si>
  <si>
    <t>b1</t>
    <phoneticPr fontId="1" type="noConversion"/>
  </si>
  <si>
    <t>회귀식</t>
    <phoneticPr fontId="1" type="noConversion"/>
  </si>
  <si>
    <t>잔차제곱합</t>
    <phoneticPr fontId="1" type="noConversion"/>
  </si>
  <si>
    <t>s^2</t>
    <phoneticPr fontId="1" type="noConversion"/>
  </si>
  <si>
    <t>Sb2^2</t>
    <phoneticPr fontId="1" type="noConversion"/>
  </si>
  <si>
    <t>t(95,117)</t>
    <phoneticPr fontId="1" type="noConversion"/>
  </si>
  <si>
    <t>잔차제곱</t>
    <phoneticPr fontId="1" type="noConversion"/>
  </si>
  <si>
    <t>Yi-Ybar^2</t>
    <phoneticPr fontId="1" type="noConversion"/>
  </si>
  <si>
    <r>
      <t>t-</t>
    </r>
    <r>
      <rPr>
        <sz val="10"/>
        <rFont val="맑은 고딕"/>
        <family val="3"/>
        <charset val="129"/>
      </rPr>
      <t>통계치(</t>
    </r>
    <r>
      <rPr>
        <sz val="10"/>
        <rFont val="Arial"/>
        <family val="3"/>
      </rPr>
      <t>b2/sb2^2)</t>
    </r>
    <phoneticPr fontId="1" type="noConversion"/>
  </si>
  <si>
    <t>추정구간</t>
    <phoneticPr fontId="1" type="noConversion"/>
  </si>
  <si>
    <t>R값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</si>
</sst>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name val="돋움"/>
      <family val="3"/>
      <charset val="129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맑은 고딕"/>
      <family val="3"/>
      <charset val="129"/>
    </font>
    <font>
      <sz val="1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workbookViewId="0">
      <selection activeCell="L1" sqref="L1:L1048576"/>
    </sheetView>
  </sheetViews>
  <sheetFormatPr defaultRowHeight="13.2" x14ac:dyDescent="0.25"/>
  <cols>
    <col min="7" max="7" width="11.33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12</v>
      </c>
      <c r="B2">
        <v>12</v>
      </c>
      <c r="C2">
        <v>40</v>
      </c>
      <c r="D2">
        <v>0</v>
      </c>
      <c r="E2">
        <v>3</v>
      </c>
      <c r="F2">
        <v>23.3</v>
      </c>
      <c r="G2">
        <v>10</v>
      </c>
      <c r="H2">
        <v>2</v>
      </c>
      <c r="I2">
        <v>2500</v>
      </c>
      <c r="J2">
        <v>0</v>
      </c>
      <c r="K2">
        <v>1</v>
      </c>
      <c r="L2">
        <v>0</v>
      </c>
      <c r="M2">
        <v>1</v>
      </c>
    </row>
    <row r="3" spans="1:13" x14ac:dyDescent="0.25">
      <c r="A3">
        <v>16</v>
      </c>
      <c r="B3">
        <v>13</v>
      </c>
      <c r="C3">
        <v>14</v>
      </c>
      <c r="D3">
        <v>0</v>
      </c>
      <c r="E3">
        <v>1</v>
      </c>
      <c r="F3">
        <v>19.7</v>
      </c>
      <c r="G3">
        <v>10</v>
      </c>
      <c r="H3">
        <v>0</v>
      </c>
      <c r="I3">
        <v>2300</v>
      </c>
      <c r="J3">
        <v>0</v>
      </c>
      <c r="K3">
        <v>1</v>
      </c>
      <c r="L3">
        <v>0</v>
      </c>
      <c r="M3">
        <v>0</v>
      </c>
    </row>
    <row r="4" spans="1:13" x14ac:dyDescent="0.25">
      <c r="A4">
        <v>8</v>
      </c>
      <c r="B4">
        <v>13</v>
      </c>
      <c r="C4">
        <v>9</v>
      </c>
      <c r="D4">
        <v>0</v>
      </c>
      <c r="E4">
        <v>1</v>
      </c>
      <c r="F4">
        <v>13</v>
      </c>
      <c r="G4">
        <v>8</v>
      </c>
      <c r="H4">
        <v>0</v>
      </c>
      <c r="I4">
        <v>2300</v>
      </c>
      <c r="J4">
        <v>0</v>
      </c>
      <c r="K4">
        <v>1</v>
      </c>
      <c r="L4">
        <v>0</v>
      </c>
      <c r="M4">
        <v>0</v>
      </c>
    </row>
    <row r="5" spans="1:13" x14ac:dyDescent="0.25">
      <c r="A5">
        <v>17</v>
      </c>
      <c r="B5">
        <v>15</v>
      </c>
      <c r="C5">
        <v>38</v>
      </c>
      <c r="D5">
        <v>0</v>
      </c>
      <c r="E5">
        <v>1</v>
      </c>
      <c r="F5">
        <v>35.299999999999997</v>
      </c>
      <c r="G5">
        <v>26</v>
      </c>
      <c r="H5">
        <v>1</v>
      </c>
      <c r="I5">
        <v>2500</v>
      </c>
      <c r="J5">
        <v>0</v>
      </c>
      <c r="K5">
        <v>1</v>
      </c>
      <c r="L5">
        <v>1</v>
      </c>
      <c r="M5">
        <v>0</v>
      </c>
    </row>
    <row r="6" spans="1:13" x14ac:dyDescent="0.25">
      <c r="A6">
        <v>29</v>
      </c>
      <c r="B6">
        <v>16</v>
      </c>
      <c r="C6">
        <v>90</v>
      </c>
      <c r="D6">
        <v>0</v>
      </c>
      <c r="E6">
        <v>7</v>
      </c>
      <c r="F6">
        <v>79.3</v>
      </c>
      <c r="G6">
        <v>45</v>
      </c>
      <c r="H6">
        <v>5</v>
      </c>
      <c r="I6">
        <v>37500</v>
      </c>
      <c r="J6">
        <v>0</v>
      </c>
      <c r="K6">
        <v>1</v>
      </c>
      <c r="L6">
        <v>5</v>
      </c>
      <c r="M6">
        <v>1</v>
      </c>
    </row>
    <row r="7" spans="1:13" x14ac:dyDescent="0.25">
      <c r="A7">
        <v>57</v>
      </c>
      <c r="B7">
        <v>20</v>
      </c>
      <c r="C7">
        <v>88</v>
      </c>
      <c r="D7">
        <v>0</v>
      </c>
      <c r="E7">
        <v>5</v>
      </c>
      <c r="F7">
        <v>85.7</v>
      </c>
      <c r="G7">
        <v>37</v>
      </c>
      <c r="H7">
        <v>10</v>
      </c>
      <c r="I7">
        <v>10000</v>
      </c>
      <c r="J7">
        <v>0</v>
      </c>
      <c r="K7">
        <v>1</v>
      </c>
      <c r="L7">
        <v>5</v>
      </c>
      <c r="M7">
        <v>1</v>
      </c>
    </row>
    <row r="8" spans="1:13" x14ac:dyDescent="0.25">
      <c r="A8">
        <v>10</v>
      </c>
      <c r="B8">
        <v>21</v>
      </c>
      <c r="C8">
        <v>22</v>
      </c>
      <c r="D8">
        <v>0</v>
      </c>
      <c r="E8">
        <v>0</v>
      </c>
      <c r="F8">
        <v>20</v>
      </c>
      <c r="G8">
        <v>11</v>
      </c>
      <c r="H8">
        <v>0</v>
      </c>
      <c r="I8">
        <v>7500</v>
      </c>
      <c r="J8">
        <v>0</v>
      </c>
      <c r="K8">
        <v>1</v>
      </c>
      <c r="L8">
        <v>0</v>
      </c>
      <c r="M8">
        <v>1</v>
      </c>
    </row>
    <row r="9" spans="1:13" x14ac:dyDescent="0.25">
      <c r="A9">
        <v>46</v>
      </c>
      <c r="B9">
        <v>24</v>
      </c>
      <c r="C9">
        <v>121</v>
      </c>
      <c r="D9">
        <v>1</v>
      </c>
      <c r="E9">
        <v>10</v>
      </c>
      <c r="F9">
        <v>154.69999999999999</v>
      </c>
      <c r="G9">
        <v>119</v>
      </c>
      <c r="H9">
        <v>5</v>
      </c>
      <c r="I9">
        <v>18000</v>
      </c>
      <c r="J9">
        <v>0</v>
      </c>
      <c r="K9">
        <v>1</v>
      </c>
      <c r="L9">
        <v>14</v>
      </c>
      <c r="M9">
        <v>0</v>
      </c>
    </row>
    <row r="10" spans="1:13" x14ac:dyDescent="0.25">
      <c r="A10">
        <v>12</v>
      </c>
      <c r="B10">
        <v>24</v>
      </c>
      <c r="C10">
        <v>12</v>
      </c>
      <c r="D10">
        <v>1</v>
      </c>
      <c r="E10">
        <v>0</v>
      </c>
      <c r="F10">
        <v>10.7</v>
      </c>
      <c r="G10">
        <v>7</v>
      </c>
      <c r="H10">
        <v>0</v>
      </c>
      <c r="I10">
        <v>2500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4</v>
      </c>
      <c r="B11">
        <v>26</v>
      </c>
      <c r="C11">
        <v>21</v>
      </c>
      <c r="D11">
        <v>2</v>
      </c>
      <c r="E11">
        <v>3</v>
      </c>
      <c r="F11">
        <v>11.3</v>
      </c>
      <c r="G11">
        <v>10</v>
      </c>
      <c r="H11">
        <v>2</v>
      </c>
      <c r="I11">
        <v>2600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>
        <v>50</v>
      </c>
      <c r="B12">
        <v>28</v>
      </c>
      <c r="C12">
        <v>93</v>
      </c>
      <c r="D12">
        <v>1</v>
      </c>
      <c r="E12">
        <v>10</v>
      </c>
      <c r="F12">
        <v>119.7</v>
      </c>
      <c r="G12">
        <v>89</v>
      </c>
      <c r="H12">
        <v>10</v>
      </c>
      <c r="I12">
        <v>5000</v>
      </c>
      <c r="J12">
        <v>0</v>
      </c>
      <c r="K12">
        <v>1</v>
      </c>
      <c r="L12">
        <v>7</v>
      </c>
      <c r="M12">
        <v>0</v>
      </c>
    </row>
    <row r="13" spans="1:13" x14ac:dyDescent="0.25">
      <c r="A13">
        <v>50</v>
      </c>
      <c r="B13">
        <v>40</v>
      </c>
      <c r="C13">
        <v>63</v>
      </c>
      <c r="D13">
        <v>2</v>
      </c>
      <c r="E13">
        <v>3</v>
      </c>
      <c r="F13">
        <v>66.7</v>
      </c>
      <c r="G13">
        <v>48</v>
      </c>
      <c r="H13">
        <v>5</v>
      </c>
      <c r="I13">
        <v>3800</v>
      </c>
      <c r="J13">
        <v>0</v>
      </c>
      <c r="K13">
        <v>1</v>
      </c>
      <c r="L13">
        <v>5</v>
      </c>
      <c r="M13">
        <v>0</v>
      </c>
    </row>
    <row r="14" spans="1:13" x14ac:dyDescent="0.25">
      <c r="A14">
        <v>18</v>
      </c>
      <c r="B14">
        <v>46</v>
      </c>
      <c r="C14">
        <v>44</v>
      </c>
      <c r="D14">
        <v>0</v>
      </c>
      <c r="E14">
        <v>1</v>
      </c>
      <c r="F14">
        <v>58</v>
      </c>
      <c r="G14">
        <v>46</v>
      </c>
      <c r="H14">
        <v>2</v>
      </c>
      <c r="I14">
        <v>12000</v>
      </c>
      <c r="J14">
        <v>26</v>
      </c>
      <c r="K14">
        <v>1</v>
      </c>
      <c r="L14">
        <v>3</v>
      </c>
      <c r="M14">
        <v>0</v>
      </c>
    </row>
    <row r="15" spans="1:13" x14ac:dyDescent="0.25">
      <c r="A15">
        <v>49</v>
      </c>
      <c r="B15">
        <v>48</v>
      </c>
      <c r="C15">
        <v>77</v>
      </c>
      <c r="D15">
        <v>5</v>
      </c>
      <c r="E15">
        <v>4</v>
      </c>
      <c r="F15">
        <v>75.7</v>
      </c>
      <c r="G15">
        <v>56</v>
      </c>
      <c r="H15">
        <v>5</v>
      </c>
      <c r="I15">
        <v>3500</v>
      </c>
      <c r="J15">
        <v>0</v>
      </c>
      <c r="K15">
        <v>1</v>
      </c>
      <c r="L15">
        <v>0</v>
      </c>
      <c r="M15">
        <v>0</v>
      </c>
    </row>
    <row r="16" spans="1:13" x14ac:dyDescent="0.25">
      <c r="A16">
        <v>29</v>
      </c>
      <c r="B16">
        <v>50</v>
      </c>
      <c r="C16">
        <v>65</v>
      </c>
      <c r="D16">
        <v>5</v>
      </c>
      <c r="E16">
        <v>2</v>
      </c>
      <c r="F16">
        <v>64</v>
      </c>
      <c r="G16">
        <v>56</v>
      </c>
      <c r="H16">
        <v>2</v>
      </c>
      <c r="I16">
        <v>4300</v>
      </c>
      <c r="J16">
        <v>1</v>
      </c>
      <c r="K16">
        <v>1</v>
      </c>
      <c r="L16">
        <v>5</v>
      </c>
      <c r="M16">
        <v>0</v>
      </c>
    </row>
    <row r="17" spans="1:13" x14ac:dyDescent="0.25">
      <c r="A17">
        <v>27</v>
      </c>
      <c r="B17">
        <v>55</v>
      </c>
      <c r="C17">
        <v>65</v>
      </c>
      <c r="D17">
        <v>8</v>
      </c>
      <c r="E17">
        <v>2</v>
      </c>
      <c r="F17">
        <v>78.7</v>
      </c>
      <c r="G17">
        <v>39</v>
      </c>
      <c r="H17">
        <v>3</v>
      </c>
      <c r="I17">
        <v>9000</v>
      </c>
      <c r="J17">
        <v>2</v>
      </c>
      <c r="K17">
        <v>1</v>
      </c>
      <c r="L17">
        <v>6</v>
      </c>
      <c r="M17">
        <v>1</v>
      </c>
    </row>
    <row r="18" spans="1:13" x14ac:dyDescent="0.25">
      <c r="A18">
        <v>5</v>
      </c>
      <c r="B18">
        <v>7</v>
      </c>
      <c r="C18">
        <v>1</v>
      </c>
      <c r="D18">
        <v>0</v>
      </c>
      <c r="E18">
        <v>0</v>
      </c>
      <c r="F18">
        <v>2.2999999999999998</v>
      </c>
      <c r="G18">
        <v>1</v>
      </c>
      <c r="H18">
        <v>0</v>
      </c>
      <c r="I18">
        <v>2200</v>
      </c>
      <c r="J18">
        <v>0</v>
      </c>
      <c r="K18">
        <v>1</v>
      </c>
      <c r="L18">
        <v>0</v>
      </c>
      <c r="M18">
        <v>1</v>
      </c>
    </row>
    <row r="19" spans="1:13" x14ac:dyDescent="0.25">
      <c r="A19">
        <v>7</v>
      </c>
      <c r="B19">
        <v>8</v>
      </c>
      <c r="C19">
        <v>11</v>
      </c>
      <c r="D19">
        <v>0</v>
      </c>
      <c r="E19">
        <v>1</v>
      </c>
      <c r="F19">
        <v>5.7</v>
      </c>
      <c r="G19">
        <v>2</v>
      </c>
      <c r="H19">
        <v>0</v>
      </c>
      <c r="I19">
        <v>2700</v>
      </c>
      <c r="J19">
        <v>0</v>
      </c>
      <c r="K19">
        <v>1</v>
      </c>
      <c r="L19">
        <v>0</v>
      </c>
      <c r="M19">
        <v>0</v>
      </c>
    </row>
    <row r="20" spans="1:13" x14ac:dyDescent="0.25">
      <c r="A20">
        <v>20</v>
      </c>
      <c r="B20">
        <v>11</v>
      </c>
      <c r="C20">
        <v>50</v>
      </c>
      <c r="D20">
        <v>0</v>
      </c>
      <c r="E20">
        <v>4</v>
      </c>
      <c r="F20">
        <v>39.700000000000003</v>
      </c>
      <c r="G20">
        <v>14</v>
      </c>
      <c r="H20">
        <v>5</v>
      </c>
      <c r="I20">
        <v>20000</v>
      </c>
      <c r="J20">
        <v>0</v>
      </c>
      <c r="K20">
        <v>2</v>
      </c>
      <c r="L20">
        <v>1</v>
      </c>
      <c r="M20">
        <v>13</v>
      </c>
    </row>
    <row r="21" spans="1:13" x14ac:dyDescent="0.25">
      <c r="A21">
        <v>17</v>
      </c>
      <c r="B21">
        <v>11</v>
      </c>
      <c r="C21">
        <v>38</v>
      </c>
      <c r="D21">
        <v>0</v>
      </c>
      <c r="E21">
        <v>3</v>
      </c>
      <c r="F21">
        <v>25.3</v>
      </c>
      <c r="G21">
        <v>18</v>
      </c>
      <c r="H21">
        <v>2</v>
      </c>
      <c r="I21">
        <v>3700</v>
      </c>
      <c r="J21">
        <v>0</v>
      </c>
      <c r="K21">
        <v>2</v>
      </c>
      <c r="L21">
        <v>0</v>
      </c>
      <c r="M21">
        <v>9</v>
      </c>
    </row>
    <row r="22" spans="1:13" x14ac:dyDescent="0.25">
      <c r="A22">
        <v>6</v>
      </c>
      <c r="B22">
        <v>15</v>
      </c>
      <c r="C22">
        <v>15</v>
      </c>
      <c r="D22">
        <v>0</v>
      </c>
      <c r="E22">
        <v>1</v>
      </c>
      <c r="F22">
        <v>17.3</v>
      </c>
      <c r="G22">
        <v>11</v>
      </c>
      <c r="H22">
        <v>0</v>
      </c>
      <c r="I22">
        <v>3200</v>
      </c>
      <c r="J22">
        <v>0</v>
      </c>
      <c r="K22">
        <v>2</v>
      </c>
      <c r="L22">
        <v>0</v>
      </c>
      <c r="M22">
        <v>5</v>
      </c>
    </row>
    <row r="23" spans="1:13" x14ac:dyDescent="0.25">
      <c r="A23">
        <v>26</v>
      </c>
      <c r="B23">
        <v>16</v>
      </c>
      <c r="C23">
        <v>97</v>
      </c>
      <c r="D23">
        <v>0</v>
      </c>
      <c r="E23">
        <v>4</v>
      </c>
      <c r="F23">
        <v>66.3</v>
      </c>
      <c r="G23">
        <v>20</v>
      </c>
      <c r="H23">
        <v>5</v>
      </c>
      <c r="I23">
        <v>7000</v>
      </c>
      <c r="J23">
        <v>0</v>
      </c>
      <c r="K23">
        <v>2</v>
      </c>
      <c r="L23">
        <v>6</v>
      </c>
      <c r="M23">
        <v>5</v>
      </c>
    </row>
    <row r="24" spans="1:13" x14ac:dyDescent="0.25">
      <c r="A24">
        <v>22</v>
      </c>
      <c r="B24">
        <v>20</v>
      </c>
      <c r="C24">
        <v>37</v>
      </c>
      <c r="D24">
        <v>1</v>
      </c>
      <c r="E24">
        <v>2</v>
      </c>
      <c r="F24">
        <v>24.3</v>
      </c>
      <c r="G24">
        <v>15</v>
      </c>
      <c r="H24">
        <v>2</v>
      </c>
      <c r="I24">
        <v>8500</v>
      </c>
      <c r="J24">
        <v>0</v>
      </c>
      <c r="K24">
        <v>2</v>
      </c>
      <c r="L24">
        <v>0</v>
      </c>
      <c r="M24">
        <v>10</v>
      </c>
    </row>
    <row r="25" spans="1:13" x14ac:dyDescent="0.25">
      <c r="A25">
        <v>18</v>
      </c>
      <c r="B25">
        <v>21</v>
      </c>
      <c r="C25">
        <v>44</v>
      </c>
      <c r="D25">
        <v>0</v>
      </c>
      <c r="E25">
        <v>2</v>
      </c>
      <c r="F25">
        <v>32</v>
      </c>
      <c r="G25">
        <v>19</v>
      </c>
      <c r="H25">
        <v>2</v>
      </c>
      <c r="I25">
        <v>7000</v>
      </c>
      <c r="J25">
        <v>0</v>
      </c>
      <c r="K25">
        <v>2</v>
      </c>
      <c r="L25">
        <v>1</v>
      </c>
      <c r="M25">
        <v>12</v>
      </c>
    </row>
    <row r="26" spans="1:13" x14ac:dyDescent="0.25">
      <c r="A26">
        <v>80</v>
      </c>
      <c r="B26">
        <v>28</v>
      </c>
      <c r="C26">
        <v>153</v>
      </c>
      <c r="D26">
        <v>0</v>
      </c>
      <c r="E26">
        <v>13</v>
      </c>
      <c r="F26">
        <v>186.3</v>
      </c>
      <c r="G26">
        <v>140</v>
      </c>
      <c r="H26">
        <v>8</v>
      </c>
      <c r="I26">
        <v>36000</v>
      </c>
      <c r="J26">
        <v>0</v>
      </c>
      <c r="K26">
        <v>2</v>
      </c>
      <c r="L26">
        <v>11</v>
      </c>
      <c r="M26">
        <v>13</v>
      </c>
    </row>
    <row r="27" spans="1:13" x14ac:dyDescent="0.25">
      <c r="A27">
        <v>15</v>
      </c>
      <c r="B27">
        <v>30</v>
      </c>
      <c r="C27">
        <v>42</v>
      </c>
      <c r="D27">
        <v>2</v>
      </c>
      <c r="E27">
        <v>4</v>
      </c>
      <c r="F27">
        <v>46.7</v>
      </c>
      <c r="G27">
        <v>27</v>
      </c>
      <c r="H27">
        <v>0</v>
      </c>
      <c r="I27">
        <v>6500</v>
      </c>
      <c r="J27">
        <v>0</v>
      </c>
      <c r="K27">
        <v>2</v>
      </c>
      <c r="L27">
        <v>1</v>
      </c>
      <c r="M27">
        <v>9</v>
      </c>
    </row>
    <row r="28" spans="1:13" x14ac:dyDescent="0.25">
      <c r="A28">
        <v>3</v>
      </c>
      <c r="B28">
        <v>38</v>
      </c>
      <c r="C28">
        <v>25</v>
      </c>
      <c r="D28">
        <v>9</v>
      </c>
      <c r="E28">
        <v>0</v>
      </c>
      <c r="F28">
        <v>23</v>
      </c>
      <c r="G28">
        <v>14</v>
      </c>
      <c r="H28">
        <v>0</v>
      </c>
      <c r="I28">
        <v>5000</v>
      </c>
      <c r="J28">
        <v>1</v>
      </c>
      <c r="K28">
        <v>2</v>
      </c>
      <c r="L28">
        <v>1</v>
      </c>
      <c r="M28">
        <v>12</v>
      </c>
    </row>
    <row r="29" spans="1:13" x14ac:dyDescent="0.25">
      <c r="A29">
        <v>66</v>
      </c>
      <c r="B29">
        <v>38</v>
      </c>
      <c r="C29">
        <v>88</v>
      </c>
      <c r="D29">
        <v>0</v>
      </c>
      <c r="E29">
        <v>7</v>
      </c>
      <c r="F29">
        <v>91.7</v>
      </c>
      <c r="G29">
        <v>37</v>
      </c>
      <c r="H29">
        <v>2</v>
      </c>
      <c r="I29">
        <v>3000</v>
      </c>
      <c r="J29">
        <v>0</v>
      </c>
      <c r="K29">
        <v>2</v>
      </c>
      <c r="L29">
        <v>3</v>
      </c>
      <c r="M29">
        <v>1</v>
      </c>
    </row>
    <row r="30" spans="1:13" x14ac:dyDescent="0.25">
      <c r="A30">
        <v>10</v>
      </c>
      <c r="B30">
        <v>38</v>
      </c>
      <c r="C30">
        <v>27</v>
      </c>
      <c r="D30">
        <v>2</v>
      </c>
      <c r="E30">
        <v>1</v>
      </c>
      <c r="F30">
        <v>14.7</v>
      </c>
      <c r="G30">
        <v>10</v>
      </c>
      <c r="H30">
        <v>1</v>
      </c>
      <c r="I30">
        <v>13000</v>
      </c>
      <c r="J30">
        <v>0</v>
      </c>
      <c r="K30">
        <v>2</v>
      </c>
      <c r="L30">
        <v>0</v>
      </c>
      <c r="M30">
        <v>15</v>
      </c>
    </row>
    <row r="31" spans="1:13" x14ac:dyDescent="0.25">
      <c r="A31">
        <v>45</v>
      </c>
      <c r="B31">
        <v>39</v>
      </c>
      <c r="C31">
        <v>131</v>
      </c>
      <c r="D31">
        <v>2</v>
      </c>
      <c r="E31">
        <v>10</v>
      </c>
      <c r="F31">
        <v>106.3</v>
      </c>
      <c r="G31">
        <v>59</v>
      </c>
      <c r="H31">
        <v>13</v>
      </c>
      <c r="I31">
        <v>3000</v>
      </c>
      <c r="J31">
        <v>0</v>
      </c>
      <c r="K31">
        <v>2</v>
      </c>
      <c r="L31">
        <v>3</v>
      </c>
      <c r="M31">
        <v>1</v>
      </c>
    </row>
    <row r="32" spans="1:13" x14ac:dyDescent="0.25">
      <c r="A32">
        <v>35</v>
      </c>
      <c r="B32">
        <v>48</v>
      </c>
      <c r="C32">
        <v>69</v>
      </c>
      <c r="D32">
        <v>8</v>
      </c>
      <c r="E32">
        <v>8</v>
      </c>
      <c r="F32">
        <v>68.3</v>
      </c>
      <c r="G32">
        <v>39</v>
      </c>
      <c r="H32">
        <v>4</v>
      </c>
      <c r="I32">
        <v>12000</v>
      </c>
      <c r="J32">
        <v>1</v>
      </c>
      <c r="K32">
        <v>2</v>
      </c>
      <c r="L32">
        <v>1</v>
      </c>
      <c r="M32">
        <v>7</v>
      </c>
    </row>
    <row r="33" spans="1:13" x14ac:dyDescent="0.25">
      <c r="A33">
        <v>19</v>
      </c>
      <c r="B33">
        <v>54</v>
      </c>
      <c r="C33">
        <v>57</v>
      </c>
      <c r="D33">
        <v>5</v>
      </c>
      <c r="E33">
        <v>5</v>
      </c>
      <c r="F33">
        <v>51.3</v>
      </c>
      <c r="G33">
        <v>16</v>
      </c>
      <c r="H33">
        <v>7</v>
      </c>
      <c r="I33">
        <v>7800</v>
      </c>
      <c r="J33">
        <v>10</v>
      </c>
      <c r="K33">
        <v>2</v>
      </c>
      <c r="L33">
        <v>3</v>
      </c>
      <c r="M33">
        <v>6</v>
      </c>
    </row>
    <row r="34" spans="1:13" x14ac:dyDescent="0.25">
      <c r="A34">
        <v>29</v>
      </c>
      <c r="B34">
        <v>55</v>
      </c>
      <c r="C34">
        <v>71</v>
      </c>
      <c r="D34">
        <v>10</v>
      </c>
      <c r="E34">
        <v>2</v>
      </c>
      <c r="F34">
        <v>71.7</v>
      </c>
      <c r="G34">
        <v>44</v>
      </c>
      <c r="H34">
        <v>10</v>
      </c>
      <c r="I34">
        <v>13000</v>
      </c>
      <c r="J34">
        <v>13</v>
      </c>
      <c r="K34">
        <v>2</v>
      </c>
      <c r="L34">
        <v>4</v>
      </c>
      <c r="M34">
        <v>6</v>
      </c>
    </row>
    <row r="35" spans="1:13" x14ac:dyDescent="0.25">
      <c r="A35">
        <v>4</v>
      </c>
      <c r="B35">
        <v>8</v>
      </c>
      <c r="C35">
        <v>12</v>
      </c>
      <c r="D35">
        <v>0</v>
      </c>
      <c r="E35">
        <v>1</v>
      </c>
      <c r="F35">
        <v>7.7</v>
      </c>
      <c r="G35">
        <v>4</v>
      </c>
      <c r="H35">
        <v>0</v>
      </c>
      <c r="I35">
        <v>2000</v>
      </c>
      <c r="J35">
        <v>0</v>
      </c>
      <c r="K35">
        <v>2</v>
      </c>
      <c r="L35">
        <v>0</v>
      </c>
      <c r="M35">
        <v>1</v>
      </c>
    </row>
    <row r="36" spans="1:13" x14ac:dyDescent="0.25">
      <c r="A36">
        <v>26</v>
      </c>
      <c r="B36">
        <v>10</v>
      </c>
      <c r="C36">
        <v>27</v>
      </c>
      <c r="D36">
        <v>0</v>
      </c>
      <c r="E36">
        <v>4</v>
      </c>
      <c r="F36">
        <v>33</v>
      </c>
      <c r="G36">
        <v>29</v>
      </c>
      <c r="H36">
        <v>4</v>
      </c>
      <c r="I36">
        <v>4500</v>
      </c>
      <c r="J36">
        <v>0</v>
      </c>
      <c r="K36">
        <v>3</v>
      </c>
      <c r="L36">
        <v>2</v>
      </c>
      <c r="M36">
        <v>6</v>
      </c>
    </row>
    <row r="37" spans="1:13" x14ac:dyDescent="0.25">
      <c r="A37">
        <v>1</v>
      </c>
      <c r="B37">
        <v>14</v>
      </c>
      <c r="C37">
        <v>13</v>
      </c>
      <c r="D37">
        <v>1</v>
      </c>
      <c r="E37">
        <v>0</v>
      </c>
      <c r="F37">
        <v>14</v>
      </c>
      <c r="G37">
        <v>5</v>
      </c>
      <c r="H37">
        <v>0</v>
      </c>
      <c r="I37">
        <v>4000</v>
      </c>
      <c r="J37">
        <v>0</v>
      </c>
      <c r="K37">
        <v>3</v>
      </c>
      <c r="L37">
        <v>0</v>
      </c>
      <c r="M37">
        <v>15</v>
      </c>
    </row>
    <row r="38" spans="1:13" x14ac:dyDescent="0.25">
      <c r="A38">
        <v>21</v>
      </c>
      <c r="B38">
        <v>19</v>
      </c>
      <c r="C38">
        <v>33</v>
      </c>
      <c r="D38">
        <v>2</v>
      </c>
      <c r="E38">
        <v>3</v>
      </c>
      <c r="F38">
        <v>45</v>
      </c>
      <c r="G38">
        <v>44</v>
      </c>
      <c r="H38">
        <v>3</v>
      </c>
      <c r="I38">
        <v>6000</v>
      </c>
      <c r="J38">
        <v>0</v>
      </c>
      <c r="K38">
        <v>3</v>
      </c>
      <c r="L38">
        <v>2</v>
      </c>
      <c r="M38">
        <v>6</v>
      </c>
    </row>
    <row r="39" spans="1:13" x14ac:dyDescent="0.25">
      <c r="A39">
        <v>10</v>
      </c>
      <c r="B39">
        <v>23</v>
      </c>
      <c r="C39">
        <v>37</v>
      </c>
      <c r="D39">
        <v>0</v>
      </c>
      <c r="E39">
        <v>1</v>
      </c>
      <c r="F39">
        <v>34</v>
      </c>
      <c r="G39">
        <v>14</v>
      </c>
      <c r="H39">
        <v>1</v>
      </c>
      <c r="I39">
        <v>4000</v>
      </c>
      <c r="J39">
        <v>1</v>
      </c>
      <c r="K39">
        <v>3</v>
      </c>
      <c r="L39">
        <v>0</v>
      </c>
      <c r="M39">
        <v>3</v>
      </c>
    </row>
    <row r="40" spans="1:13" x14ac:dyDescent="0.25">
      <c r="A40">
        <v>65</v>
      </c>
      <c r="B40">
        <v>27</v>
      </c>
      <c r="C40">
        <v>127</v>
      </c>
      <c r="D40">
        <v>0</v>
      </c>
      <c r="E40">
        <v>9</v>
      </c>
      <c r="F40">
        <v>162</v>
      </c>
      <c r="G40">
        <v>150</v>
      </c>
      <c r="H40">
        <v>4</v>
      </c>
      <c r="I40">
        <v>13000</v>
      </c>
      <c r="J40">
        <v>0</v>
      </c>
      <c r="K40">
        <v>3</v>
      </c>
      <c r="L40">
        <v>16</v>
      </c>
      <c r="M40">
        <v>2</v>
      </c>
    </row>
    <row r="41" spans="1:13" x14ac:dyDescent="0.25">
      <c r="A41">
        <v>37</v>
      </c>
      <c r="B41">
        <v>27</v>
      </c>
      <c r="C41">
        <v>129</v>
      </c>
      <c r="D41">
        <v>0</v>
      </c>
      <c r="E41">
        <v>6</v>
      </c>
      <c r="F41">
        <v>114.7</v>
      </c>
      <c r="G41">
        <v>77</v>
      </c>
      <c r="H41">
        <v>6</v>
      </c>
      <c r="I41">
        <v>10000</v>
      </c>
      <c r="J41">
        <v>0</v>
      </c>
      <c r="K41">
        <v>3</v>
      </c>
      <c r="L41">
        <v>8</v>
      </c>
      <c r="M41">
        <v>6</v>
      </c>
    </row>
    <row r="42" spans="1:13" x14ac:dyDescent="0.25">
      <c r="A42">
        <v>49</v>
      </c>
      <c r="B42">
        <v>27</v>
      </c>
      <c r="C42">
        <v>126</v>
      </c>
      <c r="D42">
        <v>1</v>
      </c>
      <c r="E42">
        <v>10</v>
      </c>
      <c r="F42">
        <v>136.69999999999999</v>
      </c>
      <c r="G42">
        <v>81</v>
      </c>
      <c r="H42">
        <v>2</v>
      </c>
      <c r="I42">
        <v>18000</v>
      </c>
      <c r="J42">
        <v>0</v>
      </c>
      <c r="K42">
        <v>3</v>
      </c>
      <c r="L42">
        <v>10</v>
      </c>
      <c r="M42">
        <v>8</v>
      </c>
    </row>
    <row r="43" spans="1:13" x14ac:dyDescent="0.25">
      <c r="A43">
        <v>26</v>
      </c>
      <c r="B43">
        <v>29</v>
      </c>
      <c r="C43">
        <v>28</v>
      </c>
      <c r="D43">
        <v>5</v>
      </c>
      <c r="E43">
        <v>3</v>
      </c>
      <c r="F43">
        <v>35.299999999999997</v>
      </c>
      <c r="G43">
        <v>28</v>
      </c>
      <c r="H43">
        <v>1</v>
      </c>
      <c r="I43">
        <v>8100</v>
      </c>
      <c r="J43">
        <v>2</v>
      </c>
      <c r="K43">
        <v>3</v>
      </c>
      <c r="L43">
        <v>4</v>
      </c>
      <c r="M43">
        <v>9</v>
      </c>
    </row>
    <row r="44" spans="1:13" x14ac:dyDescent="0.25">
      <c r="A44">
        <v>21</v>
      </c>
      <c r="B44">
        <v>38</v>
      </c>
      <c r="C44">
        <v>54</v>
      </c>
      <c r="D44">
        <v>1</v>
      </c>
      <c r="E44">
        <v>6</v>
      </c>
      <c r="F44">
        <v>53</v>
      </c>
      <c r="G44">
        <v>21</v>
      </c>
      <c r="H44">
        <v>0</v>
      </c>
      <c r="I44">
        <v>3300</v>
      </c>
      <c r="J44">
        <v>0</v>
      </c>
      <c r="K44">
        <v>3</v>
      </c>
      <c r="L44">
        <v>3</v>
      </c>
      <c r="M44">
        <v>5</v>
      </c>
    </row>
    <row r="45" spans="1:13" x14ac:dyDescent="0.25">
      <c r="A45">
        <v>28</v>
      </c>
      <c r="B45">
        <v>42</v>
      </c>
      <c r="C45">
        <v>73</v>
      </c>
      <c r="D45">
        <v>2</v>
      </c>
      <c r="E45">
        <v>6</v>
      </c>
      <c r="F45">
        <v>74.3</v>
      </c>
      <c r="G45">
        <v>41</v>
      </c>
      <c r="H45">
        <v>6</v>
      </c>
      <c r="I45">
        <v>25000</v>
      </c>
      <c r="J45">
        <v>2</v>
      </c>
      <c r="K45">
        <v>3</v>
      </c>
      <c r="L45">
        <v>12</v>
      </c>
      <c r="M45">
        <v>18</v>
      </c>
    </row>
    <row r="46" spans="1:13" x14ac:dyDescent="0.25">
      <c r="A46">
        <v>25</v>
      </c>
      <c r="B46">
        <v>49</v>
      </c>
      <c r="C46">
        <v>51</v>
      </c>
      <c r="D46">
        <v>0</v>
      </c>
      <c r="E46">
        <v>4</v>
      </c>
      <c r="F46">
        <v>60.7</v>
      </c>
      <c r="G46">
        <v>50</v>
      </c>
      <c r="H46">
        <v>3</v>
      </c>
      <c r="I46">
        <v>22000</v>
      </c>
      <c r="J46">
        <v>20</v>
      </c>
      <c r="K46">
        <v>3</v>
      </c>
      <c r="L46">
        <v>4</v>
      </c>
      <c r="M46">
        <v>8</v>
      </c>
    </row>
    <row r="47" spans="1:13" x14ac:dyDescent="0.25">
      <c r="A47">
        <v>16</v>
      </c>
      <c r="B47">
        <v>52</v>
      </c>
      <c r="C47">
        <v>44</v>
      </c>
      <c r="D47">
        <v>13</v>
      </c>
      <c r="E47">
        <v>5</v>
      </c>
      <c r="F47">
        <v>47</v>
      </c>
      <c r="G47">
        <v>33</v>
      </c>
      <c r="H47">
        <v>2</v>
      </c>
      <c r="I47">
        <v>30000</v>
      </c>
      <c r="J47">
        <v>4</v>
      </c>
      <c r="K47">
        <v>3</v>
      </c>
      <c r="L47">
        <v>1</v>
      </c>
      <c r="M47">
        <v>19</v>
      </c>
    </row>
    <row r="48" spans="1:13" x14ac:dyDescent="0.25">
      <c r="A48">
        <v>25</v>
      </c>
      <c r="B48">
        <v>55</v>
      </c>
      <c r="C48">
        <v>37</v>
      </c>
      <c r="D48">
        <v>14</v>
      </c>
      <c r="E48">
        <v>1</v>
      </c>
      <c r="F48">
        <v>49.7</v>
      </c>
      <c r="G48">
        <v>49</v>
      </c>
      <c r="H48">
        <v>0</v>
      </c>
      <c r="I48">
        <v>13000</v>
      </c>
      <c r="J48">
        <v>2</v>
      </c>
      <c r="K48">
        <v>3</v>
      </c>
      <c r="L48">
        <v>1</v>
      </c>
      <c r="M48">
        <v>7</v>
      </c>
    </row>
    <row r="49" spans="1:13" x14ac:dyDescent="0.25">
      <c r="A49">
        <v>12</v>
      </c>
      <c r="B49">
        <v>60</v>
      </c>
      <c r="C49">
        <v>42</v>
      </c>
      <c r="D49">
        <v>8</v>
      </c>
      <c r="E49">
        <v>5</v>
      </c>
      <c r="F49">
        <v>32.700000000000003</v>
      </c>
      <c r="G49">
        <v>24</v>
      </c>
      <c r="H49">
        <v>3</v>
      </c>
      <c r="I49">
        <v>12000</v>
      </c>
      <c r="J49">
        <v>1</v>
      </c>
      <c r="K49">
        <v>3</v>
      </c>
      <c r="L49">
        <v>4</v>
      </c>
      <c r="M49">
        <v>17</v>
      </c>
    </row>
    <row r="50" spans="1:13" x14ac:dyDescent="0.25">
      <c r="A50">
        <v>38</v>
      </c>
      <c r="B50">
        <v>85</v>
      </c>
      <c r="C50">
        <v>49</v>
      </c>
      <c r="D50">
        <v>25</v>
      </c>
      <c r="E50">
        <v>4</v>
      </c>
      <c r="F50">
        <v>77.7</v>
      </c>
      <c r="G50">
        <v>64</v>
      </c>
      <c r="H50">
        <v>2</v>
      </c>
      <c r="I50">
        <v>14000</v>
      </c>
      <c r="J50">
        <v>5</v>
      </c>
      <c r="K50">
        <v>3</v>
      </c>
      <c r="L50">
        <v>9</v>
      </c>
      <c r="M50">
        <v>5</v>
      </c>
    </row>
    <row r="51" spans="1:13" x14ac:dyDescent="0.25">
      <c r="A51">
        <v>15</v>
      </c>
      <c r="B51">
        <v>15</v>
      </c>
      <c r="C51">
        <v>18</v>
      </c>
      <c r="D51">
        <v>0</v>
      </c>
      <c r="E51">
        <v>1</v>
      </c>
      <c r="F51">
        <v>27.7</v>
      </c>
      <c r="G51">
        <v>24</v>
      </c>
      <c r="H51">
        <v>1</v>
      </c>
      <c r="I51">
        <v>2500</v>
      </c>
      <c r="J51">
        <v>0</v>
      </c>
      <c r="K51">
        <v>4</v>
      </c>
      <c r="L51">
        <v>0</v>
      </c>
      <c r="M51">
        <v>1</v>
      </c>
    </row>
    <row r="52" spans="1:13" x14ac:dyDescent="0.25">
      <c r="A52">
        <v>21</v>
      </c>
      <c r="B52">
        <v>16</v>
      </c>
      <c r="C52">
        <v>75</v>
      </c>
      <c r="D52">
        <v>1</v>
      </c>
      <c r="E52">
        <v>6</v>
      </c>
      <c r="F52">
        <v>59.7</v>
      </c>
      <c r="G52">
        <v>25</v>
      </c>
      <c r="H52">
        <v>5</v>
      </c>
      <c r="I52">
        <v>8200</v>
      </c>
      <c r="J52">
        <v>0</v>
      </c>
      <c r="K52">
        <v>4</v>
      </c>
      <c r="L52">
        <v>6</v>
      </c>
      <c r="M52">
        <v>2</v>
      </c>
    </row>
    <row r="53" spans="1:13" x14ac:dyDescent="0.25">
      <c r="A53">
        <v>28</v>
      </c>
      <c r="B53">
        <v>18</v>
      </c>
      <c r="C53">
        <v>57</v>
      </c>
      <c r="D53">
        <v>0</v>
      </c>
      <c r="E53">
        <v>2</v>
      </c>
      <c r="F53">
        <v>48</v>
      </c>
      <c r="G53">
        <v>23</v>
      </c>
      <c r="H53">
        <v>4</v>
      </c>
      <c r="I53">
        <v>2500</v>
      </c>
      <c r="J53">
        <v>0</v>
      </c>
      <c r="K53">
        <v>4</v>
      </c>
      <c r="L53">
        <v>1</v>
      </c>
      <c r="M53">
        <v>2</v>
      </c>
    </row>
    <row r="54" spans="1:13" x14ac:dyDescent="0.25">
      <c r="A54">
        <v>24</v>
      </c>
      <c r="B54">
        <v>21</v>
      </c>
      <c r="C54">
        <v>126</v>
      </c>
      <c r="D54">
        <v>0</v>
      </c>
      <c r="E54">
        <v>3</v>
      </c>
      <c r="F54">
        <v>101.7</v>
      </c>
      <c r="G54">
        <v>46</v>
      </c>
      <c r="H54">
        <v>7</v>
      </c>
      <c r="I54">
        <v>32000</v>
      </c>
      <c r="J54">
        <v>0</v>
      </c>
      <c r="K54">
        <v>4</v>
      </c>
      <c r="L54">
        <v>6</v>
      </c>
      <c r="M54">
        <v>12</v>
      </c>
    </row>
    <row r="55" spans="1:13" x14ac:dyDescent="0.25">
      <c r="A55">
        <v>39</v>
      </c>
      <c r="B55">
        <v>22</v>
      </c>
      <c r="C55">
        <v>100</v>
      </c>
      <c r="D55">
        <v>1</v>
      </c>
      <c r="E55">
        <v>13</v>
      </c>
      <c r="F55">
        <v>111</v>
      </c>
      <c r="G55">
        <v>59</v>
      </c>
      <c r="H55">
        <v>3</v>
      </c>
      <c r="I55">
        <v>8200</v>
      </c>
      <c r="J55">
        <v>0</v>
      </c>
      <c r="K55">
        <v>4</v>
      </c>
      <c r="L55">
        <v>7</v>
      </c>
      <c r="M55">
        <v>4</v>
      </c>
    </row>
    <row r="56" spans="1:13" x14ac:dyDescent="0.25">
      <c r="A56">
        <v>21</v>
      </c>
      <c r="B56">
        <v>33</v>
      </c>
      <c r="C56">
        <v>27</v>
      </c>
      <c r="D56">
        <v>1</v>
      </c>
      <c r="E56">
        <v>1</v>
      </c>
      <c r="F56">
        <v>32.299999999999997</v>
      </c>
      <c r="G56">
        <v>19</v>
      </c>
      <c r="H56">
        <v>0</v>
      </c>
      <c r="I56">
        <v>2600</v>
      </c>
      <c r="J56">
        <v>0</v>
      </c>
      <c r="K56">
        <v>4</v>
      </c>
      <c r="L56">
        <v>2</v>
      </c>
      <c r="M56">
        <v>1</v>
      </c>
    </row>
    <row r="57" spans="1:13" x14ac:dyDescent="0.25">
      <c r="A57">
        <v>20</v>
      </c>
      <c r="B57">
        <v>42</v>
      </c>
      <c r="C57">
        <v>44</v>
      </c>
      <c r="D57">
        <v>0</v>
      </c>
      <c r="E57">
        <v>2</v>
      </c>
      <c r="F57">
        <v>53</v>
      </c>
      <c r="G57">
        <v>39</v>
      </c>
      <c r="H57">
        <v>3</v>
      </c>
      <c r="I57">
        <v>16000</v>
      </c>
      <c r="J57">
        <v>18</v>
      </c>
      <c r="K57">
        <v>4</v>
      </c>
      <c r="L57">
        <v>3</v>
      </c>
      <c r="M57">
        <v>8</v>
      </c>
    </row>
    <row r="58" spans="1:13" x14ac:dyDescent="0.25">
      <c r="A58">
        <v>33</v>
      </c>
      <c r="B58">
        <v>44</v>
      </c>
      <c r="C58">
        <v>54</v>
      </c>
      <c r="D58">
        <v>3</v>
      </c>
      <c r="E58">
        <v>1</v>
      </c>
      <c r="F58">
        <v>59.3</v>
      </c>
      <c r="G58">
        <v>49</v>
      </c>
      <c r="H58">
        <v>0</v>
      </c>
      <c r="I58">
        <v>6000</v>
      </c>
      <c r="J58">
        <v>0</v>
      </c>
      <c r="K58">
        <v>4</v>
      </c>
      <c r="L58">
        <v>2</v>
      </c>
      <c r="M58">
        <v>4</v>
      </c>
    </row>
    <row r="59" spans="1:13" x14ac:dyDescent="0.25">
      <c r="A59">
        <v>15</v>
      </c>
      <c r="B59">
        <v>44</v>
      </c>
      <c r="C59">
        <v>65</v>
      </c>
      <c r="D59">
        <v>0</v>
      </c>
      <c r="E59">
        <v>5</v>
      </c>
      <c r="F59">
        <v>86.3</v>
      </c>
      <c r="G59">
        <v>82</v>
      </c>
      <c r="H59">
        <v>2</v>
      </c>
      <c r="I59">
        <v>8000</v>
      </c>
      <c r="J59">
        <v>0</v>
      </c>
      <c r="K59">
        <v>4</v>
      </c>
      <c r="L59">
        <v>6</v>
      </c>
      <c r="M59">
        <v>8</v>
      </c>
    </row>
    <row r="60" spans="1:13" x14ac:dyDescent="0.25">
      <c r="A60">
        <v>28</v>
      </c>
      <c r="B60">
        <v>57</v>
      </c>
      <c r="C60">
        <v>69</v>
      </c>
      <c r="D60">
        <v>14</v>
      </c>
      <c r="E60">
        <v>6</v>
      </c>
      <c r="F60">
        <v>87</v>
      </c>
      <c r="G60">
        <v>83</v>
      </c>
      <c r="H60">
        <v>5</v>
      </c>
      <c r="I60">
        <v>9000</v>
      </c>
      <c r="J60">
        <v>6</v>
      </c>
      <c r="K60">
        <v>4</v>
      </c>
      <c r="L60">
        <v>6</v>
      </c>
      <c r="M60">
        <v>2</v>
      </c>
    </row>
    <row r="61" spans="1:13" x14ac:dyDescent="0.25">
      <c r="A61">
        <v>32</v>
      </c>
      <c r="B61">
        <v>65</v>
      </c>
      <c r="C61">
        <v>54</v>
      </c>
      <c r="D61">
        <v>17</v>
      </c>
      <c r="E61">
        <v>2</v>
      </c>
      <c r="F61">
        <v>87.3</v>
      </c>
      <c r="G61">
        <v>68</v>
      </c>
      <c r="H61">
        <v>3</v>
      </c>
      <c r="I61">
        <v>20000</v>
      </c>
      <c r="J61">
        <v>2</v>
      </c>
      <c r="K61">
        <v>4</v>
      </c>
      <c r="L61">
        <v>11</v>
      </c>
      <c r="M61">
        <v>11</v>
      </c>
    </row>
    <row r="62" spans="1:13" x14ac:dyDescent="0.25">
      <c r="A62">
        <v>2</v>
      </c>
      <c r="B62">
        <v>8</v>
      </c>
      <c r="C62">
        <v>7</v>
      </c>
      <c r="D62">
        <v>0</v>
      </c>
      <c r="E62">
        <v>1</v>
      </c>
      <c r="F62">
        <v>14.7</v>
      </c>
      <c r="G62">
        <v>12</v>
      </c>
      <c r="H62">
        <v>0</v>
      </c>
      <c r="I62">
        <v>2400</v>
      </c>
      <c r="J62">
        <v>0</v>
      </c>
      <c r="K62" t="s">
        <v>11</v>
      </c>
      <c r="L62">
        <v>1</v>
      </c>
      <c r="M62">
        <v>2</v>
      </c>
    </row>
    <row r="63" spans="1:13" x14ac:dyDescent="0.25">
      <c r="A63">
        <v>3</v>
      </c>
      <c r="B63">
        <v>13</v>
      </c>
      <c r="C63">
        <v>4</v>
      </c>
      <c r="D63">
        <v>3</v>
      </c>
      <c r="E63">
        <v>0</v>
      </c>
      <c r="F63">
        <v>8</v>
      </c>
      <c r="G63">
        <v>5</v>
      </c>
      <c r="H63">
        <v>0</v>
      </c>
      <c r="I63">
        <v>3100</v>
      </c>
      <c r="J63">
        <v>0</v>
      </c>
      <c r="K63">
        <v>5</v>
      </c>
      <c r="L63">
        <v>0</v>
      </c>
      <c r="M63">
        <v>6</v>
      </c>
    </row>
    <row r="64" spans="1:13" x14ac:dyDescent="0.25">
      <c r="A64">
        <v>21</v>
      </c>
      <c r="B64">
        <v>14</v>
      </c>
      <c r="C64">
        <v>84</v>
      </c>
      <c r="D64">
        <v>1</v>
      </c>
      <c r="E64">
        <v>6</v>
      </c>
      <c r="F64">
        <v>80</v>
      </c>
      <c r="G64">
        <v>54</v>
      </c>
      <c r="H64">
        <v>3</v>
      </c>
      <c r="I64">
        <v>5500</v>
      </c>
      <c r="J64">
        <v>0</v>
      </c>
      <c r="K64">
        <v>5</v>
      </c>
      <c r="L64">
        <v>5</v>
      </c>
      <c r="M64">
        <v>4</v>
      </c>
    </row>
    <row r="65" spans="1:13" x14ac:dyDescent="0.25">
      <c r="A65">
        <v>14</v>
      </c>
      <c r="B65">
        <v>19</v>
      </c>
      <c r="C65">
        <v>16</v>
      </c>
      <c r="D65">
        <v>1</v>
      </c>
      <c r="E65">
        <v>1</v>
      </c>
      <c r="F65">
        <v>21.7</v>
      </c>
      <c r="G65">
        <v>8</v>
      </c>
      <c r="H65">
        <v>0</v>
      </c>
      <c r="I65">
        <v>3500</v>
      </c>
      <c r="J65">
        <v>0</v>
      </c>
      <c r="K65">
        <v>5</v>
      </c>
      <c r="L65">
        <v>1</v>
      </c>
      <c r="M65">
        <v>10</v>
      </c>
    </row>
    <row r="66" spans="1:13" x14ac:dyDescent="0.25">
      <c r="A66">
        <v>43</v>
      </c>
      <c r="B66">
        <v>21</v>
      </c>
      <c r="C66">
        <v>117</v>
      </c>
      <c r="D66">
        <v>1</v>
      </c>
      <c r="E66">
        <v>2</v>
      </c>
      <c r="F66">
        <v>99</v>
      </c>
      <c r="G66">
        <v>60</v>
      </c>
      <c r="H66">
        <v>7</v>
      </c>
      <c r="I66">
        <v>6500</v>
      </c>
      <c r="J66">
        <v>0</v>
      </c>
      <c r="K66">
        <v>5</v>
      </c>
      <c r="L66">
        <v>6</v>
      </c>
      <c r="M66">
        <v>13</v>
      </c>
    </row>
    <row r="67" spans="1:13" x14ac:dyDescent="0.25">
      <c r="A67">
        <v>41</v>
      </c>
      <c r="B67">
        <v>26</v>
      </c>
      <c r="C67">
        <v>183</v>
      </c>
      <c r="D67">
        <v>0</v>
      </c>
      <c r="E67">
        <v>12</v>
      </c>
      <c r="F67">
        <v>179</v>
      </c>
      <c r="G67">
        <v>80</v>
      </c>
      <c r="H67">
        <v>4</v>
      </c>
      <c r="I67">
        <v>70000</v>
      </c>
      <c r="J67">
        <v>0</v>
      </c>
      <c r="K67">
        <v>5</v>
      </c>
      <c r="L67">
        <v>12</v>
      </c>
      <c r="M67">
        <v>12</v>
      </c>
    </row>
    <row r="68" spans="1:13" x14ac:dyDescent="0.25">
      <c r="A68">
        <v>58</v>
      </c>
      <c r="B68">
        <v>26</v>
      </c>
      <c r="C68">
        <v>162</v>
      </c>
      <c r="D68">
        <v>0</v>
      </c>
      <c r="E68">
        <v>12</v>
      </c>
      <c r="F68">
        <v>155.69999999999999</v>
      </c>
      <c r="G68">
        <v>102</v>
      </c>
      <c r="H68">
        <v>10</v>
      </c>
      <c r="I68">
        <v>15000</v>
      </c>
      <c r="J68">
        <v>0</v>
      </c>
      <c r="K68">
        <v>5</v>
      </c>
      <c r="L68">
        <v>12</v>
      </c>
      <c r="M68">
        <v>5</v>
      </c>
    </row>
    <row r="69" spans="1:13" x14ac:dyDescent="0.25">
      <c r="A69">
        <v>76</v>
      </c>
      <c r="B69">
        <v>26</v>
      </c>
      <c r="C69">
        <v>154</v>
      </c>
      <c r="D69">
        <v>0</v>
      </c>
      <c r="E69">
        <v>7</v>
      </c>
      <c r="F69">
        <v>153.30000000000001</v>
      </c>
      <c r="G69">
        <v>114</v>
      </c>
      <c r="H69">
        <v>7</v>
      </c>
      <c r="I69">
        <v>15000</v>
      </c>
      <c r="J69">
        <v>0</v>
      </c>
      <c r="K69">
        <v>5</v>
      </c>
      <c r="L69">
        <v>12</v>
      </c>
      <c r="M69">
        <v>11</v>
      </c>
    </row>
    <row r="70" spans="1:13" x14ac:dyDescent="0.25">
      <c r="A70">
        <v>21</v>
      </c>
      <c r="B70">
        <v>31</v>
      </c>
      <c r="C70">
        <v>44</v>
      </c>
      <c r="D70">
        <v>5</v>
      </c>
      <c r="E70">
        <v>0</v>
      </c>
      <c r="F70">
        <v>37</v>
      </c>
      <c r="G70">
        <v>18</v>
      </c>
      <c r="H70">
        <v>2</v>
      </c>
      <c r="I70">
        <v>4600</v>
      </c>
      <c r="J70">
        <v>0</v>
      </c>
      <c r="K70">
        <v>5</v>
      </c>
      <c r="L70">
        <v>2</v>
      </c>
      <c r="M70">
        <v>3</v>
      </c>
    </row>
    <row r="71" spans="1:13" x14ac:dyDescent="0.25">
      <c r="A71">
        <v>24</v>
      </c>
      <c r="B71">
        <v>32</v>
      </c>
      <c r="C71">
        <v>45</v>
      </c>
      <c r="D71">
        <v>5</v>
      </c>
      <c r="E71">
        <v>6</v>
      </c>
      <c r="F71">
        <v>47.7</v>
      </c>
      <c r="G71">
        <v>18</v>
      </c>
      <c r="H71">
        <v>1</v>
      </c>
      <c r="I71">
        <v>3800</v>
      </c>
      <c r="J71">
        <v>1</v>
      </c>
      <c r="K71">
        <v>5</v>
      </c>
      <c r="L71">
        <v>2</v>
      </c>
      <c r="M71">
        <v>2</v>
      </c>
    </row>
    <row r="72" spans="1:13" x14ac:dyDescent="0.25">
      <c r="A72">
        <v>21</v>
      </c>
      <c r="B72">
        <v>33</v>
      </c>
      <c r="C72">
        <v>41</v>
      </c>
      <c r="D72">
        <v>0</v>
      </c>
      <c r="E72">
        <v>2</v>
      </c>
      <c r="F72">
        <v>42</v>
      </c>
      <c r="G72">
        <v>25</v>
      </c>
      <c r="H72">
        <v>3</v>
      </c>
      <c r="I72">
        <v>5500</v>
      </c>
      <c r="J72">
        <v>0</v>
      </c>
      <c r="K72">
        <v>5</v>
      </c>
      <c r="L72">
        <v>0</v>
      </c>
      <c r="M72">
        <v>3</v>
      </c>
    </row>
    <row r="73" spans="1:13" x14ac:dyDescent="0.25">
      <c r="A73">
        <v>22</v>
      </c>
      <c r="B73">
        <v>38</v>
      </c>
      <c r="C73">
        <v>36</v>
      </c>
      <c r="D73">
        <v>0</v>
      </c>
      <c r="E73">
        <v>2</v>
      </c>
      <c r="F73">
        <v>38.700000000000003</v>
      </c>
      <c r="G73">
        <v>25</v>
      </c>
      <c r="H73">
        <v>5</v>
      </c>
      <c r="I73">
        <v>10500</v>
      </c>
      <c r="J73">
        <v>7</v>
      </c>
      <c r="K73">
        <v>5</v>
      </c>
      <c r="L73">
        <v>2</v>
      </c>
      <c r="M73">
        <v>11</v>
      </c>
    </row>
    <row r="74" spans="1:13" x14ac:dyDescent="0.25">
      <c r="A74">
        <v>14</v>
      </c>
      <c r="B74">
        <v>64</v>
      </c>
      <c r="C74">
        <v>35</v>
      </c>
      <c r="D74">
        <v>16</v>
      </c>
      <c r="E74">
        <v>6</v>
      </c>
      <c r="F74">
        <v>56.3</v>
      </c>
      <c r="G74">
        <v>41</v>
      </c>
      <c r="H74">
        <v>2</v>
      </c>
      <c r="I74">
        <v>10000</v>
      </c>
      <c r="J74">
        <v>2</v>
      </c>
      <c r="K74">
        <v>5</v>
      </c>
      <c r="L74">
        <v>6</v>
      </c>
      <c r="M74">
        <v>9</v>
      </c>
    </row>
    <row r="75" spans="1:13" x14ac:dyDescent="0.25">
      <c r="A75">
        <v>11</v>
      </c>
      <c r="B75">
        <v>11</v>
      </c>
      <c r="C75">
        <v>40</v>
      </c>
      <c r="D75">
        <v>0</v>
      </c>
      <c r="E75">
        <v>3</v>
      </c>
      <c r="F75">
        <v>29</v>
      </c>
      <c r="G75">
        <v>11</v>
      </c>
      <c r="H75">
        <v>3</v>
      </c>
      <c r="I75">
        <v>5000</v>
      </c>
      <c r="J75">
        <v>0</v>
      </c>
      <c r="K75">
        <v>6</v>
      </c>
      <c r="L75">
        <v>1</v>
      </c>
      <c r="M75">
        <v>11</v>
      </c>
    </row>
    <row r="76" spans="1:13" x14ac:dyDescent="0.25">
      <c r="A76">
        <v>5</v>
      </c>
      <c r="B76">
        <v>19</v>
      </c>
      <c r="C76">
        <v>16</v>
      </c>
      <c r="D76">
        <v>3</v>
      </c>
      <c r="E76">
        <v>1</v>
      </c>
      <c r="F76">
        <v>16.7</v>
      </c>
      <c r="G76">
        <v>17</v>
      </c>
      <c r="H76">
        <v>0</v>
      </c>
      <c r="I76">
        <v>12000</v>
      </c>
      <c r="J76">
        <v>0</v>
      </c>
      <c r="K76">
        <v>6</v>
      </c>
      <c r="L76">
        <v>0</v>
      </c>
      <c r="M76">
        <v>10</v>
      </c>
    </row>
    <row r="77" spans="1:13" x14ac:dyDescent="0.25">
      <c r="A77">
        <v>24</v>
      </c>
      <c r="B77">
        <v>25</v>
      </c>
      <c r="C77">
        <v>35</v>
      </c>
      <c r="D77">
        <v>2</v>
      </c>
      <c r="E77">
        <v>3</v>
      </c>
      <c r="F77">
        <v>36.700000000000003</v>
      </c>
      <c r="G77">
        <v>28</v>
      </c>
      <c r="H77">
        <v>0</v>
      </c>
      <c r="I77">
        <v>3300</v>
      </c>
      <c r="J77">
        <v>1</v>
      </c>
      <c r="K77">
        <v>6</v>
      </c>
      <c r="L77">
        <v>0</v>
      </c>
      <c r="M77">
        <v>3</v>
      </c>
    </row>
    <row r="78" spans="1:13" x14ac:dyDescent="0.25">
      <c r="A78">
        <v>41</v>
      </c>
      <c r="B78">
        <v>27</v>
      </c>
      <c r="C78">
        <v>127</v>
      </c>
      <c r="D78">
        <v>0</v>
      </c>
      <c r="E78">
        <v>15</v>
      </c>
      <c r="F78">
        <v>114.7</v>
      </c>
      <c r="G78">
        <v>71</v>
      </c>
      <c r="H78">
        <v>8</v>
      </c>
      <c r="I78">
        <v>27000</v>
      </c>
      <c r="J78">
        <v>0</v>
      </c>
      <c r="K78">
        <v>6</v>
      </c>
      <c r="L78">
        <v>9</v>
      </c>
      <c r="M78">
        <v>9</v>
      </c>
    </row>
    <row r="79" spans="1:13" x14ac:dyDescent="0.25">
      <c r="A79">
        <v>52</v>
      </c>
      <c r="B79">
        <v>35</v>
      </c>
      <c r="C79">
        <v>132</v>
      </c>
      <c r="D79">
        <v>2</v>
      </c>
      <c r="E79">
        <v>8</v>
      </c>
      <c r="F79">
        <v>135.30000000000001</v>
      </c>
      <c r="G79">
        <v>102</v>
      </c>
      <c r="H79">
        <v>11</v>
      </c>
      <c r="I79">
        <v>11000</v>
      </c>
      <c r="J79">
        <v>0</v>
      </c>
      <c r="K79">
        <v>6</v>
      </c>
      <c r="L79">
        <v>10</v>
      </c>
      <c r="M79">
        <v>5</v>
      </c>
    </row>
    <row r="80" spans="1:13" x14ac:dyDescent="0.25">
      <c r="A80">
        <v>20</v>
      </c>
      <c r="B80">
        <v>37</v>
      </c>
      <c r="C80">
        <v>50</v>
      </c>
      <c r="D80">
        <v>3</v>
      </c>
      <c r="E80">
        <v>2</v>
      </c>
      <c r="F80">
        <v>47.3</v>
      </c>
      <c r="G80">
        <v>25</v>
      </c>
      <c r="H80">
        <v>2</v>
      </c>
      <c r="I80">
        <v>4000</v>
      </c>
      <c r="J80">
        <v>0</v>
      </c>
      <c r="K80">
        <v>6</v>
      </c>
      <c r="L80">
        <v>2</v>
      </c>
      <c r="M80">
        <v>7</v>
      </c>
    </row>
    <row r="81" spans="1:13" x14ac:dyDescent="0.25">
      <c r="A81">
        <v>23</v>
      </c>
      <c r="B81">
        <v>43</v>
      </c>
      <c r="C81">
        <v>36</v>
      </c>
      <c r="D81">
        <v>15</v>
      </c>
      <c r="E81">
        <v>2</v>
      </c>
      <c r="F81">
        <v>47.7</v>
      </c>
      <c r="G81">
        <v>37</v>
      </c>
      <c r="H81">
        <v>0</v>
      </c>
      <c r="I81">
        <v>10500</v>
      </c>
      <c r="J81">
        <v>0</v>
      </c>
      <c r="K81">
        <v>6</v>
      </c>
      <c r="L81">
        <v>6</v>
      </c>
      <c r="M81">
        <v>7</v>
      </c>
    </row>
    <row r="82" spans="1:13" x14ac:dyDescent="0.25">
      <c r="A82">
        <v>25</v>
      </c>
      <c r="B82">
        <v>43</v>
      </c>
      <c r="C82">
        <v>36</v>
      </c>
      <c r="D82">
        <v>1</v>
      </c>
      <c r="E82">
        <v>3</v>
      </c>
      <c r="F82">
        <v>42.7</v>
      </c>
      <c r="G82">
        <v>19</v>
      </c>
      <c r="H82">
        <v>1</v>
      </c>
      <c r="I82">
        <v>4600</v>
      </c>
      <c r="J82">
        <v>0</v>
      </c>
      <c r="K82">
        <v>6</v>
      </c>
      <c r="L82">
        <v>1</v>
      </c>
      <c r="M82">
        <v>4</v>
      </c>
    </row>
    <row r="83" spans="1:13" x14ac:dyDescent="0.25">
      <c r="A83">
        <v>30</v>
      </c>
      <c r="B83">
        <v>51</v>
      </c>
      <c r="C83">
        <v>67</v>
      </c>
      <c r="D83">
        <v>9</v>
      </c>
      <c r="E83">
        <v>5</v>
      </c>
      <c r="F83">
        <v>69.7</v>
      </c>
      <c r="G83">
        <v>64</v>
      </c>
      <c r="H83">
        <v>1</v>
      </c>
      <c r="I83">
        <v>11000</v>
      </c>
      <c r="J83">
        <v>0</v>
      </c>
      <c r="K83">
        <v>6</v>
      </c>
      <c r="L83">
        <v>5</v>
      </c>
      <c r="M83">
        <v>7</v>
      </c>
    </row>
    <row r="84" spans="1:13" x14ac:dyDescent="0.25">
      <c r="A84">
        <v>56</v>
      </c>
      <c r="B84">
        <v>53</v>
      </c>
      <c r="C84">
        <v>108</v>
      </c>
      <c r="D84">
        <v>11</v>
      </c>
      <c r="E84">
        <v>3</v>
      </c>
      <c r="F84">
        <v>127</v>
      </c>
      <c r="G84">
        <v>97</v>
      </c>
      <c r="H84">
        <v>4</v>
      </c>
      <c r="I84">
        <v>13000</v>
      </c>
      <c r="J84">
        <v>0</v>
      </c>
      <c r="K84">
        <v>6</v>
      </c>
      <c r="L84">
        <v>10</v>
      </c>
      <c r="M84">
        <v>13</v>
      </c>
    </row>
    <row r="85" spans="1:13" x14ac:dyDescent="0.25">
      <c r="A85">
        <v>16</v>
      </c>
      <c r="B85">
        <v>57</v>
      </c>
      <c r="C85">
        <v>34</v>
      </c>
      <c r="D85">
        <v>0</v>
      </c>
      <c r="E85">
        <v>2</v>
      </c>
      <c r="F85">
        <v>57.7</v>
      </c>
      <c r="G85">
        <v>51</v>
      </c>
      <c r="H85">
        <v>1</v>
      </c>
      <c r="I85">
        <v>26000</v>
      </c>
      <c r="J85">
        <v>39</v>
      </c>
      <c r="K85">
        <v>6</v>
      </c>
      <c r="L85">
        <v>1</v>
      </c>
      <c r="M85">
        <v>4</v>
      </c>
    </row>
    <row r="86" spans="1:13" x14ac:dyDescent="0.25">
      <c r="A86">
        <v>2</v>
      </c>
      <c r="B86">
        <v>8</v>
      </c>
      <c r="C86">
        <v>11</v>
      </c>
      <c r="D86">
        <v>0</v>
      </c>
      <c r="E86">
        <v>2</v>
      </c>
      <c r="F86">
        <v>6.7</v>
      </c>
      <c r="G86">
        <v>3</v>
      </c>
      <c r="H86">
        <v>0</v>
      </c>
      <c r="I86">
        <v>2400</v>
      </c>
      <c r="J86">
        <v>0</v>
      </c>
      <c r="K86">
        <v>6</v>
      </c>
      <c r="L86">
        <v>1</v>
      </c>
      <c r="M86">
        <v>6</v>
      </c>
    </row>
    <row r="87" spans="1:13" x14ac:dyDescent="0.25">
      <c r="A87">
        <v>9</v>
      </c>
      <c r="B87">
        <v>9</v>
      </c>
      <c r="C87">
        <v>22</v>
      </c>
      <c r="D87">
        <v>0</v>
      </c>
      <c r="E87">
        <v>3</v>
      </c>
      <c r="F87">
        <v>13.7</v>
      </c>
      <c r="G87">
        <v>11</v>
      </c>
      <c r="H87">
        <v>1</v>
      </c>
      <c r="I87">
        <v>2200</v>
      </c>
      <c r="J87">
        <v>0</v>
      </c>
      <c r="K87">
        <v>6</v>
      </c>
      <c r="L87">
        <v>0</v>
      </c>
      <c r="M87">
        <v>3</v>
      </c>
    </row>
    <row r="88" spans="1:13" x14ac:dyDescent="0.25">
      <c r="A88">
        <v>7</v>
      </c>
      <c r="B88">
        <v>11</v>
      </c>
      <c r="C88">
        <v>6</v>
      </c>
      <c r="D88">
        <v>0</v>
      </c>
      <c r="E88">
        <v>0</v>
      </c>
      <c r="F88">
        <v>5.7</v>
      </c>
      <c r="G88">
        <v>3</v>
      </c>
      <c r="H88">
        <v>0</v>
      </c>
      <c r="I88">
        <v>2000</v>
      </c>
      <c r="J88">
        <v>0</v>
      </c>
      <c r="K88">
        <v>7</v>
      </c>
      <c r="L88">
        <v>0</v>
      </c>
      <c r="M88">
        <v>1</v>
      </c>
    </row>
    <row r="89" spans="1:13" x14ac:dyDescent="0.25">
      <c r="A89">
        <v>34</v>
      </c>
      <c r="B89">
        <v>16</v>
      </c>
      <c r="C89">
        <v>81</v>
      </c>
      <c r="D89">
        <v>0</v>
      </c>
      <c r="E89">
        <v>7</v>
      </c>
      <c r="F89">
        <v>65.3</v>
      </c>
      <c r="G89">
        <v>30</v>
      </c>
      <c r="H89">
        <v>7</v>
      </c>
      <c r="I89">
        <v>4500</v>
      </c>
      <c r="J89">
        <v>0</v>
      </c>
      <c r="K89">
        <v>7</v>
      </c>
      <c r="L89">
        <v>3</v>
      </c>
      <c r="M89">
        <v>4</v>
      </c>
    </row>
    <row r="90" spans="1:13" x14ac:dyDescent="0.25">
      <c r="A90">
        <v>45</v>
      </c>
      <c r="B90">
        <v>25</v>
      </c>
      <c r="C90">
        <v>144</v>
      </c>
      <c r="D90">
        <v>0</v>
      </c>
      <c r="E90">
        <v>13</v>
      </c>
      <c r="F90">
        <v>127.3</v>
      </c>
      <c r="G90">
        <v>56</v>
      </c>
      <c r="H90">
        <v>10</v>
      </c>
      <c r="I90">
        <v>21000</v>
      </c>
      <c r="J90">
        <v>0</v>
      </c>
      <c r="K90">
        <v>7</v>
      </c>
      <c r="L90">
        <v>6</v>
      </c>
      <c r="M90">
        <v>17</v>
      </c>
    </row>
    <row r="91" spans="1:13" x14ac:dyDescent="0.25">
      <c r="A91">
        <v>68</v>
      </c>
      <c r="B91">
        <v>26</v>
      </c>
      <c r="C91">
        <v>144</v>
      </c>
      <c r="D91">
        <v>0</v>
      </c>
      <c r="E91">
        <v>12</v>
      </c>
      <c r="F91">
        <v>165.7</v>
      </c>
      <c r="G91">
        <v>143</v>
      </c>
      <c r="H91">
        <v>7</v>
      </c>
      <c r="I91">
        <v>24000</v>
      </c>
      <c r="J91">
        <v>0</v>
      </c>
      <c r="K91">
        <v>7</v>
      </c>
      <c r="L91">
        <v>14</v>
      </c>
      <c r="M91">
        <v>3</v>
      </c>
    </row>
    <row r="92" spans="1:13" x14ac:dyDescent="0.25">
      <c r="A92">
        <v>68</v>
      </c>
      <c r="B92">
        <v>31</v>
      </c>
      <c r="C92">
        <v>141</v>
      </c>
      <c r="D92">
        <v>2</v>
      </c>
      <c r="E92">
        <v>13</v>
      </c>
      <c r="F92">
        <v>132.69999999999999</v>
      </c>
      <c r="G92">
        <v>73</v>
      </c>
      <c r="H92">
        <v>8</v>
      </c>
      <c r="I92">
        <v>20000</v>
      </c>
      <c r="J92">
        <v>0</v>
      </c>
      <c r="K92">
        <v>7</v>
      </c>
      <c r="L92">
        <v>6</v>
      </c>
      <c r="M92">
        <v>20</v>
      </c>
    </row>
    <row r="93" spans="1:13" x14ac:dyDescent="0.25">
      <c r="A93">
        <v>79</v>
      </c>
      <c r="B93">
        <v>32</v>
      </c>
      <c r="C93">
        <v>128</v>
      </c>
      <c r="D93">
        <v>1</v>
      </c>
      <c r="E93">
        <v>8</v>
      </c>
      <c r="F93">
        <v>123.7</v>
      </c>
      <c r="G93">
        <v>77</v>
      </c>
      <c r="H93">
        <v>4</v>
      </c>
      <c r="I93">
        <v>5000</v>
      </c>
      <c r="J93">
        <v>0</v>
      </c>
      <c r="K93">
        <v>7</v>
      </c>
      <c r="L93">
        <v>5</v>
      </c>
      <c r="M93">
        <v>3</v>
      </c>
    </row>
    <row r="94" spans="1:13" x14ac:dyDescent="0.25">
      <c r="A94">
        <v>34</v>
      </c>
      <c r="B94">
        <v>33</v>
      </c>
      <c r="C94">
        <v>70</v>
      </c>
      <c r="D94">
        <v>0</v>
      </c>
      <c r="E94">
        <v>7</v>
      </c>
      <c r="F94">
        <v>65.3</v>
      </c>
      <c r="G94">
        <v>34</v>
      </c>
      <c r="H94">
        <v>5</v>
      </c>
      <c r="I94">
        <v>3600</v>
      </c>
      <c r="J94">
        <v>0</v>
      </c>
      <c r="K94">
        <v>7</v>
      </c>
      <c r="L94">
        <v>4</v>
      </c>
      <c r="M94">
        <v>2</v>
      </c>
    </row>
    <row r="95" spans="1:13" x14ac:dyDescent="0.25">
      <c r="A95">
        <v>41</v>
      </c>
      <c r="B95">
        <v>36</v>
      </c>
      <c r="C95">
        <v>98</v>
      </c>
      <c r="D95">
        <v>3</v>
      </c>
      <c r="E95">
        <v>4</v>
      </c>
      <c r="F95">
        <v>85.7</v>
      </c>
      <c r="G95">
        <v>48</v>
      </c>
      <c r="H95">
        <v>8</v>
      </c>
      <c r="I95">
        <v>10000</v>
      </c>
      <c r="J95">
        <v>0</v>
      </c>
      <c r="K95">
        <v>7</v>
      </c>
      <c r="L95">
        <v>7</v>
      </c>
      <c r="M95">
        <v>12</v>
      </c>
    </row>
    <row r="96" spans="1:13" x14ac:dyDescent="0.25">
      <c r="A96">
        <v>16</v>
      </c>
      <c r="B96">
        <v>38</v>
      </c>
      <c r="C96">
        <v>39</v>
      </c>
      <c r="D96">
        <v>9</v>
      </c>
      <c r="E96">
        <v>2</v>
      </c>
      <c r="F96">
        <v>41.3</v>
      </c>
      <c r="G96">
        <v>29</v>
      </c>
      <c r="H96">
        <v>3</v>
      </c>
      <c r="I96">
        <v>30000</v>
      </c>
      <c r="J96">
        <v>0</v>
      </c>
      <c r="K96">
        <v>7</v>
      </c>
      <c r="L96">
        <v>2</v>
      </c>
      <c r="M96">
        <v>16</v>
      </c>
    </row>
    <row r="97" spans="1:13" x14ac:dyDescent="0.25">
      <c r="A97">
        <v>47</v>
      </c>
      <c r="B97">
        <v>42</v>
      </c>
      <c r="C97">
        <v>64</v>
      </c>
      <c r="D97">
        <v>12</v>
      </c>
      <c r="E97">
        <v>3</v>
      </c>
      <c r="F97">
        <v>69.3</v>
      </c>
      <c r="G97">
        <v>47</v>
      </c>
      <c r="H97">
        <v>2</v>
      </c>
      <c r="I97">
        <v>7500</v>
      </c>
      <c r="J97">
        <v>1</v>
      </c>
      <c r="K97">
        <v>7</v>
      </c>
      <c r="L97">
        <v>5</v>
      </c>
      <c r="M97">
        <v>6</v>
      </c>
    </row>
    <row r="98" spans="1:13" x14ac:dyDescent="0.25">
      <c r="A98">
        <v>44</v>
      </c>
      <c r="B98">
        <v>46</v>
      </c>
      <c r="C98">
        <v>56</v>
      </c>
      <c r="D98">
        <v>5</v>
      </c>
      <c r="E98">
        <v>11</v>
      </c>
      <c r="F98">
        <v>57.7</v>
      </c>
      <c r="G98">
        <v>39</v>
      </c>
      <c r="H98">
        <v>1</v>
      </c>
      <c r="I98">
        <v>8000</v>
      </c>
      <c r="J98">
        <v>2</v>
      </c>
      <c r="K98">
        <v>7</v>
      </c>
      <c r="L98">
        <v>7</v>
      </c>
      <c r="M98">
        <v>6</v>
      </c>
    </row>
    <row r="99" spans="1:13" x14ac:dyDescent="0.25">
      <c r="A99">
        <v>41</v>
      </c>
      <c r="B99">
        <v>64</v>
      </c>
      <c r="C99">
        <v>63</v>
      </c>
      <c r="D99">
        <v>7</v>
      </c>
      <c r="E99">
        <v>7</v>
      </c>
      <c r="F99">
        <v>92.7</v>
      </c>
      <c r="G99">
        <v>67</v>
      </c>
      <c r="H99">
        <v>1</v>
      </c>
      <c r="I99">
        <v>10000</v>
      </c>
      <c r="J99">
        <v>2</v>
      </c>
      <c r="K99">
        <v>7</v>
      </c>
      <c r="L99">
        <v>2</v>
      </c>
      <c r="M99">
        <v>7</v>
      </c>
    </row>
    <row r="100" spans="1:13" x14ac:dyDescent="0.25">
      <c r="A100">
        <v>6</v>
      </c>
      <c r="B100">
        <v>6</v>
      </c>
      <c r="C100">
        <v>12</v>
      </c>
      <c r="D100">
        <v>0</v>
      </c>
      <c r="E100">
        <v>0</v>
      </c>
      <c r="F100">
        <v>13</v>
      </c>
      <c r="G100">
        <v>7</v>
      </c>
      <c r="H100">
        <v>0</v>
      </c>
      <c r="I100">
        <v>2300</v>
      </c>
      <c r="J100">
        <v>0</v>
      </c>
      <c r="K100">
        <v>7</v>
      </c>
      <c r="L100">
        <v>0</v>
      </c>
      <c r="M100">
        <v>3</v>
      </c>
    </row>
    <row r="101" spans="1:13" x14ac:dyDescent="0.25">
      <c r="A101">
        <v>4</v>
      </c>
      <c r="B101">
        <v>6</v>
      </c>
      <c r="C101">
        <v>19</v>
      </c>
      <c r="D101">
        <v>0</v>
      </c>
      <c r="E101">
        <v>3</v>
      </c>
      <c r="F101">
        <v>13</v>
      </c>
      <c r="G101">
        <v>4</v>
      </c>
      <c r="H101">
        <v>0</v>
      </c>
      <c r="I101">
        <v>3100</v>
      </c>
      <c r="J101">
        <v>0</v>
      </c>
      <c r="K101">
        <v>7</v>
      </c>
      <c r="L101">
        <v>0</v>
      </c>
      <c r="M101">
        <v>8</v>
      </c>
    </row>
    <row r="102" spans="1:13" x14ac:dyDescent="0.25">
      <c r="A102">
        <v>12</v>
      </c>
      <c r="B102">
        <v>11</v>
      </c>
      <c r="C102">
        <v>39</v>
      </c>
      <c r="D102">
        <v>0</v>
      </c>
      <c r="E102">
        <v>1</v>
      </c>
      <c r="F102">
        <v>23</v>
      </c>
      <c r="G102">
        <v>12</v>
      </c>
      <c r="H102">
        <v>2</v>
      </c>
      <c r="I102">
        <v>2400</v>
      </c>
      <c r="J102">
        <v>0</v>
      </c>
      <c r="K102">
        <v>8</v>
      </c>
      <c r="L102">
        <v>1</v>
      </c>
      <c r="M102">
        <v>3</v>
      </c>
    </row>
    <row r="103" spans="1:13" x14ac:dyDescent="0.25">
      <c r="A103">
        <v>6</v>
      </c>
      <c r="B103">
        <v>13</v>
      </c>
      <c r="C103">
        <v>9</v>
      </c>
      <c r="D103">
        <v>2</v>
      </c>
      <c r="E103">
        <v>2</v>
      </c>
      <c r="F103">
        <v>10</v>
      </c>
      <c r="G103">
        <v>8</v>
      </c>
      <c r="H103">
        <v>0</v>
      </c>
      <c r="I103">
        <v>5000</v>
      </c>
      <c r="J103">
        <v>0</v>
      </c>
      <c r="K103">
        <v>8</v>
      </c>
      <c r="L103">
        <v>0</v>
      </c>
      <c r="M103">
        <v>9</v>
      </c>
    </row>
    <row r="104" spans="1:13" x14ac:dyDescent="0.25">
      <c r="A104">
        <v>22</v>
      </c>
      <c r="B104">
        <v>22</v>
      </c>
      <c r="C104">
        <v>29</v>
      </c>
      <c r="D104">
        <v>0</v>
      </c>
      <c r="E104">
        <v>0</v>
      </c>
      <c r="F104">
        <v>38</v>
      </c>
      <c r="G104">
        <v>30</v>
      </c>
      <c r="H104">
        <v>4</v>
      </c>
      <c r="I104">
        <v>2300</v>
      </c>
      <c r="J104">
        <v>1</v>
      </c>
      <c r="K104">
        <v>8</v>
      </c>
      <c r="L104">
        <v>0</v>
      </c>
      <c r="M104">
        <v>1</v>
      </c>
    </row>
    <row r="105" spans="1:13" x14ac:dyDescent="0.25">
      <c r="A105">
        <v>47</v>
      </c>
      <c r="B105">
        <v>26</v>
      </c>
      <c r="C105">
        <v>110</v>
      </c>
      <c r="D105">
        <v>0</v>
      </c>
      <c r="E105">
        <v>7</v>
      </c>
      <c r="F105">
        <v>106.7</v>
      </c>
      <c r="G105">
        <v>63</v>
      </c>
      <c r="H105">
        <v>6</v>
      </c>
      <c r="I105">
        <v>37000</v>
      </c>
      <c r="J105">
        <v>0</v>
      </c>
      <c r="K105">
        <v>8</v>
      </c>
      <c r="L105">
        <v>3</v>
      </c>
      <c r="M105">
        <v>11</v>
      </c>
    </row>
    <row r="106" spans="1:13" x14ac:dyDescent="0.25">
      <c r="A106">
        <v>59</v>
      </c>
      <c r="B106">
        <v>27</v>
      </c>
      <c r="C106">
        <v>145</v>
      </c>
      <c r="D106">
        <v>0</v>
      </c>
      <c r="E106">
        <v>9</v>
      </c>
      <c r="F106">
        <v>167.3</v>
      </c>
      <c r="G106">
        <v>126</v>
      </c>
      <c r="H106">
        <v>8</v>
      </c>
      <c r="I106">
        <v>17000</v>
      </c>
      <c r="J106">
        <v>0</v>
      </c>
      <c r="K106">
        <v>8</v>
      </c>
      <c r="L106">
        <v>12</v>
      </c>
      <c r="M106">
        <v>3</v>
      </c>
    </row>
    <row r="107" spans="1:13" x14ac:dyDescent="0.25">
      <c r="A107">
        <v>69</v>
      </c>
      <c r="B107">
        <v>28</v>
      </c>
      <c r="C107">
        <v>155</v>
      </c>
      <c r="D107">
        <v>0</v>
      </c>
      <c r="E107">
        <v>11</v>
      </c>
      <c r="F107">
        <v>173</v>
      </c>
      <c r="G107">
        <v>83</v>
      </c>
      <c r="H107">
        <v>11</v>
      </c>
      <c r="I107">
        <v>11000</v>
      </c>
      <c r="J107">
        <v>0</v>
      </c>
      <c r="K107">
        <v>8</v>
      </c>
      <c r="L107">
        <v>11</v>
      </c>
      <c r="M107">
        <v>9</v>
      </c>
    </row>
    <row r="108" spans="1:13" x14ac:dyDescent="0.25">
      <c r="A108">
        <v>47</v>
      </c>
      <c r="B108">
        <v>34</v>
      </c>
      <c r="C108">
        <v>88</v>
      </c>
      <c r="D108">
        <v>1</v>
      </c>
      <c r="E108">
        <v>10</v>
      </c>
      <c r="F108">
        <v>104.3</v>
      </c>
      <c r="G108">
        <v>77</v>
      </c>
      <c r="H108">
        <v>8</v>
      </c>
      <c r="I108">
        <v>13000</v>
      </c>
      <c r="J108">
        <v>8</v>
      </c>
      <c r="K108">
        <v>8</v>
      </c>
      <c r="L108">
        <v>6</v>
      </c>
      <c r="M108">
        <v>12</v>
      </c>
    </row>
    <row r="109" spans="1:13" x14ac:dyDescent="0.25">
      <c r="A109">
        <v>58</v>
      </c>
      <c r="B109">
        <v>40</v>
      </c>
      <c r="C109">
        <v>132</v>
      </c>
      <c r="D109">
        <v>1</v>
      </c>
      <c r="E109">
        <v>10</v>
      </c>
      <c r="F109">
        <v>120</v>
      </c>
      <c r="G109">
        <v>78</v>
      </c>
      <c r="H109">
        <v>8</v>
      </c>
      <c r="I109">
        <v>7000</v>
      </c>
      <c r="J109">
        <v>0</v>
      </c>
      <c r="K109">
        <v>8</v>
      </c>
      <c r="L109">
        <v>6</v>
      </c>
      <c r="M109">
        <v>3</v>
      </c>
    </row>
    <row r="110" spans="1:13" x14ac:dyDescent="0.25">
      <c r="A110">
        <v>10</v>
      </c>
      <c r="B110">
        <v>51</v>
      </c>
      <c r="C110">
        <v>30</v>
      </c>
      <c r="D110">
        <v>8</v>
      </c>
      <c r="E110">
        <v>2</v>
      </c>
      <c r="F110">
        <v>26.7</v>
      </c>
      <c r="G110">
        <v>17</v>
      </c>
      <c r="H110">
        <v>3</v>
      </c>
      <c r="I110">
        <v>4400</v>
      </c>
      <c r="J110">
        <v>1</v>
      </c>
      <c r="K110">
        <v>8</v>
      </c>
      <c r="L110">
        <v>1</v>
      </c>
      <c r="M110">
        <v>5</v>
      </c>
    </row>
    <row r="111" spans="1:13" x14ac:dyDescent="0.25">
      <c r="A111">
        <v>29</v>
      </c>
      <c r="B111">
        <v>52</v>
      </c>
      <c r="C111">
        <v>55</v>
      </c>
      <c r="D111">
        <v>6</v>
      </c>
      <c r="E111">
        <v>2</v>
      </c>
      <c r="F111">
        <v>56</v>
      </c>
      <c r="G111">
        <v>34</v>
      </c>
      <c r="H111">
        <v>6</v>
      </c>
      <c r="I111">
        <v>5500</v>
      </c>
      <c r="J111">
        <v>1</v>
      </c>
      <c r="K111">
        <v>8</v>
      </c>
      <c r="L111">
        <v>1</v>
      </c>
      <c r="M111">
        <v>3</v>
      </c>
    </row>
    <row r="112" spans="1:13" x14ac:dyDescent="0.25">
      <c r="A112">
        <v>42</v>
      </c>
      <c r="B112">
        <v>53</v>
      </c>
      <c r="C112">
        <v>82</v>
      </c>
      <c r="D112">
        <v>9</v>
      </c>
      <c r="E112">
        <v>6</v>
      </c>
      <c r="F112">
        <v>72.3</v>
      </c>
      <c r="G112">
        <v>63</v>
      </c>
      <c r="H112">
        <v>8</v>
      </c>
      <c r="I112">
        <v>14500</v>
      </c>
      <c r="J112">
        <v>4</v>
      </c>
      <c r="K112">
        <v>8</v>
      </c>
      <c r="L112">
        <v>2</v>
      </c>
      <c r="M112">
        <v>10</v>
      </c>
    </row>
    <row r="113" spans="1:13" x14ac:dyDescent="0.25">
      <c r="A113">
        <v>5</v>
      </c>
      <c r="B113">
        <v>6</v>
      </c>
      <c r="C113">
        <v>6</v>
      </c>
      <c r="D113">
        <v>0</v>
      </c>
      <c r="E113">
        <v>0</v>
      </c>
      <c r="F113">
        <v>6.3</v>
      </c>
      <c r="G113">
        <v>3</v>
      </c>
      <c r="H113">
        <v>0</v>
      </c>
      <c r="I113">
        <v>2200</v>
      </c>
      <c r="J113">
        <v>0</v>
      </c>
      <c r="K113">
        <v>8</v>
      </c>
      <c r="L113">
        <v>1</v>
      </c>
      <c r="M113">
        <v>1</v>
      </c>
    </row>
    <row r="114" spans="1:13" x14ac:dyDescent="0.25">
      <c r="A114">
        <v>8</v>
      </c>
      <c r="B114">
        <v>6</v>
      </c>
      <c r="C114">
        <v>16</v>
      </c>
      <c r="D114">
        <v>0</v>
      </c>
      <c r="E114">
        <v>2</v>
      </c>
      <c r="F114">
        <v>9.6999999999999993</v>
      </c>
      <c r="G114">
        <v>4</v>
      </c>
      <c r="H114">
        <v>0</v>
      </c>
      <c r="I114">
        <v>2000</v>
      </c>
      <c r="J114">
        <v>0</v>
      </c>
      <c r="K114">
        <v>8</v>
      </c>
      <c r="L114">
        <v>0</v>
      </c>
      <c r="M114">
        <v>3</v>
      </c>
    </row>
    <row r="115" spans="1:13" x14ac:dyDescent="0.25">
      <c r="A115">
        <v>10</v>
      </c>
      <c r="B115">
        <v>8</v>
      </c>
      <c r="C115">
        <v>8</v>
      </c>
      <c r="D115">
        <v>0</v>
      </c>
      <c r="E115">
        <v>2</v>
      </c>
      <c r="F115">
        <v>7</v>
      </c>
      <c r="G115">
        <v>7</v>
      </c>
      <c r="H115">
        <v>0</v>
      </c>
      <c r="I115">
        <v>2200</v>
      </c>
      <c r="J115">
        <v>0</v>
      </c>
      <c r="K115">
        <v>8</v>
      </c>
      <c r="L115">
        <v>0</v>
      </c>
      <c r="M115">
        <v>4</v>
      </c>
    </row>
    <row r="116" spans="1:13" x14ac:dyDescent="0.25">
      <c r="A116">
        <v>10</v>
      </c>
      <c r="B116">
        <v>9</v>
      </c>
      <c r="C116">
        <v>10</v>
      </c>
      <c r="D116">
        <v>0</v>
      </c>
      <c r="E116">
        <v>1</v>
      </c>
      <c r="F116">
        <v>9.3000000000000007</v>
      </c>
      <c r="G116">
        <v>8</v>
      </c>
      <c r="H116">
        <v>0</v>
      </c>
      <c r="I116">
        <v>2400</v>
      </c>
      <c r="J116">
        <v>0</v>
      </c>
      <c r="K116">
        <v>8</v>
      </c>
      <c r="L116">
        <v>0</v>
      </c>
      <c r="M116">
        <v>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DD34-3A6A-4293-9F6B-8D1B1DAD70A0}">
  <dimension ref="A1:Q118"/>
  <sheetViews>
    <sheetView tabSelected="1" topLeftCell="C1" workbookViewId="0">
      <selection activeCell="Q6" sqref="Q6"/>
    </sheetView>
  </sheetViews>
  <sheetFormatPr defaultRowHeight="13.2" x14ac:dyDescent="0.25"/>
  <cols>
    <col min="6" max="6" width="13.5546875" bestFit="1" customWidth="1"/>
    <col min="8" max="8" width="12.77734375" bestFit="1" customWidth="1"/>
    <col min="9" max="9" width="12.88671875" bestFit="1" customWidth="1"/>
    <col min="10" max="10" width="13.109375" bestFit="1" customWidth="1"/>
    <col min="11" max="11" width="12.44140625" bestFit="1" customWidth="1"/>
    <col min="12" max="12" width="40" bestFit="1" customWidth="1"/>
    <col min="13" max="13" width="12.77734375" style="4" bestFit="1" customWidth="1"/>
    <col min="14" max="14" width="12.77734375" style="4" customWidth="1"/>
    <col min="15" max="15" width="11.6640625" bestFit="1" customWidth="1"/>
    <col min="17" max="17" width="12.77734375" bestFit="1" customWidth="1"/>
  </cols>
  <sheetData>
    <row r="1" spans="1:17" x14ac:dyDescent="0.25">
      <c r="A1" t="s">
        <v>15</v>
      </c>
      <c r="B1" t="s">
        <v>16</v>
      </c>
      <c r="C1" t="s">
        <v>23</v>
      </c>
    </row>
    <row r="2" spans="1:17" ht="15.6" x14ac:dyDescent="0.25">
      <c r="A2" t="s">
        <v>14</v>
      </c>
      <c r="B2" t="s">
        <v>6</v>
      </c>
      <c r="D2" t="s">
        <v>17</v>
      </c>
      <c r="E2" t="s">
        <v>18</v>
      </c>
      <c r="F2" t="s">
        <v>19</v>
      </c>
      <c r="G2" t="s">
        <v>24</v>
      </c>
      <c r="H2" t="s">
        <v>21</v>
      </c>
      <c r="I2" t="s">
        <v>25</v>
      </c>
      <c r="J2" t="s">
        <v>22</v>
      </c>
      <c r="K2" t="s">
        <v>26</v>
      </c>
      <c r="L2" s="2" t="s">
        <v>27</v>
      </c>
      <c r="M2" s="5" t="s">
        <v>32</v>
      </c>
      <c r="N2" s="5" t="s">
        <v>28</v>
      </c>
      <c r="O2" t="s">
        <v>29</v>
      </c>
      <c r="P2" s="3" t="s">
        <v>30</v>
      </c>
      <c r="Q2" t="s">
        <v>33</v>
      </c>
    </row>
    <row r="3" spans="1:17" x14ac:dyDescent="0.25">
      <c r="A3">
        <v>0</v>
      </c>
      <c r="B3">
        <v>2500</v>
      </c>
      <c r="D3">
        <f>AVERAGE(A3:A117)</f>
        <v>3.6869565217391305</v>
      </c>
      <c r="E3">
        <f>AVERAGE(B3:B117)</f>
        <v>9992.173913043478</v>
      </c>
      <c r="F3">
        <f>(A3-$D$3)*B3</f>
        <v>-9217.391304347826</v>
      </c>
      <c r="G3">
        <f>SUM(F3:F117)</f>
        <v>2322418.2608695654</v>
      </c>
      <c r="H3">
        <f>SUMSQ(A3-$D$3)</f>
        <v>13.593648393194707</v>
      </c>
      <c r="I3">
        <f>SUM(H3:H117)</f>
        <v>1772.730434782608</v>
      </c>
      <c r="J3">
        <f>G3/I3</f>
        <v>1310.0797590550569</v>
      </c>
      <c r="K3">
        <f>E3-D3*J3</f>
        <v>5161.9668013970077</v>
      </c>
      <c r="L3" s="2" t="str">
        <f>CONCATENATE("Y=",K3,"+",J3,"X")</f>
        <v>Y=5161.96680139701+1310.07975905506X</v>
      </c>
      <c r="M3" s="4">
        <f>SUMSQ(B3-($K$3+$J$3*A3))</f>
        <v>7086067.2517398158</v>
      </c>
      <c r="N3" s="4">
        <f>SUM(M3:M117)</f>
        <v>8424929800.8966789</v>
      </c>
      <c r="O3">
        <f>N3/113</f>
        <v>74556900.89289096</v>
      </c>
      <c r="P3" s="3">
        <f>O3/SUM(H3:H117)</f>
        <v>42057.663945976063</v>
      </c>
      <c r="Q3" cm="1">
        <f t="array" ref="Q3">SUMSQ(B3:B117-$E$3)</f>
        <v>11467482956.521742</v>
      </c>
    </row>
    <row r="4" spans="1:17" x14ac:dyDescent="0.25">
      <c r="A4">
        <v>0</v>
      </c>
      <c r="B4">
        <v>2300</v>
      </c>
      <c r="F4">
        <f t="shared" ref="F4:F67" si="0">(A4-$D$3)*B4</f>
        <v>-8480</v>
      </c>
      <c r="G4" t="s">
        <v>20</v>
      </c>
      <c r="H4">
        <f t="shared" ref="H4:H67" si="1">SUMSQ(A4-$D$3)</f>
        <v>13.593648393194707</v>
      </c>
      <c r="M4" s="4">
        <f t="shared" ref="M4:M67" si="2">SUMSQ(B4-($K$3+$J$3*A4))</f>
        <v>8190853.9722986193</v>
      </c>
      <c r="P4" s="3">
        <f>SQRT(42057.7)</f>
        <v>205.07974058887436</v>
      </c>
    </row>
    <row r="5" spans="1:17" ht="15.6" x14ac:dyDescent="0.25">
      <c r="A5">
        <v>0</v>
      </c>
      <c r="B5">
        <v>2300</v>
      </c>
      <c r="F5">
        <f t="shared" si="0"/>
        <v>-8480</v>
      </c>
      <c r="G5">
        <f>_xlfn.COVARIANCE.S(A3:A117,B3:B117)*114</f>
        <v>2322418.2608695664</v>
      </c>
      <c r="H5">
        <f t="shared" si="1"/>
        <v>13.593648393194707</v>
      </c>
      <c r="J5" t="s">
        <v>31</v>
      </c>
      <c r="L5" t="s">
        <v>34</v>
      </c>
      <c r="M5" s="4">
        <f t="shared" si="2"/>
        <v>8190853.9722986193</v>
      </c>
    </row>
    <row r="6" spans="1:17" x14ac:dyDescent="0.25">
      <c r="A6">
        <v>1</v>
      </c>
      <c r="B6">
        <v>2500</v>
      </c>
      <c r="F6">
        <f t="shared" si="0"/>
        <v>-6717.391304347826</v>
      </c>
      <c r="H6">
        <f t="shared" si="1"/>
        <v>7.219735349716446</v>
      </c>
      <c r="J6">
        <f>_xlfn.T.INV.2T(0.05,114)</f>
        <v>1.9809922979758596</v>
      </c>
      <c r="K6" t="s">
        <v>26</v>
      </c>
      <c r="L6">
        <f>J3/P4</f>
        <v>6.3881481188402143</v>
      </c>
      <c r="M6" s="4">
        <f t="shared" si="2"/>
        <v>15777153.87839908</v>
      </c>
      <c r="Q6" t="s">
        <v>36</v>
      </c>
    </row>
    <row r="7" spans="1:17" x14ac:dyDescent="0.25">
      <c r="A7">
        <v>5</v>
      </c>
      <c r="B7">
        <v>37500</v>
      </c>
      <c r="F7">
        <f t="shared" si="0"/>
        <v>49239.130434782608</v>
      </c>
      <c r="H7">
        <f t="shared" si="1"/>
        <v>1.7240831758034025</v>
      </c>
      <c r="K7" t="s">
        <v>22</v>
      </c>
      <c r="M7" s="4">
        <f t="shared" si="2"/>
        <v>665002088.11969066</v>
      </c>
      <c r="Q7">
        <f>1-(N3/Q3)</f>
        <v>0.26532005036856965</v>
      </c>
    </row>
    <row r="8" spans="1:17" x14ac:dyDescent="0.25">
      <c r="A8">
        <v>5</v>
      </c>
      <c r="B8">
        <v>10000</v>
      </c>
      <c r="F8">
        <f t="shared" si="0"/>
        <v>13130.434782608696</v>
      </c>
      <c r="H8">
        <f t="shared" si="1"/>
        <v>1.7240831758034025</v>
      </c>
      <c r="I8" s="6" t="s">
        <v>35</v>
      </c>
      <c r="J8" s="1">
        <f>J3+(J6*P4)</f>
        <v>1716.3411456325043</v>
      </c>
      <c r="M8" s="4">
        <f t="shared" si="2"/>
        <v>2932195.936666857</v>
      </c>
    </row>
    <row r="9" spans="1:17" x14ac:dyDescent="0.25">
      <c r="A9">
        <v>0</v>
      </c>
      <c r="B9">
        <v>7500</v>
      </c>
      <c r="F9">
        <f t="shared" si="0"/>
        <v>-27652.17391304348</v>
      </c>
      <c r="H9">
        <f t="shared" si="1"/>
        <v>13.593648393194707</v>
      </c>
      <c r="I9" s="6"/>
      <c r="J9" s="1">
        <f>J3-(J6*P4)</f>
        <v>903.8183724776095</v>
      </c>
      <c r="M9" s="4">
        <f t="shared" si="2"/>
        <v>5466399.2377697397</v>
      </c>
    </row>
    <row r="10" spans="1:17" x14ac:dyDescent="0.25">
      <c r="A10">
        <v>14</v>
      </c>
      <c r="B10">
        <v>18000</v>
      </c>
      <c r="F10">
        <f t="shared" si="0"/>
        <v>185634.78260869565</v>
      </c>
      <c r="H10">
        <f t="shared" si="1"/>
        <v>106.35886578449906</v>
      </c>
      <c r="M10" s="4">
        <f t="shared" si="2"/>
        <v>30283927.217375103</v>
      </c>
    </row>
    <row r="11" spans="1:17" x14ac:dyDescent="0.25">
      <c r="A11">
        <v>0</v>
      </c>
      <c r="B11">
        <v>2500</v>
      </c>
      <c r="F11">
        <f t="shared" si="0"/>
        <v>-9217.391304347826</v>
      </c>
      <c r="H11">
        <f t="shared" si="1"/>
        <v>13.593648393194707</v>
      </c>
      <c r="M11" s="4">
        <f t="shared" si="2"/>
        <v>7086067.2517398158</v>
      </c>
    </row>
    <row r="12" spans="1:17" x14ac:dyDescent="0.25">
      <c r="A12">
        <v>0</v>
      </c>
      <c r="B12">
        <v>2600</v>
      </c>
      <c r="F12">
        <f t="shared" si="0"/>
        <v>-9586.0869565217399</v>
      </c>
      <c r="H12">
        <f t="shared" si="1"/>
        <v>13.593648393194707</v>
      </c>
      <c r="M12" s="4">
        <f t="shared" si="2"/>
        <v>6563673.891460414</v>
      </c>
    </row>
    <row r="13" spans="1:17" x14ac:dyDescent="0.25">
      <c r="A13">
        <v>7</v>
      </c>
      <c r="B13">
        <v>5000</v>
      </c>
      <c r="F13">
        <f t="shared" si="0"/>
        <v>16565.217391304348</v>
      </c>
      <c r="H13">
        <f t="shared" si="1"/>
        <v>10.97625708884688</v>
      </c>
      <c r="M13" s="4">
        <f t="shared" si="2"/>
        <v>87096025.018044353</v>
      </c>
    </row>
    <row r="14" spans="1:17" x14ac:dyDescent="0.25">
      <c r="A14">
        <v>5</v>
      </c>
      <c r="B14">
        <v>3800</v>
      </c>
      <c r="F14">
        <f t="shared" si="0"/>
        <v>4989.565217391304</v>
      </c>
      <c r="H14">
        <f t="shared" si="1"/>
        <v>1.7240831758034025</v>
      </c>
      <c r="M14" s="4">
        <f t="shared" si="2"/>
        <v>62605529.335403286</v>
      </c>
    </row>
    <row r="15" spans="1:17" x14ac:dyDescent="0.25">
      <c r="A15">
        <v>3</v>
      </c>
      <c r="B15">
        <v>12000</v>
      </c>
      <c r="F15">
        <f t="shared" si="0"/>
        <v>-8243.4782608695659</v>
      </c>
      <c r="H15">
        <f t="shared" si="1"/>
        <v>0.47190926275992445</v>
      </c>
      <c r="M15" s="4">
        <f t="shared" si="2"/>
        <v>8455265.489550747</v>
      </c>
    </row>
    <row r="16" spans="1:17" x14ac:dyDescent="0.25">
      <c r="A16">
        <v>0</v>
      </c>
      <c r="B16">
        <v>3500</v>
      </c>
      <c r="F16">
        <f t="shared" si="0"/>
        <v>-12904.347826086956</v>
      </c>
      <c r="H16">
        <f t="shared" si="1"/>
        <v>13.593648393194707</v>
      </c>
      <c r="M16" s="4">
        <f t="shared" si="2"/>
        <v>2762133.6489458005</v>
      </c>
    </row>
    <row r="17" spans="1:13" x14ac:dyDescent="0.25">
      <c r="A17">
        <v>5</v>
      </c>
      <c r="B17">
        <v>4300</v>
      </c>
      <c r="F17">
        <f t="shared" si="0"/>
        <v>5646.086956521739</v>
      </c>
      <c r="H17">
        <f t="shared" si="1"/>
        <v>1.7240831758034025</v>
      </c>
      <c r="M17" s="4">
        <f t="shared" si="2"/>
        <v>54943163.738730997</v>
      </c>
    </row>
    <row r="18" spans="1:13" x14ac:dyDescent="0.25">
      <c r="A18">
        <v>6</v>
      </c>
      <c r="B18">
        <v>9000</v>
      </c>
      <c r="F18">
        <f t="shared" si="0"/>
        <v>20817.391304347824</v>
      </c>
      <c r="H18">
        <f t="shared" si="1"/>
        <v>5.3501701323251414</v>
      </c>
      <c r="M18" s="4">
        <f t="shared" si="2"/>
        <v>16180066.639812512</v>
      </c>
    </row>
    <row r="19" spans="1:13" x14ac:dyDescent="0.25">
      <c r="A19">
        <v>0</v>
      </c>
      <c r="B19">
        <v>2200</v>
      </c>
      <c r="F19">
        <f t="shared" si="0"/>
        <v>-8111.304347826087</v>
      </c>
      <c r="H19">
        <f t="shared" si="1"/>
        <v>13.593648393194707</v>
      </c>
      <c r="M19" s="4">
        <f t="shared" si="2"/>
        <v>8773247.3325780202</v>
      </c>
    </row>
    <row r="20" spans="1:13" x14ac:dyDescent="0.25">
      <c r="A20">
        <v>0</v>
      </c>
      <c r="B20">
        <v>2700</v>
      </c>
      <c r="F20">
        <f t="shared" si="0"/>
        <v>-9954.782608695652</v>
      </c>
      <c r="H20">
        <f t="shared" si="1"/>
        <v>13.593648393194707</v>
      </c>
      <c r="M20" s="4">
        <f t="shared" si="2"/>
        <v>6061280.5311810132</v>
      </c>
    </row>
    <row r="21" spans="1:13" x14ac:dyDescent="0.25">
      <c r="A21">
        <v>1</v>
      </c>
      <c r="B21">
        <v>20000</v>
      </c>
      <c r="F21">
        <f t="shared" si="0"/>
        <v>-53739.130434782608</v>
      </c>
      <c r="H21">
        <f t="shared" si="1"/>
        <v>7.219735349716446</v>
      </c>
      <c r="M21" s="4">
        <f t="shared" si="2"/>
        <v>183005524.26257682</v>
      </c>
    </row>
    <row r="22" spans="1:13" x14ac:dyDescent="0.25">
      <c r="A22">
        <v>0</v>
      </c>
      <c r="B22">
        <v>3700</v>
      </c>
      <c r="F22">
        <f t="shared" si="0"/>
        <v>-13641.739130434782</v>
      </c>
      <c r="H22">
        <f t="shared" si="1"/>
        <v>13.593648393194707</v>
      </c>
      <c r="M22" s="4">
        <f t="shared" si="2"/>
        <v>2137346.9283869974</v>
      </c>
    </row>
    <row r="23" spans="1:13" x14ac:dyDescent="0.25">
      <c r="A23">
        <v>0</v>
      </c>
      <c r="B23">
        <v>3200</v>
      </c>
      <c r="F23">
        <f t="shared" si="0"/>
        <v>-11798.260869565218</v>
      </c>
      <c r="H23">
        <f t="shared" si="1"/>
        <v>13.593648393194707</v>
      </c>
      <c r="M23" s="4">
        <f t="shared" si="2"/>
        <v>3849313.7297840053</v>
      </c>
    </row>
    <row r="24" spans="1:13" x14ac:dyDescent="0.25">
      <c r="A24">
        <v>6</v>
      </c>
      <c r="B24">
        <v>7000</v>
      </c>
      <c r="F24">
        <f t="shared" si="0"/>
        <v>16191.304347826086</v>
      </c>
      <c r="H24">
        <f t="shared" si="1"/>
        <v>5.3501701323251414</v>
      </c>
      <c r="M24" s="4">
        <f t="shared" si="2"/>
        <v>36269848.062721908</v>
      </c>
    </row>
    <row r="25" spans="1:13" x14ac:dyDescent="0.25">
      <c r="A25">
        <v>0</v>
      </c>
      <c r="B25">
        <v>8500</v>
      </c>
      <c r="F25">
        <f t="shared" si="0"/>
        <v>-31339.130434782608</v>
      </c>
      <c r="H25">
        <f t="shared" si="1"/>
        <v>13.593648393194707</v>
      </c>
      <c r="M25" s="4">
        <f t="shared" si="2"/>
        <v>11142465.634975724</v>
      </c>
    </row>
    <row r="26" spans="1:13" x14ac:dyDescent="0.25">
      <c r="A26">
        <v>1</v>
      </c>
      <c r="B26">
        <v>7000</v>
      </c>
      <c r="F26">
        <f t="shared" si="0"/>
        <v>-18808.695652173912</v>
      </c>
      <c r="H26">
        <f t="shared" si="1"/>
        <v>7.219735349716446</v>
      </c>
      <c r="M26" s="4">
        <f t="shared" si="2"/>
        <v>278734.83433049504</v>
      </c>
    </row>
    <row r="27" spans="1:13" x14ac:dyDescent="0.25">
      <c r="A27">
        <v>11</v>
      </c>
      <c r="B27">
        <v>36000</v>
      </c>
      <c r="F27">
        <f t="shared" si="0"/>
        <v>263269.5652173913</v>
      </c>
      <c r="H27">
        <f t="shared" si="1"/>
        <v>53.480604914933835</v>
      </c>
      <c r="M27" s="4">
        <f t="shared" si="2"/>
        <v>269851449.28724843</v>
      </c>
    </row>
    <row r="28" spans="1:13" x14ac:dyDescent="0.25">
      <c r="A28">
        <v>1</v>
      </c>
      <c r="B28">
        <v>6500</v>
      </c>
      <c r="F28">
        <f t="shared" si="0"/>
        <v>-17465.217391304348</v>
      </c>
      <c r="H28">
        <f t="shared" si="1"/>
        <v>7.219735349716446</v>
      </c>
      <c r="M28" s="4">
        <f t="shared" si="2"/>
        <v>781.39478256005521</v>
      </c>
    </row>
    <row r="29" spans="1:13" x14ac:dyDescent="0.25">
      <c r="A29">
        <v>1</v>
      </c>
      <c r="B29">
        <v>5000</v>
      </c>
      <c r="F29">
        <f t="shared" si="0"/>
        <v>-13434.782608695652</v>
      </c>
      <c r="H29">
        <f t="shared" si="1"/>
        <v>7.219735349716446</v>
      </c>
      <c r="M29" s="4">
        <f t="shared" si="2"/>
        <v>2166921.0761387553</v>
      </c>
    </row>
    <row r="30" spans="1:13" x14ac:dyDescent="0.25">
      <c r="A30">
        <v>3</v>
      </c>
      <c r="B30">
        <v>3000</v>
      </c>
      <c r="F30">
        <f t="shared" si="0"/>
        <v>-2060.8695652173915</v>
      </c>
      <c r="H30">
        <f t="shared" si="1"/>
        <v>0.47190926275992445</v>
      </c>
      <c r="M30" s="4">
        <f t="shared" si="2"/>
        <v>37114974.903669953</v>
      </c>
    </row>
    <row r="31" spans="1:13" x14ac:dyDescent="0.25">
      <c r="A31">
        <v>0</v>
      </c>
      <c r="B31">
        <v>13000</v>
      </c>
      <c r="F31">
        <f t="shared" si="0"/>
        <v>-47930.434782608696</v>
      </c>
      <c r="H31">
        <f t="shared" si="1"/>
        <v>13.593648393194707</v>
      </c>
      <c r="M31" s="4">
        <f t="shared" si="2"/>
        <v>61434764.422402658</v>
      </c>
    </row>
    <row r="32" spans="1:13" x14ac:dyDescent="0.25">
      <c r="A32">
        <v>3</v>
      </c>
      <c r="B32">
        <v>3000</v>
      </c>
      <c r="F32">
        <f t="shared" si="0"/>
        <v>-2060.8695652173915</v>
      </c>
      <c r="H32">
        <f t="shared" si="1"/>
        <v>0.47190926275992445</v>
      </c>
      <c r="M32" s="4">
        <f t="shared" si="2"/>
        <v>37114974.903669953</v>
      </c>
    </row>
    <row r="33" spans="1:13" x14ac:dyDescent="0.25">
      <c r="A33">
        <v>1</v>
      </c>
      <c r="B33">
        <v>12000</v>
      </c>
      <c r="F33">
        <f t="shared" si="0"/>
        <v>-32243.478260869564</v>
      </c>
      <c r="H33">
        <f t="shared" si="1"/>
        <v>7.219735349716446</v>
      </c>
      <c r="M33" s="4">
        <f t="shared" si="2"/>
        <v>30558269.229809843</v>
      </c>
    </row>
    <row r="34" spans="1:13" x14ac:dyDescent="0.25">
      <c r="A34">
        <v>3</v>
      </c>
      <c r="B34">
        <v>7800</v>
      </c>
      <c r="F34">
        <f t="shared" si="0"/>
        <v>-5358.2608695652179</v>
      </c>
      <c r="H34">
        <f t="shared" si="1"/>
        <v>0.47190926275992445</v>
      </c>
      <c r="M34" s="4">
        <f t="shared" si="2"/>
        <v>1669796.5494730417</v>
      </c>
    </row>
    <row r="35" spans="1:13" x14ac:dyDescent="0.25">
      <c r="A35">
        <v>4</v>
      </c>
      <c r="B35">
        <v>13000</v>
      </c>
      <c r="F35">
        <f t="shared" si="0"/>
        <v>4069.565217391304</v>
      </c>
      <c r="H35">
        <f t="shared" si="1"/>
        <v>9.7996219281663494E-2</v>
      </c>
      <c r="M35" s="4">
        <f t="shared" si="2"/>
        <v>6748118.8694439884</v>
      </c>
    </row>
    <row r="36" spans="1:13" x14ac:dyDescent="0.25">
      <c r="A36">
        <v>0</v>
      </c>
      <c r="B36">
        <v>2000</v>
      </c>
      <c r="F36">
        <f t="shared" si="0"/>
        <v>-7373.913043478261</v>
      </c>
      <c r="H36">
        <f t="shared" si="1"/>
        <v>13.593648393194707</v>
      </c>
      <c r="M36" s="4">
        <f t="shared" si="2"/>
        <v>9998034.0531368237</v>
      </c>
    </row>
    <row r="37" spans="1:13" x14ac:dyDescent="0.25">
      <c r="A37">
        <v>2</v>
      </c>
      <c r="B37">
        <v>4500</v>
      </c>
      <c r="F37">
        <f t="shared" si="0"/>
        <v>-7591.304347826087</v>
      </c>
      <c r="H37">
        <f t="shared" si="1"/>
        <v>2.8458223062381856</v>
      </c>
      <c r="M37" s="4">
        <f t="shared" si="2"/>
        <v>10772353.177201364</v>
      </c>
    </row>
    <row r="38" spans="1:13" x14ac:dyDescent="0.25">
      <c r="A38">
        <v>0</v>
      </c>
      <c r="B38">
        <v>4000</v>
      </c>
      <c r="F38">
        <f t="shared" si="0"/>
        <v>-14747.826086956522</v>
      </c>
      <c r="H38">
        <f t="shared" si="1"/>
        <v>13.593648393194707</v>
      </c>
      <c r="M38" s="4">
        <f t="shared" si="2"/>
        <v>1350166.8475487931</v>
      </c>
    </row>
    <row r="39" spans="1:13" x14ac:dyDescent="0.25">
      <c r="A39">
        <v>2</v>
      </c>
      <c r="B39">
        <v>6000</v>
      </c>
      <c r="F39">
        <f t="shared" si="0"/>
        <v>-10121.739130434782</v>
      </c>
      <c r="H39">
        <f t="shared" si="1"/>
        <v>2.8458223062381856</v>
      </c>
      <c r="M39" s="4">
        <f t="shared" si="2"/>
        <v>3175974.218679999</v>
      </c>
    </row>
    <row r="40" spans="1:13" x14ac:dyDescent="0.25">
      <c r="A40">
        <v>0</v>
      </c>
      <c r="B40">
        <v>4000</v>
      </c>
      <c r="F40">
        <f t="shared" si="0"/>
        <v>-14747.826086956522</v>
      </c>
      <c r="H40">
        <f t="shared" si="1"/>
        <v>13.593648393194707</v>
      </c>
      <c r="M40" s="4">
        <f t="shared" si="2"/>
        <v>1350166.8475487931</v>
      </c>
    </row>
    <row r="41" spans="1:13" x14ac:dyDescent="0.25">
      <c r="A41">
        <v>16</v>
      </c>
      <c r="B41">
        <v>13000</v>
      </c>
      <c r="F41">
        <f t="shared" si="0"/>
        <v>160069.5652173913</v>
      </c>
      <c r="H41">
        <f t="shared" si="1"/>
        <v>151.61103969754254</v>
      </c>
      <c r="M41" s="4">
        <f t="shared" si="2"/>
        <v>172219505.42703313</v>
      </c>
    </row>
    <row r="42" spans="1:13" x14ac:dyDescent="0.25">
      <c r="A42">
        <v>8</v>
      </c>
      <c r="B42">
        <v>10000</v>
      </c>
      <c r="F42">
        <f t="shared" si="0"/>
        <v>43130.434782608696</v>
      </c>
      <c r="H42">
        <f t="shared" si="1"/>
        <v>18.602344045368621</v>
      </c>
      <c r="M42" s="4">
        <f t="shared" si="2"/>
        <v>31838989.76225429</v>
      </c>
    </row>
    <row r="43" spans="1:13" x14ac:dyDescent="0.25">
      <c r="A43">
        <v>10</v>
      </c>
      <c r="B43">
        <v>18000</v>
      </c>
      <c r="F43">
        <f t="shared" si="0"/>
        <v>113634.78260869565</v>
      </c>
      <c r="H43">
        <f t="shared" si="1"/>
        <v>39.854517958412096</v>
      </c>
      <c r="M43" s="4">
        <f t="shared" si="2"/>
        <v>69045.125675580231</v>
      </c>
    </row>
    <row r="44" spans="1:13" x14ac:dyDescent="0.25">
      <c r="A44">
        <v>4</v>
      </c>
      <c r="B44">
        <v>8100</v>
      </c>
      <c r="F44">
        <f t="shared" si="0"/>
        <v>2535.652173913043</v>
      </c>
      <c r="H44">
        <f t="shared" si="1"/>
        <v>9.7996219281663494E-2</v>
      </c>
      <c r="M44" s="4">
        <f t="shared" si="2"/>
        <v>5300520.0780928945</v>
      </c>
    </row>
    <row r="45" spans="1:13" x14ac:dyDescent="0.25">
      <c r="A45">
        <v>3</v>
      </c>
      <c r="B45">
        <v>3300</v>
      </c>
      <c r="F45">
        <f t="shared" si="0"/>
        <v>-2266.9565217391305</v>
      </c>
      <c r="H45">
        <f t="shared" si="1"/>
        <v>0.47190926275992445</v>
      </c>
      <c r="M45" s="4">
        <f t="shared" si="2"/>
        <v>33549651.256532643</v>
      </c>
    </row>
    <row r="46" spans="1:13" x14ac:dyDescent="0.25">
      <c r="A46">
        <v>12</v>
      </c>
      <c r="B46">
        <v>25000</v>
      </c>
      <c r="F46">
        <f t="shared" si="0"/>
        <v>207826.08695652173</v>
      </c>
      <c r="H46">
        <f t="shared" si="1"/>
        <v>69.106691871455581</v>
      </c>
      <c r="M46" s="4">
        <f t="shared" si="2"/>
        <v>16950315.530374669</v>
      </c>
    </row>
    <row r="47" spans="1:13" x14ac:dyDescent="0.25">
      <c r="A47">
        <v>4</v>
      </c>
      <c r="B47">
        <v>22000</v>
      </c>
      <c r="F47">
        <f t="shared" si="0"/>
        <v>6886.95652173913</v>
      </c>
      <c r="H47">
        <f t="shared" si="1"/>
        <v>9.7996219281663494E-2</v>
      </c>
      <c r="M47" s="4">
        <f t="shared" si="2"/>
        <v>134506973.79233375</v>
      </c>
    </row>
    <row r="48" spans="1:13" x14ac:dyDescent="0.25">
      <c r="A48">
        <v>1</v>
      </c>
      <c r="B48">
        <v>30000</v>
      </c>
      <c r="F48">
        <f t="shared" si="0"/>
        <v>-80608.695652173919</v>
      </c>
      <c r="H48">
        <f t="shared" si="1"/>
        <v>7.219735349716446</v>
      </c>
      <c r="M48" s="4">
        <f t="shared" si="2"/>
        <v>553564593.05353546</v>
      </c>
    </row>
    <row r="49" spans="1:13" x14ac:dyDescent="0.25">
      <c r="A49">
        <v>1</v>
      </c>
      <c r="B49">
        <v>13000</v>
      </c>
      <c r="F49">
        <f t="shared" si="0"/>
        <v>-34930.434782608696</v>
      </c>
      <c r="H49">
        <f t="shared" si="1"/>
        <v>7.219735349716446</v>
      </c>
      <c r="M49" s="4">
        <f t="shared" si="2"/>
        <v>42614176.108905718</v>
      </c>
    </row>
    <row r="50" spans="1:13" x14ac:dyDescent="0.25">
      <c r="A50">
        <v>4</v>
      </c>
      <c r="B50">
        <v>12000</v>
      </c>
      <c r="F50">
        <f t="shared" si="0"/>
        <v>3756.5217391304345</v>
      </c>
      <c r="H50">
        <f t="shared" si="1"/>
        <v>9.7996219281663494E-2</v>
      </c>
      <c r="M50" s="4">
        <f t="shared" si="2"/>
        <v>2552690.5446784594</v>
      </c>
    </row>
    <row r="51" spans="1:13" x14ac:dyDescent="0.25">
      <c r="A51">
        <v>9</v>
      </c>
      <c r="B51">
        <v>14000</v>
      </c>
      <c r="F51">
        <f t="shared" si="0"/>
        <v>74382.608695652176</v>
      </c>
      <c r="H51">
        <f t="shared" si="1"/>
        <v>28.22843100189036</v>
      </c>
      <c r="M51" s="4">
        <f t="shared" si="2"/>
        <v>8718346.5413196366</v>
      </c>
    </row>
    <row r="52" spans="1:13" x14ac:dyDescent="0.25">
      <c r="A52">
        <v>0</v>
      </c>
      <c r="B52">
        <v>2500</v>
      </c>
      <c r="F52">
        <f t="shared" si="0"/>
        <v>-9217.391304347826</v>
      </c>
      <c r="H52">
        <f t="shared" si="1"/>
        <v>13.593648393194707</v>
      </c>
      <c r="M52" s="4">
        <f t="shared" si="2"/>
        <v>7086067.2517398158</v>
      </c>
    </row>
    <row r="53" spans="1:13" x14ac:dyDescent="0.25">
      <c r="A53">
        <v>6</v>
      </c>
      <c r="B53">
        <v>8200</v>
      </c>
      <c r="F53">
        <f t="shared" si="0"/>
        <v>18966.956521739132</v>
      </c>
      <c r="H53">
        <f t="shared" si="1"/>
        <v>5.3501701323251414</v>
      </c>
      <c r="M53" s="4">
        <f t="shared" si="2"/>
        <v>23255979.208976269</v>
      </c>
    </row>
    <row r="54" spans="1:13" x14ac:dyDescent="0.25">
      <c r="A54">
        <v>1</v>
      </c>
      <c r="B54">
        <v>2500</v>
      </c>
      <c r="F54">
        <f t="shared" si="0"/>
        <v>-6717.391304347826</v>
      </c>
      <c r="H54">
        <f t="shared" si="1"/>
        <v>7.219735349716446</v>
      </c>
      <c r="M54" s="4">
        <f t="shared" si="2"/>
        <v>15777153.87839908</v>
      </c>
    </row>
    <row r="55" spans="1:13" x14ac:dyDescent="0.25">
      <c r="A55">
        <v>6</v>
      </c>
      <c r="B55">
        <v>32000</v>
      </c>
      <c r="F55">
        <f t="shared" si="0"/>
        <v>74017.391304347824</v>
      </c>
      <c r="H55">
        <f t="shared" si="1"/>
        <v>5.3501701323251414</v>
      </c>
      <c r="M55" s="4">
        <f t="shared" si="2"/>
        <v>360147580.27635449</v>
      </c>
    </row>
    <row r="56" spans="1:13" x14ac:dyDescent="0.25">
      <c r="A56">
        <v>7</v>
      </c>
      <c r="B56">
        <v>8200</v>
      </c>
      <c r="F56">
        <f t="shared" si="0"/>
        <v>27166.956521739132</v>
      </c>
      <c r="H56">
        <f t="shared" si="1"/>
        <v>10.97625708884688</v>
      </c>
      <c r="M56" s="4">
        <f t="shared" si="2"/>
        <v>37607864.283436954</v>
      </c>
    </row>
    <row r="57" spans="1:13" x14ac:dyDescent="0.25">
      <c r="A57">
        <v>2</v>
      </c>
      <c r="B57">
        <v>2600</v>
      </c>
      <c r="F57">
        <f t="shared" si="0"/>
        <v>-4386.086956521739</v>
      </c>
      <c r="H57">
        <f t="shared" si="1"/>
        <v>2.8458223062381856</v>
      </c>
      <c r="M57" s="4">
        <f t="shared" si="2"/>
        <v>26854433.191328425</v>
      </c>
    </row>
    <row r="58" spans="1:13" x14ac:dyDescent="0.25">
      <c r="A58">
        <v>3</v>
      </c>
      <c r="B58">
        <v>16000</v>
      </c>
      <c r="F58">
        <f t="shared" si="0"/>
        <v>-10991.304347826088</v>
      </c>
      <c r="H58">
        <f t="shared" si="1"/>
        <v>0.47190926275992445</v>
      </c>
      <c r="M58" s="4">
        <f t="shared" si="2"/>
        <v>47717616.861053325</v>
      </c>
    </row>
    <row r="59" spans="1:13" x14ac:dyDescent="0.25">
      <c r="A59">
        <v>2</v>
      </c>
      <c r="B59">
        <v>6000</v>
      </c>
      <c r="F59">
        <f t="shared" si="0"/>
        <v>-10121.739130434782</v>
      </c>
      <c r="H59">
        <f t="shared" si="1"/>
        <v>2.8458223062381856</v>
      </c>
      <c r="M59" s="4">
        <f t="shared" si="2"/>
        <v>3175974.218679999</v>
      </c>
    </row>
    <row r="60" spans="1:13" x14ac:dyDescent="0.25">
      <c r="A60">
        <v>6</v>
      </c>
      <c r="B60">
        <v>8000</v>
      </c>
      <c r="F60">
        <f t="shared" si="0"/>
        <v>18504.347826086956</v>
      </c>
      <c r="H60">
        <f t="shared" si="1"/>
        <v>5.3501701323251414</v>
      </c>
      <c r="M60" s="4">
        <f t="shared" si="2"/>
        <v>25224957.351267211</v>
      </c>
    </row>
    <row r="61" spans="1:13" x14ac:dyDescent="0.25">
      <c r="A61">
        <v>6</v>
      </c>
      <c r="B61">
        <v>9000</v>
      </c>
      <c r="F61">
        <f t="shared" si="0"/>
        <v>20817.391304347824</v>
      </c>
      <c r="H61">
        <f t="shared" si="1"/>
        <v>5.3501701323251414</v>
      </c>
      <c r="M61" s="4">
        <f t="shared" si="2"/>
        <v>16180066.639812512</v>
      </c>
    </row>
    <row r="62" spans="1:13" x14ac:dyDescent="0.25">
      <c r="A62">
        <v>11</v>
      </c>
      <c r="B62">
        <v>20000</v>
      </c>
      <c r="F62">
        <f t="shared" si="0"/>
        <v>146260.86956521738</v>
      </c>
      <c r="H62">
        <f t="shared" si="1"/>
        <v>53.480604914933835</v>
      </c>
      <c r="M62" s="4">
        <f t="shared" si="2"/>
        <v>182462.11933266275</v>
      </c>
    </row>
    <row r="63" spans="1:13" x14ac:dyDescent="0.25">
      <c r="A63">
        <v>1</v>
      </c>
      <c r="B63">
        <v>2400</v>
      </c>
      <c r="F63">
        <f t="shared" si="0"/>
        <v>-6448.695652173913</v>
      </c>
      <c r="H63">
        <f t="shared" si="1"/>
        <v>7.219735349716446</v>
      </c>
      <c r="M63" s="4">
        <f t="shared" si="2"/>
        <v>16581563.190489493</v>
      </c>
    </row>
    <row r="64" spans="1:13" x14ac:dyDescent="0.25">
      <c r="A64">
        <v>0</v>
      </c>
      <c r="B64">
        <v>3100</v>
      </c>
      <c r="F64">
        <f t="shared" si="0"/>
        <v>-11429.565217391304</v>
      </c>
      <c r="H64">
        <f t="shared" si="1"/>
        <v>13.593648393194707</v>
      </c>
      <c r="M64" s="4">
        <f t="shared" si="2"/>
        <v>4251707.0900634071</v>
      </c>
    </row>
    <row r="65" spans="1:13" x14ac:dyDescent="0.25">
      <c r="A65">
        <v>5</v>
      </c>
      <c r="B65">
        <v>5500</v>
      </c>
      <c r="F65">
        <f t="shared" si="0"/>
        <v>7221.7391304347821</v>
      </c>
      <c r="H65">
        <f t="shared" si="1"/>
        <v>1.7240831758034025</v>
      </c>
      <c r="M65" s="4">
        <f t="shared" si="2"/>
        <v>38593486.306717493</v>
      </c>
    </row>
    <row r="66" spans="1:13" x14ac:dyDescent="0.25">
      <c r="A66">
        <v>1</v>
      </c>
      <c r="B66">
        <v>3500</v>
      </c>
      <c r="F66">
        <f t="shared" si="0"/>
        <v>-9404.347826086956</v>
      </c>
      <c r="H66">
        <f t="shared" si="1"/>
        <v>7.219735349716446</v>
      </c>
      <c r="M66" s="4">
        <f t="shared" si="2"/>
        <v>8833060.7574949507</v>
      </c>
    </row>
    <row r="67" spans="1:13" x14ac:dyDescent="0.25">
      <c r="A67">
        <v>6</v>
      </c>
      <c r="B67">
        <v>6500</v>
      </c>
      <c r="F67">
        <f t="shared" si="0"/>
        <v>15034.782608695652</v>
      </c>
      <c r="H67">
        <f t="shared" si="1"/>
        <v>5.3501701323251414</v>
      </c>
      <c r="M67" s="4">
        <f t="shared" si="2"/>
        <v>42542293.418449253</v>
      </c>
    </row>
    <row r="68" spans="1:13" x14ac:dyDescent="0.25">
      <c r="A68">
        <v>12</v>
      </c>
      <c r="B68">
        <v>70000</v>
      </c>
      <c r="F68">
        <f t="shared" ref="F68:F117" si="3">(A68-$D$3)*B68</f>
        <v>581913.04347826086</v>
      </c>
      <c r="H68">
        <f t="shared" ref="H68:H117" si="4">SUMSQ(A68-$D$3)</f>
        <v>69.106691871455581</v>
      </c>
      <c r="M68" s="4">
        <f t="shared" ref="M68:M118" si="5">SUMSQ(B68-($K$3+$J$3*A68))</f>
        <v>2412487163.6251826</v>
      </c>
    </row>
    <row r="69" spans="1:13" x14ac:dyDescent="0.25">
      <c r="A69">
        <v>12</v>
      </c>
      <c r="B69">
        <v>15000</v>
      </c>
      <c r="F69">
        <f t="shared" si="3"/>
        <v>124695.65217391304</v>
      </c>
      <c r="H69">
        <f t="shared" si="4"/>
        <v>69.106691871455581</v>
      </c>
      <c r="M69" s="4">
        <f t="shared" si="5"/>
        <v>34608793.731528446</v>
      </c>
    </row>
    <row r="70" spans="1:13" x14ac:dyDescent="0.25">
      <c r="A70">
        <v>12</v>
      </c>
      <c r="B70">
        <v>15000</v>
      </c>
      <c r="F70">
        <f t="shared" si="3"/>
        <v>124695.65217391304</v>
      </c>
      <c r="H70">
        <f t="shared" si="4"/>
        <v>69.106691871455581</v>
      </c>
      <c r="M70" s="4">
        <f t="shared" si="5"/>
        <v>34608793.731528446</v>
      </c>
    </row>
    <row r="71" spans="1:13" x14ac:dyDescent="0.25">
      <c r="A71">
        <v>2</v>
      </c>
      <c r="B71">
        <v>4600</v>
      </c>
      <c r="F71">
        <f t="shared" si="3"/>
        <v>-7760</v>
      </c>
      <c r="H71">
        <f t="shared" si="4"/>
        <v>2.8458223062381856</v>
      </c>
      <c r="M71" s="4">
        <f t="shared" si="5"/>
        <v>10125927.913299939</v>
      </c>
    </row>
    <row r="72" spans="1:13" x14ac:dyDescent="0.25">
      <c r="A72">
        <v>2</v>
      </c>
      <c r="B72">
        <v>3800</v>
      </c>
      <c r="F72">
        <f t="shared" si="3"/>
        <v>-6410.434782608696</v>
      </c>
      <c r="H72">
        <f t="shared" si="4"/>
        <v>2.8458223062381856</v>
      </c>
      <c r="M72" s="4">
        <f t="shared" si="5"/>
        <v>15857330.024511334</v>
      </c>
    </row>
    <row r="73" spans="1:13" x14ac:dyDescent="0.25">
      <c r="A73">
        <v>0</v>
      </c>
      <c r="B73">
        <v>5500</v>
      </c>
      <c r="F73">
        <f t="shared" si="3"/>
        <v>-20278.260869565216</v>
      </c>
      <c r="H73">
        <f t="shared" si="4"/>
        <v>13.593648393194707</v>
      </c>
      <c r="M73" s="4">
        <f t="shared" si="5"/>
        <v>114266.44335777007</v>
      </c>
    </row>
    <row r="74" spans="1:13" x14ac:dyDescent="0.25">
      <c r="A74">
        <v>2</v>
      </c>
      <c r="B74">
        <v>10500</v>
      </c>
      <c r="F74">
        <f t="shared" si="3"/>
        <v>-17713.043478260868</v>
      </c>
      <c r="H74">
        <f t="shared" si="4"/>
        <v>2.8458223062381856</v>
      </c>
      <c r="M74" s="4">
        <f t="shared" si="5"/>
        <v>7386837.3431159053</v>
      </c>
    </row>
    <row r="75" spans="1:13" x14ac:dyDescent="0.25">
      <c r="A75">
        <v>6</v>
      </c>
      <c r="B75">
        <v>10000</v>
      </c>
      <c r="F75">
        <f t="shared" si="3"/>
        <v>23130.434782608696</v>
      </c>
      <c r="H75">
        <f t="shared" si="4"/>
        <v>5.3501701323251414</v>
      </c>
      <c r="M75" s="4">
        <f t="shared" si="5"/>
        <v>9135175.9283578172</v>
      </c>
    </row>
    <row r="76" spans="1:13" x14ac:dyDescent="0.25">
      <c r="A76">
        <v>1</v>
      </c>
      <c r="B76">
        <v>5000</v>
      </c>
      <c r="F76">
        <f t="shared" si="3"/>
        <v>-13434.782608695652</v>
      </c>
      <c r="H76">
        <f t="shared" si="4"/>
        <v>7.219735349716446</v>
      </c>
      <c r="M76" s="4">
        <f t="shared" si="5"/>
        <v>2166921.0761387553</v>
      </c>
    </row>
    <row r="77" spans="1:13" x14ac:dyDescent="0.25">
      <c r="A77">
        <v>0</v>
      </c>
      <c r="B77">
        <v>12000</v>
      </c>
      <c r="F77">
        <f t="shared" si="3"/>
        <v>-44243.478260869568</v>
      </c>
      <c r="H77">
        <f t="shared" si="4"/>
        <v>13.593648393194707</v>
      </c>
      <c r="M77" s="4">
        <f t="shared" si="5"/>
        <v>46758698.025196671</v>
      </c>
    </row>
    <row r="78" spans="1:13" x14ac:dyDescent="0.25">
      <c r="A78">
        <v>0</v>
      </c>
      <c r="B78">
        <v>3300</v>
      </c>
      <c r="F78">
        <f t="shared" si="3"/>
        <v>-12166.95652173913</v>
      </c>
      <c r="H78">
        <f t="shared" si="4"/>
        <v>13.593648393194707</v>
      </c>
      <c r="M78" s="4">
        <f t="shared" si="5"/>
        <v>3466920.3695046036</v>
      </c>
    </row>
    <row r="79" spans="1:13" x14ac:dyDescent="0.25">
      <c r="A79">
        <v>9</v>
      </c>
      <c r="B79">
        <v>27000</v>
      </c>
      <c r="F79">
        <f t="shared" si="3"/>
        <v>143452.17391304349</v>
      </c>
      <c r="H79">
        <f t="shared" si="4"/>
        <v>28.22843100189036</v>
      </c>
      <c r="M79" s="4">
        <f t="shared" si="5"/>
        <v>100948546.08611411</v>
      </c>
    </row>
    <row r="80" spans="1:13" x14ac:dyDescent="0.25">
      <c r="A80">
        <v>10</v>
      </c>
      <c r="B80">
        <v>11000</v>
      </c>
      <c r="F80">
        <f t="shared" si="3"/>
        <v>69443.478260869568</v>
      </c>
      <c r="H80">
        <f t="shared" si="4"/>
        <v>39.854517958412096</v>
      </c>
      <c r="M80" s="4">
        <f t="shared" si="5"/>
        <v>52747746.612941667</v>
      </c>
    </row>
    <row r="81" spans="1:13" x14ac:dyDescent="0.25">
      <c r="A81">
        <v>2</v>
      </c>
      <c r="B81">
        <v>4000</v>
      </c>
      <c r="F81">
        <f t="shared" si="3"/>
        <v>-6747.826086956522</v>
      </c>
      <c r="H81">
        <f t="shared" si="4"/>
        <v>2.8458223062381856</v>
      </c>
      <c r="M81" s="4">
        <f t="shared" si="5"/>
        <v>14304479.496708484</v>
      </c>
    </row>
    <row r="82" spans="1:13" x14ac:dyDescent="0.25">
      <c r="A82">
        <v>6</v>
      </c>
      <c r="B82">
        <v>10500</v>
      </c>
      <c r="F82">
        <f t="shared" si="3"/>
        <v>24286.956521739132</v>
      </c>
      <c r="H82">
        <f t="shared" si="4"/>
        <v>5.3501701323251414</v>
      </c>
      <c r="M82" s="4">
        <f t="shared" si="5"/>
        <v>6362730.5726304678</v>
      </c>
    </row>
    <row r="83" spans="1:13" x14ac:dyDescent="0.25">
      <c r="A83">
        <v>1</v>
      </c>
      <c r="B83">
        <v>4600</v>
      </c>
      <c r="F83">
        <f t="shared" si="3"/>
        <v>-12360</v>
      </c>
      <c r="H83">
        <f t="shared" si="4"/>
        <v>7.219735349716446</v>
      </c>
      <c r="M83" s="4">
        <f t="shared" si="5"/>
        <v>3504558.3245004071</v>
      </c>
    </row>
    <row r="84" spans="1:13" x14ac:dyDescent="0.25">
      <c r="A84">
        <v>5</v>
      </c>
      <c r="B84">
        <v>11000</v>
      </c>
      <c r="F84">
        <f t="shared" si="3"/>
        <v>14443.478260869564</v>
      </c>
      <c r="H84">
        <f t="shared" si="4"/>
        <v>1.7240831758034025</v>
      </c>
      <c r="M84" s="4">
        <f t="shared" si="5"/>
        <v>507464.74332227156</v>
      </c>
    </row>
    <row r="85" spans="1:13" x14ac:dyDescent="0.25">
      <c r="A85">
        <v>10</v>
      </c>
      <c r="B85">
        <v>13000</v>
      </c>
      <c r="F85">
        <f t="shared" si="3"/>
        <v>82069.565217391297</v>
      </c>
      <c r="H85">
        <f t="shared" si="4"/>
        <v>39.854517958412096</v>
      </c>
      <c r="M85" s="4">
        <f t="shared" si="5"/>
        <v>27696689.045151357</v>
      </c>
    </row>
    <row r="86" spans="1:13" x14ac:dyDescent="0.25">
      <c r="A86">
        <v>1</v>
      </c>
      <c r="B86">
        <v>26000</v>
      </c>
      <c r="F86">
        <f t="shared" si="3"/>
        <v>-69860.869565217392</v>
      </c>
      <c r="H86">
        <f t="shared" si="4"/>
        <v>7.219735349716446</v>
      </c>
      <c r="M86" s="4">
        <f t="shared" si="5"/>
        <v>381340965.53715205</v>
      </c>
    </row>
    <row r="87" spans="1:13" x14ac:dyDescent="0.25">
      <c r="A87">
        <v>1</v>
      </c>
      <c r="B87">
        <v>2400</v>
      </c>
      <c r="F87">
        <f t="shared" si="3"/>
        <v>-6448.695652173913</v>
      </c>
      <c r="H87">
        <f t="shared" si="4"/>
        <v>7.219735349716446</v>
      </c>
      <c r="M87" s="4">
        <f t="shared" si="5"/>
        <v>16581563.190489493</v>
      </c>
    </row>
    <row r="88" spans="1:13" x14ac:dyDescent="0.25">
      <c r="A88">
        <v>0</v>
      </c>
      <c r="B88">
        <v>2200</v>
      </c>
      <c r="F88">
        <f t="shared" si="3"/>
        <v>-8111.304347826087</v>
      </c>
      <c r="H88">
        <f t="shared" si="4"/>
        <v>13.593648393194707</v>
      </c>
      <c r="M88" s="4">
        <f t="shared" si="5"/>
        <v>8773247.3325780202</v>
      </c>
    </row>
    <row r="89" spans="1:13" x14ac:dyDescent="0.25">
      <c r="A89">
        <v>0</v>
      </c>
      <c r="B89">
        <v>2000</v>
      </c>
      <c r="F89">
        <f t="shared" si="3"/>
        <v>-7373.913043478261</v>
      </c>
      <c r="H89">
        <f t="shared" si="4"/>
        <v>13.593648393194707</v>
      </c>
      <c r="M89" s="4">
        <f t="shared" si="5"/>
        <v>9998034.0531368237</v>
      </c>
    </row>
    <row r="90" spans="1:13" x14ac:dyDescent="0.25">
      <c r="A90">
        <v>3</v>
      </c>
      <c r="B90">
        <v>4500</v>
      </c>
      <c r="F90">
        <f t="shared" si="3"/>
        <v>-3091.304347826087</v>
      </c>
      <c r="H90">
        <f t="shared" si="4"/>
        <v>0.47190926275992445</v>
      </c>
      <c r="M90" s="4">
        <f t="shared" si="5"/>
        <v>21088356.667983416</v>
      </c>
    </row>
    <row r="91" spans="1:13" x14ac:dyDescent="0.25">
      <c r="A91">
        <v>6</v>
      </c>
      <c r="B91">
        <v>21000</v>
      </c>
      <c r="F91">
        <f t="shared" si="3"/>
        <v>48573.913043478264</v>
      </c>
      <c r="H91">
        <f t="shared" si="4"/>
        <v>5.3501701323251414</v>
      </c>
      <c r="M91" s="4">
        <f t="shared" si="5"/>
        <v>63641378.102356158</v>
      </c>
    </row>
    <row r="92" spans="1:13" x14ac:dyDescent="0.25">
      <c r="A92">
        <v>14</v>
      </c>
      <c r="B92">
        <v>24000</v>
      </c>
      <c r="F92">
        <f t="shared" si="3"/>
        <v>247513.04347826086</v>
      </c>
      <c r="H92">
        <f t="shared" si="4"/>
        <v>106.35886578449906</v>
      </c>
      <c r="M92" s="4">
        <f t="shared" si="5"/>
        <v>246926.0793614625</v>
      </c>
    </row>
    <row r="93" spans="1:13" x14ac:dyDescent="0.25">
      <c r="A93">
        <v>6</v>
      </c>
      <c r="B93">
        <v>20000</v>
      </c>
      <c r="F93">
        <f t="shared" si="3"/>
        <v>46260.869565217392</v>
      </c>
      <c r="H93">
        <f t="shared" si="4"/>
        <v>5.3501701323251414</v>
      </c>
      <c r="M93" s="4">
        <f t="shared" si="5"/>
        <v>48686268.813810855</v>
      </c>
    </row>
    <row r="94" spans="1:13" x14ac:dyDescent="0.25">
      <c r="A94">
        <v>5</v>
      </c>
      <c r="B94">
        <v>5000</v>
      </c>
      <c r="F94">
        <f t="shared" si="3"/>
        <v>6565.217391304348</v>
      </c>
      <c r="H94">
        <f t="shared" si="4"/>
        <v>1.7240831758034025</v>
      </c>
      <c r="M94" s="4">
        <f t="shared" si="5"/>
        <v>45055851.903389782</v>
      </c>
    </row>
    <row r="95" spans="1:13" x14ac:dyDescent="0.25">
      <c r="A95">
        <v>4</v>
      </c>
      <c r="B95">
        <v>3600</v>
      </c>
      <c r="F95">
        <f t="shared" si="3"/>
        <v>1126.9565217391303</v>
      </c>
      <c r="H95">
        <f t="shared" si="4"/>
        <v>9.7996219281663494E-2</v>
      </c>
      <c r="M95" s="4">
        <f t="shared" si="5"/>
        <v>46271092.616648011</v>
      </c>
    </row>
    <row r="96" spans="1:13" x14ac:dyDescent="0.25">
      <c r="A96">
        <v>7</v>
      </c>
      <c r="B96">
        <v>10000</v>
      </c>
      <c r="F96">
        <f t="shared" si="3"/>
        <v>33130.434782608696</v>
      </c>
      <c r="H96">
        <f t="shared" si="4"/>
        <v>10.97625708884688</v>
      </c>
      <c r="M96" s="4">
        <f t="shared" si="5"/>
        <v>18770773.870220296</v>
      </c>
    </row>
    <row r="97" spans="1:13" x14ac:dyDescent="0.25">
      <c r="A97">
        <v>2</v>
      </c>
      <c r="B97">
        <v>30000</v>
      </c>
      <c r="F97">
        <f t="shared" si="3"/>
        <v>-50608.695652173912</v>
      </c>
      <c r="H97">
        <f t="shared" si="4"/>
        <v>2.8458223062381856</v>
      </c>
      <c r="M97" s="4">
        <f t="shared" si="5"/>
        <v>493633910.88233811</v>
      </c>
    </row>
    <row r="98" spans="1:13" x14ac:dyDescent="0.25">
      <c r="A98">
        <v>5</v>
      </c>
      <c r="B98">
        <v>7500</v>
      </c>
      <c r="F98">
        <f t="shared" si="3"/>
        <v>9847.826086956522</v>
      </c>
      <c r="H98">
        <f t="shared" si="4"/>
        <v>1.7240831758034025</v>
      </c>
      <c r="M98" s="4">
        <f t="shared" si="5"/>
        <v>17744023.920028321</v>
      </c>
    </row>
    <row r="99" spans="1:13" x14ac:dyDescent="0.25">
      <c r="A99">
        <v>7</v>
      </c>
      <c r="B99">
        <v>8000</v>
      </c>
      <c r="F99">
        <f t="shared" si="3"/>
        <v>26504.347826086956</v>
      </c>
      <c r="H99">
        <f t="shared" si="4"/>
        <v>10.97625708884688</v>
      </c>
      <c r="M99" s="4">
        <f t="shared" si="5"/>
        <v>40100874.32934992</v>
      </c>
    </row>
    <row r="100" spans="1:13" x14ac:dyDescent="0.25">
      <c r="A100">
        <v>2</v>
      </c>
      <c r="B100">
        <v>10000</v>
      </c>
      <c r="F100">
        <f t="shared" si="3"/>
        <v>-16869.565217391304</v>
      </c>
      <c r="H100">
        <f t="shared" si="4"/>
        <v>2.8458223062381856</v>
      </c>
      <c r="M100" s="4">
        <f t="shared" si="5"/>
        <v>4918963.6626230273</v>
      </c>
    </row>
    <row r="101" spans="1:13" x14ac:dyDescent="0.25">
      <c r="A101">
        <v>0</v>
      </c>
      <c r="B101">
        <v>2300</v>
      </c>
      <c r="F101">
        <f t="shared" si="3"/>
        <v>-8480</v>
      </c>
      <c r="H101">
        <f t="shared" si="4"/>
        <v>13.593648393194707</v>
      </c>
      <c r="M101" s="4">
        <f t="shared" si="5"/>
        <v>8190853.9722986193</v>
      </c>
    </row>
    <row r="102" spans="1:13" x14ac:dyDescent="0.25">
      <c r="A102">
        <v>0</v>
      </c>
      <c r="B102">
        <v>3100</v>
      </c>
      <c r="F102">
        <f t="shared" si="3"/>
        <v>-11429.565217391304</v>
      </c>
      <c r="H102">
        <f t="shared" si="4"/>
        <v>13.593648393194707</v>
      </c>
      <c r="M102" s="4">
        <f t="shared" si="5"/>
        <v>4251707.0900634071</v>
      </c>
    </row>
    <row r="103" spans="1:13" x14ac:dyDescent="0.25">
      <c r="A103">
        <v>1</v>
      </c>
      <c r="B103">
        <v>2400</v>
      </c>
      <c r="F103">
        <f t="shared" si="3"/>
        <v>-6448.695652173913</v>
      </c>
      <c r="H103">
        <f t="shared" si="4"/>
        <v>7.219735349716446</v>
      </c>
      <c r="M103" s="4">
        <f t="shared" si="5"/>
        <v>16581563.190489493</v>
      </c>
    </row>
    <row r="104" spans="1:13" x14ac:dyDescent="0.25">
      <c r="A104">
        <v>0</v>
      </c>
      <c r="B104">
        <v>5000</v>
      </c>
      <c r="F104">
        <f t="shared" si="3"/>
        <v>-18434.782608695652</v>
      </c>
      <c r="H104">
        <f t="shared" si="4"/>
        <v>13.593648393194707</v>
      </c>
      <c r="M104" s="4">
        <f t="shared" si="5"/>
        <v>26233.244754777723</v>
      </c>
    </row>
    <row r="105" spans="1:13" x14ac:dyDescent="0.25">
      <c r="A105">
        <v>0</v>
      </c>
      <c r="B105">
        <v>2300</v>
      </c>
      <c r="F105">
        <f t="shared" si="3"/>
        <v>-8480</v>
      </c>
      <c r="H105">
        <f t="shared" si="4"/>
        <v>13.593648393194707</v>
      </c>
      <c r="M105" s="4">
        <f t="shared" si="5"/>
        <v>8190853.9722986193</v>
      </c>
    </row>
    <row r="106" spans="1:13" x14ac:dyDescent="0.25">
      <c r="A106">
        <v>3</v>
      </c>
      <c r="B106">
        <v>37000</v>
      </c>
      <c r="F106">
        <f t="shared" si="3"/>
        <v>-25417.391304347828</v>
      </c>
      <c r="H106">
        <f t="shared" si="4"/>
        <v>0.47190926275992445</v>
      </c>
      <c r="M106" s="4">
        <f t="shared" si="5"/>
        <v>778844961.56144178</v>
      </c>
    </row>
    <row r="107" spans="1:13" x14ac:dyDescent="0.25">
      <c r="A107">
        <v>12</v>
      </c>
      <c r="B107">
        <v>17000</v>
      </c>
      <c r="F107">
        <f t="shared" si="3"/>
        <v>141321.73913043478</v>
      </c>
      <c r="H107">
        <f t="shared" si="4"/>
        <v>69.106691871455581</v>
      </c>
      <c r="M107" s="4">
        <f t="shared" si="5"/>
        <v>15077098.09129769</v>
      </c>
    </row>
    <row r="108" spans="1:13" x14ac:dyDescent="0.25">
      <c r="A108">
        <v>11</v>
      </c>
      <c r="B108">
        <v>11000</v>
      </c>
      <c r="F108">
        <f t="shared" si="3"/>
        <v>80443.478260869568</v>
      </c>
      <c r="H108">
        <f t="shared" si="4"/>
        <v>53.480604914933835</v>
      </c>
      <c r="M108" s="4">
        <f t="shared" si="5"/>
        <v>73493656.837380022</v>
      </c>
    </row>
    <row r="109" spans="1:13" x14ac:dyDescent="0.25">
      <c r="A109">
        <v>6</v>
      </c>
      <c r="B109">
        <v>13000</v>
      </c>
      <c r="F109">
        <f t="shared" si="3"/>
        <v>30069.565217391304</v>
      </c>
      <c r="H109">
        <f t="shared" si="4"/>
        <v>5.3501701323251414</v>
      </c>
      <c r="M109" s="4">
        <f t="shared" si="5"/>
        <v>503.79399372720331</v>
      </c>
    </row>
    <row r="110" spans="1:13" x14ac:dyDescent="0.25">
      <c r="A110">
        <v>6</v>
      </c>
      <c r="B110">
        <v>7000</v>
      </c>
      <c r="F110">
        <f t="shared" si="3"/>
        <v>16191.304347826086</v>
      </c>
      <c r="H110">
        <f t="shared" si="4"/>
        <v>5.3501701323251414</v>
      </c>
      <c r="M110" s="4">
        <f t="shared" si="5"/>
        <v>36269848.062721908</v>
      </c>
    </row>
    <row r="111" spans="1:13" x14ac:dyDescent="0.25">
      <c r="A111">
        <v>1</v>
      </c>
      <c r="B111">
        <v>4400</v>
      </c>
      <c r="F111">
        <f t="shared" si="3"/>
        <v>-11822.608695652174</v>
      </c>
      <c r="H111">
        <f t="shared" si="4"/>
        <v>7.219735349716446</v>
      </c>
      <c r="M111" s="4">
        <f t="shared" si="5"/>
        <v>4293376.9486812335</v>
      </c>
    </row>
    <row r="112" spans="1:13" x14ac:dyDescent="0.25">
      <c r="A112">
        <v>1</v>
      </c>
      <c r="B112">
        <v>5500</v>
      </c>
      <c r="F112">
        <f t="shared" si="3"/>
        <v>-14778.260869565218</v>
      </c>
      <c r="H112">
        <f t="shared" si="4"/>
        <v>7.219735349716446</v>
      </c>
      <c r="M112" s="4">
        <f t="shared" si="5"/>
        <v>944874.51568669011</v>
      </c>
    </row>
    <row r="113" spans="1:13" x14ac:dyDescent="0.25">
      <c r="A113">
        <v>2</v>
      </c>
      <c r="B113">
        <v>14500</v>
      </c>
      <c r="F113">
        <f t="shared" si="3"/>
        <v>-24460.869565217392</v>
      </c>
      <c r="H113">
        <f t="shared" si="4"/>
        <v>2.8458223062381856</v>
      </c>
      <c r="M113" s="4">
        <f t="shared" si="5"/>
        <v>45129826.787058935</v>
      </c>
    </row>
    <row r="114" spans="1:13" x14ac:dyDescent="0.25">
      <c r="A114">
        <v>1</v>
      </c>
      <c r="B114">
        <v>2200</v>
      </c>
      <c r="F114">
        <f t="shared" si="3"/>
        <v>-5911.304347826087</v>
      </c>
      <c r="H114">
        <f t="shared" si="4"/>
        <v>7.219735349716446</v>
      </c>
      <c r="M114" s="4">
        <f t="shared" si="5"/>
        <v>18250381.814670321</v>
      </c>
    </row>
    <row r="115" spans="1:13" x14ac:dyDescent="0.25">
      <c r="A115">
        <v>0</v>
      </c>
      <c r="B115">
        <v>2000</v>
      </c>
      <c r="F115">
        <f t="shared" si="3"/>
        <v>-7373.913043478261</v>
      </c>
      <c r="H115">
        <f t="shared" si="4"/>
        <v>13.593648393194707</v>
      </c>
      <c r="M115" s="4">
        <f t="shared" si="5"/>
        <v>9998034.0531368237</v>
      </c>
    </row>
    <row r="116" spans="1:13" x14ac:dyDescent="0.25">
      <c r="A116">
        <v>0</v>
      </c>
      <c r="B116">
        <v>2200</v>
      </c>
      <c r="F116">
        <f t="shared" si="3"/>
        <v>-8111.304347826087</v>
      </c>
      <c r="H116">
        <f t="shared" si="4"/>
        <v>13.593648393194707</v>
      </c>
      <c r="M116" s="4">
        <f t="shared" si="5"/>
        <v>8773247.3325780202</v>
      </c>
    </row>
    <row r="117" spans="1:13" x14ac:dyDescent="0.25">
      <c r="A117">
        <v>0</v>
      </c>
      <c r="B117">
        <v>2400</v>
      </c>
      <c r="F117">
        <f t="shared" si="3"/>
        <v>-8848.6956521739139</v>
      </c>
      <c r="H117">
        <f t="shared" si="4"/>
        <v>13.593648393194707</v>
      </c>
      <c r="M117" s="4">
        <f t="shared" si="5"/>
        <v>7628460.6120192176</v>
      </c>
    </row>
    <row r="118" spans="1:13" x14ac:dyDescent="0.25">
      <c r="M118" s="4">
        <f t="shared" si="5"/>
        <v>26645901.258724853</v>
      </c>
    </row>
  </sheetData>
  <mergeCells count="1">
    <mergeCell ref="I8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pitcher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허인</dc:creator>
  <cp:lastModifiedBy>변성진</cp:lastModifiedBy>
  <dcterms:created xsi:type="dcterms:W3CDTF">2010-08-18T20:37:30Z</dcterms:created>
  <dcterms:modified xsi:type="dcterms:W3CDTF">2021-07-04T11:56:28Z</dcterms:modified>
</cp:coreProperties>
</file>