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layouts\"/>
    </mc:Choice>
  </mc:AlternateContent>
  <xr:revisionPtr revIDLastSave="0" documentId="13_ncr:1_{5C041E26-8B0A-458D-B553-87FF06CBA56F}" xr6:coauthVersionLast="45" xr6:coauthVersionMax="45" xr10:uidLastSave="{00000000-0000-0000-0000-000000000000}"/>
  <bookViews>
    <workbookView xWindow="612" yWindow="-108" windowWidth="30216" windowHeight="17496" tabRatio="757" activeTab="1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Norman" sheetId="21" r:id="rId6"/>
    <sheet name="Soul" sheetId="13" r:id="rId7"/>
    <sheet name="Mtgap2" sheetId="8" r:id="rId8"/>
    <sheet name="Breakl15" sheetId="6" r:id="rId9"/>
    <sheet name="QGMLWB" sheetId="16" r:id="rId10"/>
    <sheet name="Workman" sheetId="10" r:id="rId11"/>
    <sheet name="Niro" sheetId="12" r:id="rId12"/>
    <sheet name="Collemak" sheetId="4" r:id="rId13"/>
    <sheet name="QGMLWY" sheetId="18" r:id="rId14"/>
    <sheet name="QFMLWY" sheetId="15" r:id="rId15"/>
    <sheet name="Gelatin" sheetId="20" r:id="rId16"/>
    <sheet name="Kaehi" sheetId="14" r:id="rId17"/>
    <sheet name="Mtgap1" sheetId="5" r:id="rId18"/>
    <sheet name="Dvorak" sheetId="9" r:id="rId19"/>
    <sheet name="Querty" sheetId="3" r:id="rId20"/>
    <sheet name="TNWMLC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6" l="1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A16" i="26" l="1"/>
  <c r="A15" i="26"/>
  <c r="K5" i="1"/>
  <c r="L6" i="1"/>
  <c r="C48" i="1" s="1"/>
  <c r="K6" i="1"/>
  <c r="J5" i="1"/>
  <c r="J6" i="1"/>
  <c r="C50" i="1" s="1"/>
  <c r="J7" i="1"/>
  <c r="C51" i="1" s="1"/>
  <c r="C45" i="1"/>
  <c r="C44" i="1"/>
  <c r="M6" i="1"/>
  <c r="L4" i="1"/>
  <c r="C33" i="1" s="1"/>
  <c r="M4" i="1"/>
  <c r="C32" i="1" s="1"/>
  <c r="L3" i="1"/>
  <c r="M3" i="1"/>
  <c r="C24" i="1"/>
  <c r="C21" i="1"/>
  <c r="C25" i="1"/>
  <c r="C22" i="1"/>
  <c r="K3" i="1"/>
  <c r="C27" i="1" s="1"/>
  <c r="K4" i="1"/>
  <c r="C34" i="1" s="1"/>
  <c r="L2" i="1"/>
  <c r="M2" i="1"/>
  <c r="C18" i="1" s="1"/>
  <c r="C15" i="1"/>
  <c r="K2" i="1"/>
  <c r="C20" i="1" s="1"/>
  <c r="C39" i="1"/>
  <c r="C36" i="1"/>
  <c r="C35" i="1"/>
  <c r="C37" i="1"/>
  <c r="C41" i="1"/>
  <c r="C42" i="1"/>
  <c r="C40" i="1"/>
  <c r="C38" i="1"/>
  <c r="D11" i="1"/>
  <c r="U20" i="1"/>
  <c r="U19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14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C16" i="1"/>
  <c r="C17" i="1"/>
  <c r="C19" i="1"/>
  <c r="C23" i="1"/>
  <c r="C26" i="1"/>
  <c r="C28" i="1"/>
  <c r="C29" i="1"/>
  <c r="C30" i="1"/>
  <c r="C31" i="1"/>
  <c r="C43" i="1"/>
  <c r="C46" i="1"/>
  <c r="C47" i="1"/>
  <c r="C49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8" i="26" l="1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8" i="20" l="1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8" i="10" s="1"/>
  <c r="A16" i="9"/>
  <c r="A15" i="9"/>
  <c r="A16" i="8"/>
  <c r="A15" i="8"/>
  <c r="A16" i="6"/>
  <c r="A15" i="6"/>
  <c r="A16" i="5"/>
  <c r="A15" i="5"/>
  <c r="A16" i="4"/>
  <c r="A15" i="4"/>
  <c r="A16" i="3"/>
  <c r="A15" i="3"/>
  <c r="A18" i="4" l="1"/>
  <c r="A18" i="9"/>
  <c r="A18" i="14"/>
  <c r="A18" i="12"/>
  <c r="A18" i="3"/>
  <c r="A18" i="13"/>
  <c r="A18" i="5"/>
  <c r="A18" i="8"/>
  <c r="A18" i="6"/>
  <c r="C14" i="1"/>
  <c r="E17" i="1" l="1"/>
  <c r="H17" i="1"/>
  <c r="E19" i="1"/>
  <c r="H19" i="1"/>
  <c r="E37" i="1"/>
  <c r="H37" i="1"/>
  <c r="H30" i="1"/>
  <c r="E30" i="1"/>
  <c r="H23" i="1"/>
  <c r="E23" i="1"/>
  <c r="E27" i="1"/>
  <c r="H27" i="1"/>
  <c r="H44" i="1"/>
  <c r="E44" i="1"/>
  <c r="H22" i="1"/>
  <c r="E22" i="1"/>
  <c r="H32" i="1"/>
  <c r="E32" i="1"/>
  <c r="H47" i="1"/>
  <c r="E47" i="1"/>
  <c r="H39" i="1"/>
  <c r="E39" i="1"/>
  <c r="H20" i="1"/>
  <c r="E20" i="1"/>
  <c r="E46" i="1"/>
  <c r="H46" i="1"/>
  <c r="E16" i="1"/>
  <c r="H16" i="1"/>
  <c r="E34" i="1"/>
  <c r="H34" i="1"/>
  <c r="E26" i="1"/>
  <c r="H26" i="1"/>
  <c r="H48" i="1"/>
  <c r="E48" i="1"/>
  <c r="E25" i="1"/>
  <c r="H25" i="1"/>
  <c r="H49" i="1"/>
  <c r="E49" i="1"/>
  <c r="H21" i="1"/>
  <c r="E21" i="1"/>
  <c r="H50" i="1"/>
  <c r="E50" i="1"/>
  <c r="H51" i="1"/>
  <c r="E51" i="1"/>
  <c r="H38" i="1"/>
  <c r="E38" i="1"/>
  <c r="H42" i="1"/>
  <c r="E42" i="1"/>
  <c r="H29" i="1"/>
  <c r="E29" i="1"/>
  <c r="H40" i="1"/>
  <c r="E40" i="1"/>
  <c r="H31" i="1"/>
  <c r="E31" i="1"/>
  <c r="H41" i="1"/>
  <c r="E41" i="1"/>
  <c r="E43" i="1"/>
  <c r="H43" i="1"/>
  <c r="E33" i="1"/>
  <c r="H33" i="1"/>
  <c r="E24" i="1"/>
  <c r="H24" i="1"/>
  <c r="E45" i="1"/>
  <c r="H45" i="1"/>
  <c r="E18" i="1"/>
  <c r="H18" i="1"/>
  <c r="E36" i="1"/>
  <c r="H36" i="1"/>
  <c r="H35" i="1"/>
  <c r="E35" i="1"/>
  <c r="E28" i="1"/>
  <c r="H28" i="1"/>
  <c r="E14" i="1"/>
  <c r="H14" i="1"/>
  <c r="H15" i="1" l="1"/>
  <c r="U15" i="1" s="1"/>
  <c r="E15" i="1"/>
  <c r="U14" i="1" s="1"/>
  <c r="D10" i="1" l="1"/>
  <c r="C4" i="23"/>
  <c r="F4" i="23"/>
  <c r="A3" i="23"/>
  <c r="B1" i="23"/>
  <c r="G1" i="23"/>
  <c r="G2" i="23"/>
  <c r="B2" i="23"/>
  <c r="F3" i="23"/>
  <c r="C3" i="23"/>
  <c r="A5" i="23"/>
  <c r="H5" i="23"/>
  <c r="D2" i="23"/>
  <c r="E2" i="23"/>
  <c r="A2" i="23"/>
  <c r="H4" i="23"/>
  <c r="A4" i="23"/>
  <c r="F5" i="23"/>
  <c r="C5" i="23"/>
  <c r="D4" i="23"/>
  <c r="E4" i="23"/>
  <c r="D5" i="23"/>
  <c r="E5" i="23"/>
  <c r="F2" i="23"/>
  <c r="C2" i="23"/>
  <c r="B3" i="23"/>
  <c r="G3" i="23"/>
  <c r="E3" i="23"/>
  <c r="D3" i="23"/>
  <c r="B4" i="23"/>
  <c r="G4" i="23"/>
  <c r="G5" i="23"/>
  <c r="B5" i="23"/>
  <c r="A1" i="23"/>
  <c r="D1" i="23"/>
  <c r="E1" i="23"/>
  <c r="H6" i="23"/>
  <c r="F1" i="23"/>
  <c r="C1" i="23"/>
</calcChain>
</file>

<file path=xl/sharedStrings.xml><?xml version="1.0" encoding="utf-8"?>
<sst xmlns="http://schemas.openxmlformats.org/spreadsheetml/2006/main" count="813" uniqueCount="115">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</sst>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2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1:D17" totalsRowShown="0">
  <autoFilter ref="A1:D17" xr:uid="{2A73B63B-9BCC-459A-B45A-DD63FBB605A0}"/>
  <sortState xmlns:xlrd2="http://schemas.microsoft.com/office/spreadsheetml/2017/richdata2" ref="A2:D17">
    <sortCondition ref="A1:A17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0:D36" totalsRowShown="0">
  <autoFilter ref="A20:D36" xr:uid="{738C2389-55F1-4C95-B7CF-5A6AEED0DEB9}"/>
  <sortState xmlns:xlrd2="http://schemas.microsoft.com/office/spreadsheetml/2017/richdata2" ref="A21:D36">
    <sortCondition ref="A1:A1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0"/>
    <tableColumn id="4" xr3:uid="{738A8816-D62B-4215-9443-ADFB340F799C}" name="Resul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colemak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configure.ergodox-ez.com/ergodox-ez/layouts/BNpaO/latest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1"/>
  <sheetViews>
    <sheetView zoomScale="175" zoomScaleNormal="175" workbookViewId="0">
      <pane ySplit="7" topLeftCell="A8" activePane="bottomLeft" state="frozen"/>
      <selection pane="bottomLeft" activeCell="D10" sqref="D10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50">
        <v>1</v>
      </c>
      <c r="D1" s="151">
        <v>1</v>
      </c>
      <c r="E1" s="152">
        <v>1</v>
      </c>
      <c r="F1" s="153">
        <v>1.2</v>
      </c>
      <c r="G1" s="154">
        <v>1.8</v>
      </c>
      <c r="H1" s="74">
        <v>3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3.3333333333333335</v>
      </c>
      <c r="L2" s="6">
        <f t="shared" ref="L2:Q4" si="0">C2*$D$1/$H$1</f>
        <v>2.6666666666666665</v>
      </c>
      <c r="M2" s="7">
        <f t="shared" si="0"/>
        <v>2.3333333333333335</v>
      </c>
      <c r="N2" s="15">
        <f t="shared" ref="N2:N5" si="1">E2*$E$1/$H$1</f>
        <v>1.6666666666666667</v>
      </c>
      <c r="O2" s="15">
        <f t="shared" ref="O2" si="2">F2*$E$1/$H$1</f>
        <v>2</v>
      </c>
      <c r="P2" s="26">
        <f t="shared" ref="P2" si="3">G2*$E$1/$H$1</f>
        <v>2.3333333333333335</v>
      </c>
      <c r="Q2" s="56">
        <f t="shared" ref="Q2" si="4">H2*$E$1/$H$1</f>
        <v>2.6666666666666665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8</v>
      </c>
      <c r="C3" s="34">
        <v>7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2.6666666666666665</v>
      </c>
      <c r="L3" s="8">
        <f t="shared" si="0"/>
        <v>2.3333333333333335</v>
      </c>
      <c r="M3" s="5">
        <f t="shared" si="0"/>
        <v>1.3333333333333333</v>
      </c>
      <c r="N3" s="16">
        <f t="shared" si="1"/>
        <v>1</v>
      </c>
      <c r="O3" s="18">
        <f>F3*$F$1/$H$1</f>
        <v>1.2</v>
      </c>
      <c r="P3" s="24">
        <f t="shared" ref="P3:Q3" si="6">G3*$F$1/$H$1</f>
        <v>2</v>
      </c>
      <c r="Q3" s="25">
        <f t="shared" si="6"/>
        <v>2.8000000000000003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7</v>
      </c>
      <c r="C4" s="34">
        <v>6</v>
      </c>
      <c r="D4" s="35">
        <v>1</v>
      </c>
      <c r="E4" s="36">
        <v>1</v>
      </c>
      <c r="F4" s="38">
        <v>1</v>
      </c>
      <c r="G4" s="39">
        <v>2</v>
      </c>
      <c r="H4" s="40">
        <v>7</v>
      </c>
      <c r="K4" s="70">
        <f t="shared" si="5"/>
        <v>2.3333333333333335</v>
      </c>
      <c r="L4" s="8">
        <f t="shared" si="0"/>
        <v>2</v>
      </c>
      <c r="M4" s="5">
        <f t="shared" si="0"/>
        <v>0.33333333333333331</v>
      </c>
      <c r="N4" s="16">
        <f t="shared" si="1"/>
        <v>0.33333333333333331</v>
      </c>
      <c r="O4" s="18">
        <f t="shared" ref="O4:O6" si="7">F4*$F$1/$H$1</f>
        <v>0.39999999999999997</v>
      </c>
      <c r="P4" s="9">
        <f>G4*$G$1/$H$1</f>
        <v>1.2</v>
      </c>
      <c r="Q4" s="21">
        <f>H4*$G$1/$H$1</f>
        <v>4.2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7</v>
      </c>
      <c r="D5" s="41">
        <v>4</v>
      </c>
      <c r="E5" s="42">
        <v>4</v>
      </c>
      <c r="F5" s="43">
        <v>5</v>
      </c>
      <c r="G5" s="44">
        <v>2</v>
      </c>
      <c r="H5" s="45">
        <v>7</v>
      </c>
      <c r="J5" s="66">
        <f>A5*$C$1/$H$1</f>
        <v>3.3333333333333335</v>
      </c>
      <c r="K5" s="67">
        <f>B5*$C$1/$H$1</f>
        <v>3</v>
      </c>
      <c r="L5" s="57">
        <f>C5*$D$1/$H$1</f>
        <v>2.3333333333333335</v>
      </c>
      <c r="M5" s="10">
        <f>D5*$D$1/$H$1</f>
        <v>1.3333333333333333</v>
      </c>
      <c r="N5" s="17">
        <f t="shared" si="1"/>
        <v>1.3333333333333333</v>
      </c>
      <c r="O5" s="19">
        <f t="shared" si="7"/>
        <v>2</v>
      </c>
      <c r="P5" s="11">
        <f t="shared" ref="P5:P6" si="8">G5*$G$1/$H$1</f>
        <v>1.2</v>
      </c>
      <c r="Q5" s="22">
        <f t="shared" ref="Q5:Q6" si="9">H5*$G$1/$H$1</f>
        <v>4.2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10">
        <v>3</v>
      </c>
      <c r="C6" s="112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3</v>
      </c>
      <c r="K6" s="106">
        <f>B6*$C$1/$H$1</f>
        <v>1</v>
      </c>
      <c r="L6" s="108">
        <f>C6*$C$1/$H$1</f>
        <v>0.33333333333333331</v>
      </c>
      <c r="M6" s="69">
        <f t="shared" ref="L5:Q6" si="11">D6*$C$1/$H$1</f>
        <v>1.6666666666666667</v>
      </c>
      <c r="N6" s="78">
        <f>E6*$E$1/$H$1</f>
        <v>2.3333333333333335</v>
      </c>
      <c r="O6" s="20">
        <f t="shared" si="7"/>
        <v>2.8000000000000003</v>
      </c>
      <c r="P6" s="14">
        <f t="shared" si="8"/>
        <v>4.2</v>
      </c>
      <c r="Q6" s="23">
        <f t="shared" si="9"/>
        <v>4.8</v>
      </c>
      <c r="S6" s="85" t="s">
        <v>64</v>
      </c>
      <c r="T6" s="114" t="s">
        <v>65</v>
      </c>
      <c r="U6" s="102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04">
        <v>36</v>
      </c>
      <c r="AD6" s="104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11"/>
      <c r="C7" s="113"/>
      <c r="D7" s="27"/>
      <c r="E7" s="27"/>
      <c r="F7" s="27"/>
      <c r="G7" s="27"/>
      <c r="H7" s="27"/>
      <c r="J7" s="77">
        <f t="shared" si="10"/>
        <v>2</v>
      </c>
      <c r="K7" s="107"/>
      <c r="L7" s="109"/>
      <c r="S7" s="85" t="s">
        <v>60</v>
      </c>
      <c r="T7" s="115"/>
      <c r="U7" s="103"/>
      <c r="V7" s="27"/>
      <c r="W7" s="27"/>
      <c r="X7" s="27"/>
      <c r="Y7" s="27"/>
      <c r="Z7" s="27"/>
      <c r="AB7" s="85">
        <v>38</v>
      </c>
      <c r="AC7" s="105"/>
      <c r="AD7" s="105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J9" s="74"/>
    </row>
    <row r="10" spans="1:35" x14ac:dyDescent="0.3">
      <c r="A10" s="50" t="s">
        <v>92</v>
      </c>
      <c r="D10" s="50" t="str">
        <f>_xlfn.CONCAT("{",U14,",",U15,"}")</f>
        <v>{"L1": 2.66666666666667,"L2": 2.33333333333333,"L3": 2,"L4": 1.66666666666667,"L5": 2.33333333333333,"L6": 2.66666666666667,"L7": 3.33333333333333,"L8": 2.8,"L9": 2,"L10": 1.2,"L11": 1,"L12": 1.33333333333333,"L13": 2.33333333333333,"L14": 2.66666666666667,"L15": 4.2,"L16": 1.2,"L17": 0.4,"L18": 0.333333333333333,"L19": 0.333333333333333,"L20": 2,"L21": 2.33333333333333,"L22": 4.2,"L23": 1.2,"L24": 2,"L25": 1.33333333333333,"L26": 1.33333333333333,"L27": 2.33333333333333,"L28": 3,"L29": 3.33333333333333,"L30": 4.8,"L31": 4.2,"L32": 2.8,"L33": 2.33333333333333,"L34": 1.66666666666667,"L35": 0.333333333333333,"L36": 1,"L37": 3,"L38": 2,"R1": 2.66666666666667,"R2": 2.33333333333333,"R3": 2,"R4": 1.66666666666667,"R5": 2.33333333333333,"R6": 2.66666666666667,"R7": 3.33333333333333,"R8": 2.8,"R9": 2,"R10": 1.2,"R11": 1,"R12": 1.33333333333333,"R13": 2.33333333333333,"R14": 2.66666666666667,"R15": 4.2,"R16": 1.2,"R17": 0.4,"R18": 0.333333333333333,"R19": 0.333333333333333,"R20": 2,"R21": 2.33333333333333,"R22": 4.2,"R23": 1.2,"R24": 2,"R25": 1.33333333333333,"R26": 1.33333333333333,"R27": 2.33333333333333,"R28": 3,"R29": 3.33333333333333,"R30": 4.8,"R31": 4.2,"R32": 2.8,"R33": 2.33333333333333,"R34": 1.66666666666667,"R35": 0.333333333333333,"R36": 1,"R37": 3,"R38": 2}</v>
      </c>
    </row>
    <row r="11" spans="1:35" x14ac:dyDescent="0.3">
      <c r="A11" s="50" t="s">
        <v>53</v>
      </c>
      <c r="D11" s="50" t="str">
        <f>_xlfn.CONCAT("{",U19,",",U20,"}")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3" spans="1:35" x14ac:dyDescent="0.3">
      <c r="A13" s="50"/>
      <c r="C13" s="50" t="s">
        <v>93</v>
      </c>
      <c r="L13" s="50" t="s">
        <v>53</v>
      </c>
      <c r="U13" t="s">
        <v>92</v>
      </c>
    </row>
    <row r="14" spans="1:35" x14ac:dyDescent="0.3">
      <c r="A14" s="2">
        <v>1</v>
      </c>
      <c r="C14" s="4">
        <f>Q2</f>
        <v>2.6666666666666665</v>
      </c>
      <c r="E14" s="75" t="str">
        <f t="shared" ref="E14:E51" si="12">SUBSTITUTE(_xlfn.CONCAT("""L",$A14,""": ",$C14),",",".")</f>
        <v>"L1": 2.66666666666667</v>
      </c>
      <c r="H14" s="50" t="str">
        <f t="shared" ref="H14:H51" si="13">SUBSTITUTE(_xlfn.CONCAT("""R",$A14,""": ",$C14),",",".")</f>
        <v>"R1": 2.66666666666667</v>
      </c>
      <c r="I14" s="4"/>
      <c r="J14" s="2"/>
      <c r="L14" s="98" t="str">
        <f>Z2</f>
        <v>0, 8</v>
      </c>
      <c r="N14" s="75" t="str">
        <f>_xlfn.CONCAT("""L",$A14,""": """,$L14,"""")</f>
        <v>"L1": "0, 8"</v>
      </c>
      <c r="Q14" s="75" t="str">
        <f>_xlfn.CONCAT("""R",$A14,""": """,$L14,"""")</f>
        <v>"R1": "0, 8"</v>
      </c>
      <c r="U14" s="50" t="str">
        <f>_xlfn.TEXTJOIN(",",TRUE,E14:E51,)</f>
        <v>"L1": 2.66666666666667,"L2": 2.33333333333333,"L3": 2,"L4": 1.66666666666667,"L5": 2.33333333333333,"L6": 2.66666666666667,"L7": 3.33333333333333,"L8": 2.8,"L9": 2,"L10": 1.2,"L11": 1,"L12": 1.33333333333333,"L13": 2.33333333333333,"L14": 2.66666666666667,"L15": 4.2,"L16": 1.2,"L17": 0.4,"L18": 0.333333333333333,"L19": 0.333333333333333,"L20": 2,"L21": 2.33333333333333,"L22": 4.2,"L23": 1.2,"L24": 2,"L25": 1.33333333333333,"L26": 1.33333333333333,"L27": 2.33333333333333,"L28": 3,"L29": 3.33333333333333,"L30": 4.8,"L31": 4.2,"L32": 2.8,"L33": 2.33333333333333,"L34": 1.66666666666667,"L35": 0.333333333333333,"L36": 1,"L37": 3,"L38": 2</v>
      </c>
    </row>
    <row r="15" spans="1:35" x14ac:dyDescent="0.3">
      <c r="A15" s="2">
        <v>2</v>
      </c>
      <c r="C15" s="4">
        <f>P2</f>
        <v>2.3333333333333335</v>
      </c>
      <c r="E15" s="75" t="str">
        <f t="shared" si="12"/>
        <v>"L2": 2.33333333333333</v>
      </c>
      <c r="H15" s="50" t="str">
        <f t="shared" si="13"/>
        <v>"R2": 2.33333333333333</v>
      </c>
      <c r="I15" s="4"/>
      <c r="J15" s="2"/>
      <c r="L15" s="98" t="str">
        <f>Y2</f>
        <v>0, 7</v>
      </c>
      <c r="N15" s="75" t="str">
        <f t="shared" ref="N15:N51" si="14">_xlfn.CONCAT("""L",$A15,""": """,$L15,"""")</f>
        <v>"L2": "0, 7"</v>
      </c>
      <c r="Q15" s="75" t="str">
        <f t="shared" ref="Q15:Q51" si="15">_xlfn.CONCAT("""R",$A15,""": """,$L15,"""")</f>
        <v>"R2": "0, 7"</v>
      </c>
      <c r="U15" s="50" t="str">
        <f>_xlfn.TEXTJOIN(",",TRUE,H14:H51,)</f>
        <v>"R1": 2.66666666666667,"R2": 2.33333333333333,"R3": 2,"R4": 1.66666666666667,"R5": 2.33333333333333,"R6": 2.66666666666667,"R7": 3.33333333333333,"R8": 2.8,"R9": 2,"R10": 1.2,"R11": 1,"R12": 1.33333333333333,"R13": 2.33333333333333,"R14": 2.66666666666667,"R15": 4.2,"R16": 1.2,"R17": 0.4,"R18": 0.333333333333333,"R19": 0.333333333333333,"R20": 2,"R21": 2.33333333333333,"R22": 4.2,"R23": 1.2,"R24": 2,"R25": 1.33333333333333,"R26": 1.33333333333333,"R27": 2.33333333333333,"R28": 3,"R29": 3.33333333333333,"R30": 4.8,"R31": 4.2,"R32": 2.8,"R33": 2.33333333333333,"R34": 1.66666666666667,"R35": 0.333333333333333,"R36": 1,"R37": 3,"R38": 2</v>
      </c>
    </row>
    <row r="16" spans="1:35" x14ac:dyDescent="0.3">
      <c r="A16" s="2">
        <v>3</v>
      </c>
      <c r="C16" s="4">
        <f>O2</f>
        <v>2</v>
      </c>
      <c r="E16" s="75" t="str">
        <f t="shared" si="12"/>
        <v>"L3": 2</v>
      </c>
      <c r="H16" s="50" t="str">
        <f t="shared" si="13"/>
        <v>"R3": 2</v>
      </c>
      <c r="I16" s="4"/>
      <c r="J16" s="2"/>
      <c r="L16" s="98" t="str">
        <f>X2</f>
        <v>0, 6</v>
      </c>
      <c r="N16" s="75" t="str">
        <f t="shared" si="14"/>
        <v>"L3": "0, 6"</v>
      </c>
      <c r="Q16" s="75" t="str">
        <f t="shared" si="15"/>
        <v>"R3": "0, 6"</v>
      </c>
      <c r="U16" s="4"/>
    </row>
    <row r="17" spans="1:21" x14ac:dyDescent="0.3">
      <c r="A17" s="2">
        <v>4</v>
      </c>
      <c r="C17" s="4">
        <f>N2</f>
        <v>1.6666666666666667</v>
      </c>
      <c r="E17" s="75" t="str">
        <f t="shared" si="12"/>
        <v>"L4": 1.66666666666667</v>
      </c>
      <c r="H17" s="50" t="str">
        <f t="shared" si="13"/>
        <v>"R4": 1.66666666666667</v>
      </c>
      <c r="I17" s="4"/>
      <c r="J17" s="2"/>
      <c r="L17" s="98" t="str">
        <f>W2</f>
        <v>0, 5</v>
      </c>
      <c r="N17" s="75" t="str">
        <f t="shared" si="14"/>
        <v>"L4": "0, 5"</v>
      </c>
      <c r="Q17" s="75" t="str">
        <f t="shared" si="15"/>
        <v>"R4": "0, 5"</v>
      </c>
    </row>
    <row r="18" spans="1:21" x14ac:dyDescent="0.3">
      <c r="A18" s="2">
        <v>5</v>
      </c>
      <c r="C18" s="4">
        <f>M2</f>
        <v>2.3333333333333335</v>
      </c>
      <c r="E18" s="75" t="str">
        <f t="shared" si="12"/>
        <v>"L5": 2.33333333333333</v>
      </c>
      <c r="G18" s="51"/>
      <c r="H18" s="50" t="str">
        <f t="shared" si="13"/>
        <v>"R5": 2.33333333333333</v>
      </c>
      <c r="I18" s="4"/>
      <c r="J18" s="2"/>
      <c r="L18" s="98" t="str">
        <f>V2</f>
        <v>0, 4</v>
      </c>
      <c r="N18" s="75" t="str">
        <f t="shared" si="14"/>
        <v>"L5": "0, 4"</v>
      </c>
      <c r="P18" s="51"/>
      <c r="Q18" s="75" t="str">
        <f t="shared" si="15"/>
        <v>"R5": "0, 4"</v>
      </c>
      <c r="U18" t="s">
        <v>53</v>
      </c>
    </row>
    <row r="19" spans="1:21" x14ac:dyDescent="0.3">
      <c r="A19" s="2">
        <v>6</v>
      </c>
      <c r="C19" s="4">
        <f>L2</f>
        <v>2.6666666666666665</v>
      </c>
      <c r="E19" s="75" t="str">
        <f t="shared" si="12"/>
        <v>"L6": 2.66666666666667</v>
      </c>
      <c r="H19" s="50" t="str">
        <f t="shared" si="13"/>
        <v>"R6": 2.66666666666667</v>
      </c>
      <c r="I19" s="4"/>
      <c r="J19" s="2"/>
      <c r="L19" s="98" t="str">
        <f>U2</f>
        <v>0, 3</v>
      </c>
      <c r="N19" s="75" t="str">
        <f t="shared" si="14"/>
        <v>"L6": "0, 3"</v>
      </c>
      <c r="Q19" s="75" t="str">
        <f t="shared" si="15"/>
        <v>"R6": "0, 3"</v>
      </c>
      <c r="U19" s="50" t="str">
        <f>_xlfn.TEXTJOIN(",",TRUE,N14:N51,)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0" spans="1:21" x14ac:dyDescent="0.3">
      <c r="A20" s="2">
        <v>7</v>
      </c>
      <c r="C20" s="4">
        <f>K2</f>
        <v>3.3333333333333335</v>
      </c>
      <c r="E20" s="75" t="str">
        <f t="shared" si="12"/>
        <v>"L7": 3.33333333333333</v>
      </c>
      <c r="H20" s="50" t="str">
        <f t="shared" si="13"/>
        <v>"R7": 3.33333333333333</v>
      </c>
      <c r="I20" s="4"/>
      <c r="J20" s="2"/>
      <c r="L20" s="98" t="str">
        <f>T2</f>
        <v>0, 2</v>
      </c>
      <c r="N20" s="75" t="str">
        <f t="shared" si="14"/>
        <v>"L7": "0, 2"</v>
      </c>
      <c r="Q20" s="75" t="str">
        <f t="shared" si="15"/>
        <v>"R7": "0, 2"</v>
      </c>
      <c r="U20" s="50" t="str">
        <f>_xlfn.TEXTJOIN(",",TRUE,Q14:Q51,)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1" spans="1:21" x14ac:dyDescent="0.3">
      <c r="A21" s="2">
        <v>8</v>
      </c>
      <c r="C21" s="4">
        <f>Q3</f>
        <v>2.8000000000000003</v>
      </c>
      <c r="E21" s="75" t="str">
        <f t="shared" si="12"/>
        <v>"L8": 2.8</v>
      </c>
      <c r="H21" s="50" t="str">
        <f t="shared" si="13"/>
        <v>"R8": 2.8</v>
      </c>
      <c r="I21" s="4"/>
      <c r="J21" s="2"/>
      <c r="L21" s="98" t="str">
        <f>Z3</f>
        <v>1, 8</v>
      </c>
      <c r="N21" s="75" t="str">
        <f t="shared" si="14"/>
        <v>"L8": "1, 8"</v>
      </c>
      <c r="Q21" s="75" t="str">
        <f t="shared" si="15"/>
        <v>"R8": "1, 8"</v>
      </c>
    </row>
    <row r="22" spans="1:21" x14ac:dyDescent="0.3">
      <c r="A22" s="2">
        <v>9</v>
      </c>
      <c r="C22" s="4">
        <f>P3</f>
        <v>2</v>
      </c>
      <c r="E22" s="75" t="str">
        <f t="shared" si="12"/>
        <v>"L9": 2</v>
      </c>
      <c r="H22" s="50" t="str">
        <f t="shared" si="13"/>
        <v>"R9": 2</v>
      </c>
      <c r="I22" s="4"/>
      <c r="J22" s="2"/>
      <c r="L22" s="98" t="str">
        <f>Y3</f>
        <v>1, 7</v>
      </c>
      <c r="N22" s="75" t="str">
        <f t="shared" si="14"/>
        <v>"L9": "1, 7"</v>
      </c>
      <c r="Q22" s="75" t="str">
        <f t="shared" si="15"/>
        <v>"R9": "1, 7"</v>
      </c>
    </row>
    <row r="23" spans="1:21" x14ac:dyDescent="0.3">
      <c r="A23" s="2">
        <v>10</v>
      </c>
      <c r="C23" s="4">
        <f>O3</f>
        <v>1.2</v>
      </c>
      <c r="E23" s="75" t="str">
        <f t="shared" si="12"/>
        <v>"L10": 1.2</v>
      </c>
      <c r="H23" s="50" t="str">
        <f t="shared" si="13"/>
        <v>"R10": 1.2</v>
      </c>
      <c r="I23" s="4"/>
      <c r="J23" s="2"/>
      <c r="L23" s="98" t="str">
        <f>X3</f>
        <v>1, 6</v>
      </c>
      <c r="N23" s="75" t="str">
        <f t="shared" si="14"/>
        <v>"L10": "1, 6"</v>
      </c>
      <c r="Q23" s="75" t="str">
        <f t="shared" si="15"/>
        <v>"R10": "1, 6"</v>
      </c>
      <c r="U23" t="s">
        <v>0</v>
      </c>
    </row>
    <row r="24" spans="1:21" x14ac:dyDescent="0.3">
      <c r="A24" s="2">
        <v>11</v>
      </c>
      <c r="C24" s="4">
        <f>N3</f>
        <v>1</v>
      </c>
      <c r="E24" s="75" t="str">
        <f t="shared" si="12"/>
        <v>"L11": 1</v>
      </c>
      <c r="H24" s="50" t="str">
        <f t="shared" si="13"/>
        <v>"R11": 1</v>
      </c>
      <c r="I24" s="4"/>
      <c r="J24" s="2"/>
      <c r="L24" s="98" t="str">
        <f>W3</f>
        <v>1, 5</v>
      </c>
      <c r="N24" s="75" t="str">
        <f t="shared" si="14"/>
        <v>"L11": "1, 5"</v>
      </c>
      <c r="Q24" s="75" t="str">
        <f t="shared" si="15"/>
        <v>"R11": "1, 5"</v>
      </c>
      <c r="U24" s="65" t="s">
        <v>40</v>
      </c>
    </row>
    <row r="25" spans="1:21" x14ac:dyDescent="0.3">
      <c r="A25" s="2">
        <v>12</v>
      </c>
      <c r="C25" s="4">
        <f>M3</f>
        <v>1.3333333333333333</v>
      </c>
      <c r="E25" s="75" t="str">
        <f t="shared" si="12"/>
        <v>"L12": 1.33333333333333</v>
      </c>
      <c r="H25" s="50" t="str">
        <f t="shared" si="13"/>
        <v>"R12": 1.33333333333333</v>
      </c>
      <c r="I25" s="4"/>
      <c r="J25" s="2"/>
      <c r="L25" s="98" t="str">
        <f>V3</f>
        <v>1, 4</v>
      </c>
      <c r="N25" s="75" t="str">
        <f t="shared" si="14"/>
        <v>"L12": "1, 4"</v>
      </c>
      <c r="Q25" s="75" t="str">
        <f t="shared" si="15"/>
        <v>"R12": "1, 4"</v>
      </c>
      <c r="U25" s="65" t="s">
        <v>42</v>
      </c>
    </row>
    <row r="26" spans="1:21" x14ac:dyDescent="0.3">
      <c r="A26" s="2">
        <v>13</v>
      </c>
      <c r="C26" s="4">
        <f>L3</f>
        <v>2.3333333333333335</v>
      </c>
      <c r="E26" s="75" t="str">
        <f t="shared" si="12"/>
        <v>"L13": 2.33333333333333</v>
      </c>
      <c r="H26" s="50" t="str">
        <f t="shared" si="13"/>
        <v>"R13": 2.33333333333333</v>
      </c>
      <c r="I26" s="4"/>
      <c r="J26" s="2"/>
      <c r="L26" s="98" t="str">
        <f>U3</f>
        <v>1, 3</v>
      </c>
      <c r="N26" s="75" t="str">
        <f t="shared" si="14"/>
        <v>"L13": "1, 3"</v>
      </c>
      <c r="Q26" s="75" t="str">
        <f t="shared" si="15"/>
        <v>"R13": "1, 3"</v>
      </c>
      <c r="U26" s="65" t="s">
        <v>44</v>
      </c>
    </row>
    <row r="27" spans="1:21" x14ac:dyDescent="0.3">
      <c r="A27" s="2">
        <v>14</v>
      </c>
      <c r="C27" s="4">
        <f>K3</f>
        <v>2.6666666666666665</v>
      </c>
      <c r="E27" s="75" t="str">
        <f t="shared" si="12"/>
        <v>"L14": 2.66666666666667</v>
      </c>
      <c r="H27" s="50" t="str">
        <f t="shared" si="13"/>
        <v>"R14": 2.66666666666667</v>
      </c>
      <c r="I27" s="4"/>
      <c r="J27" s="2"/>
      <c r="L27" s="98" t="str">
        <f>T3</f>
        <v>1.5, 2</v>
      </c>
      <c r="N27" s="75" t="str">
        <f t="shared" si="14"/>
        <v>"L14": "1.5, 2"</v>
      </c>
      <c r="Q27" s="75" t="str">
        <f t="shared" si="15"/>
        <v>"R14": "1.5, 2"</v>
      </c>
      <c r="U27" s="65" t="s">
        <v>43</v>
      </c>
    </row>
    <row r="28" spans="1:21" x14ac:dyDescent="0.3">
      <c r="A28" s="2">
        <v>15</v>
      </c>
      <c r="C28" s="4">
        <f>Q4</f>
        <v>4.2</v>
      </c>
      <c r="E28" s="75" t="str">
        <f t="shared" si="12"/>
        <v>"L15": 4.2</v>
      </c>
      <c r="H28" s="50" t="str">
        <f t="shared" si="13"/>
        <v>"R15": 4.2</v>
      </c>
      <c r="I28" s="4"/>
      <c r="J28" s="2"/>
      <c r="L28" s="98" t="str">
        <f>Z4</f>
        <v>2, 8</v>
      </c>
      <c r="N28" s="75" t="str">
        <f t="shared" si="14"/>
        <v>"L15": "2, 8"</v>
      </c>
      <c r="Q28" s="75" t="str">
        <f t="shared" si="15"/>
        <v>"R15": "2, 8"</v>
      </c>
      <c r="U28" s="65" t="s">
        <v>41</v>
      </c>
    </row>
    <row r="29" spans="1:21" x14ac:dyDescent="0.3">
      <c r="A29" s="2">
        <v>16</v>
      </c>
      <c r="C29" s="4">
        <f>P4</f>
        <v>1.2</v>
      </c>
      <c r="E29" s="75" t="str">
        <f t="shared" si="12"/>
        <v>"L16": 1.2</v>
      </c>
      <c r="H29" s="50" t="str">
        <f t="shared" si="13"/>
        <v>"R16": 1.2</v>
      </c>
      <c r="I29" s="4"/>
      <c r="J29" s="2"/>
      <c r="L29" s="98" t="str">
        <f>Y4</f>
        <v>2, 7</v>
      </c>
      <c r="N29" s="75" t="str">
        <f t="shared" si="14"/>
        <v>"L16": "2, 7"</v>
      </c>
      <c r="Q29" s="75" t="str">
        <f t="shared" si="15"/>
        <v>"R16": "2, 7"</v>
      </c>
    </row>
    <row r="30" spans="1:21" x14ac:dyDescent="0.3">
      <c r="A30" s="2">
        <v>17</v>
      </c>
      <c r="C30" s="4">
        <f>O4</f>
        <v>0.39999999999999997</v>
      </c>
      <c r="E30" s="75" t="str">
        <f t="shared" si="12"/>
        <v>"L17": 0.4</v>
      </c>
      <c r="H30" s="50" t="str">
        <f t="shared" si="13"/>
        <v>"R17": 0.4</v>
      </c>
      <c r="I30" s="4"/>
      <c r="J30" s="2"/>
      <c r="L30" s="98" t="str">
        <f>X4</f>
        <v>2, 6</v>
      </c>
      <c r="N30" s="75" t="str">
        <f t="shared" si="14"/>
        <v>"L17": "2, 6"</v>
      </c>
      <c r="Q30" s="75" t="str">
        <f t="shared" si="15"/>
        <v>"R17": "2, 6"</v>
      </c>
    </row>
    <row r="31" spans="1:21" x14ac:dyDescent="0.3">
      <c r="A31" s="2">
        <v>18</v>
      </c>
      <c r="C31" s="4">
        <f>N4</f>
        <v>0.33333333333333331</v>
      </c>
      <c r="E31" s="75" t="str">
        <f t="shared" si="12"/>
        <v>"L18": 0.333333333333333</v>
      </c>
      <c r="H31" s="50" t="str">
        <f t="shared" si="13"/>
        <v>"R18": 0.333333333333333</v>
      </c>
      <c r="I31" s="4"/>
      <c r="J31" s="2"/>
      <c r="L31" s="98" t="str">
        <f>W4</f>
        <v>2, 5</v>
      </c>
      <c r="N31" s="75" t="str">
        <f t="shared" si="14"/>
        <v>"L18": "2, 5"</v>
      </c>
      <c r="Q31" s="75" t="str">
        <f t="shared" si="15"/>
        <v>"R18": "2, 5"</v>
      </c>
    </row>
    <row r="32" spans="1:21" x14ac:dyDescent="0.3">
      <c r="A32" s="2">
        <v>19</v>
      </c>
      <c r="C32" s="4">
        <f>M4</f>
        <v>0.33333333333333331</v>
      </c>
      <c r="E32" s="75" t="str">
        <f t="shared" si="12"/>
        <v>"L19": 0.333333333333333</v>
      </c>
      <c r="H32" s="50" t="str">
        <f t="shared" si="13"/>
        <v>"R19": 0.333333333333333</v>
      </c>
      <c r="I32" s="4"/>
      <c r="J32" s="2"/>
      <c r="L32" s="98" t="str">
        <f>V4</f>
        <v>2, 4</v>
      </c>
      <c r="N32" s="75" t="str">
        <f t="shared" si="14"/>
        <v>"L19": "2, 4"</v>
      </c>
      <c r="Q32" s="75" t="str">
        <f t="shared" si="15"/>
        <v>"R19": "2, 4"</v>
      </c>
    </row>
    <row r="33" spans="1:17" x14ac:dyDescent="0.3">
      <c r="A33" s="2">
        <v>20</v>
      </c>
      <c r="C33" s="4">
        <f>L4</f>
        <v>2</v>
      </c>
      <c r="E33" s="75" t="str">
        <f t="shared" si="12"/>
        <v>"L20": 2</v>
      </c>
      <c r="H33" s="50" t="str">
        <f t="shared" si="13"/>
        <v>"R20": 2</v>
      </c>
      <c r="I33" s="4"/>
      <c r="J33" s="2"/>
      <c r="L33" s="98" t="str">
        <f>U4</f>
        <v>2, 3</v>
      </c>
      <c r="N33" s="75" t="str">
        <f t="shared" si="14"/>
        <v>"L20": "2, 3"</v>
      </c>
      <c r="Q33" s="75" t="str">
        <f t="shared" si="15"/>
        <v>"R20": "2, 3"</v>
      </c>
    </row>
    <row r="34" spans="1:17" x14ac:dyDescent="0.3">
      <c r="A34" s="2">
        <v>21</v>
      </c>
      <c r="C34" s="4">
        <f>K4</f>
        <v>2.3333333333333335</v>
      </c>
      <c r="E34" s="75" t="str">
        <f t="shared" si="12"/>
        <v>"L21": 2.33333333333333</v>
      </c>
      <c r="H34" s="50" t="str">
        <f t="shared" si="13"/>
        <v>"R21": 2.33333333333333</v>
      </c>
      <c r="I34" s="4"/>
      <c r="J34" s="2"/>
      <c r="L34" s="98" t="str">
        <f>T4</f>
        <v>3, 2</v>
      </c>
      <c r="N34" s="75" t="str">
        <f t="shared" si="14"/>
        <v>"L21": "3, 2"</v>
      </c>
      <c r="Q34" s="75" t="str">
        <f t="shared" si="15"/>
        <v>"R21": "3, 2"</v>
      </c>
    </row>
    <row r="35" spans="1:17" x14ac:dyDescent="0.3">
      <c r="A35" s="2">
        <v>22</v>
      </c>
      <c r="C35" s="4">
        <f>Q5</f>
        <v>4.2</v>
      </c>
      <c r="E35" s="75" t="str">
        <f t="shared" si="12"/>
        <v>"L22": 4.2</v>
      </c>
      <c r="H35" s="50" t="str">
        <f t="shared" si="13"/>
        <v>"R22": 4.2</v>
      </c>
      <c r="I35" s="4"/>
      <c r="J35" s="2"/>
      <c r="L35" s="98" t="str">
        <f>Z5</f>
        <v>3, 8</v>
      </c>
      <c r="N35" s="75" t="str">
        <f t="shared" si="14"/>
        <v>"L22": "3, 8"</v>
      </c>
      <c r="Q35" s="75" t="str">
        <f t="shared" si="15"/>
        <v>"R22": "3, 8"</v>
      </c>
    </row>
    <row r="36" spans="1:17" x14ac:dyDescent="0.3">
      <c r="A36" s="2">
        <v>23</v>
      </c>
      <c r="C36" s="4">
        <f>P5</f>
        <v>1.2</v>
      </c>
      <c r="E36" s="75" t="str">
        <f t="shared" si="12"/>
        <v>"L23": 1.2</v>
      </c>
      <c r="H36" s="50" t="str">
        <f t="shared" si="13"/>
        <v>"R23": 1.2</v>
      </c>
      <c r="I36" s="4"/>
      <c r="J36" s="2"/>
      <c r="L36" s="98" t="str">
        <f>Y5</f>
        <v>3, 7</v>
      </c>
      <c r="N36" s="75" t="str">
        <f t="shared" si="14"/>
        <v>"L23": "3, 7"</v>
      </c>
      <c r="Q36" s="75" t="str">
        <f t="shared" si="15"/>
        <v>"R23": "3, 7"</v>
      </c>
    </row>
    <row r="37" spans="1:17" x14ac:dyDescent="0.3">
      <c r="A37" s="2">
        <v>24</v>
      </c>
      <c r="C37" s="4">
        <f>O5</f>
        <v>2</v>
      </c>
      <c r="E37" s="75" t="str">
        <f t="shared" si="12"/>
        <v>"L24": 2</v>
      </c>
      <c r="H37" s="50" t="str">
        <f t="shared" si="13"/>
        <v>"R24": 2</v>
      </c>
      <c r="I37" s="4"/>
      <c r="J37" s="2"/>
      <c r="L37" s="98" t="str">
        <f>X5</f>
        <v>3, 6</v>
      </c>
      <c r="N37" s="75" t="str">
        <f t="shared" si="14"/>
        <v>"L24": "3, 6"</v>
      </c>
      <c r="Q37" s="75" t="str">
        <f t="shared" si="15"/>
        <v>"R24": "3, 6"</v>
      </c>
    </row>
    <row r="38" spans="1:17" x14ac:dyDescent="0.3">
      <c r="A38" s="2">
        <v>25</v>
      </c>
      <c r="C38" s="4">
        <f>N5</f>
        <v>1.3333333333333333</v>
      </c>
      <c r="E38" s="75" t="str">
        <f t="shared" si="12"/>
        <v>"L25": 1.33333333333333</v>
      </c>
      <c r="H38" s="50" t="str">
        <f t="shared" si="13"/>
        <v>"R25": 1.33333333333333</v>
      </c>
      <c r="I38" s="4"/>
      <c r="J38" s="2"/>
      <c r="L38" s="98" t="str">
        <f>W5</f>
        <v>3, 5</v>
      </c>
      <c r="N38" s="75" t="str">
        <f t="shared" si="14"/>
        <v>"L25": "3, 5"</v>
      </c>
      <c r="Q38" s="75" t="str">
        <f t="shared" si="15"/>
        <v>"R25": "3, 5"</v>
      </c>
    </row>
    <row r="39" spans="1:17" x14ac:dyDescent="0.3">
      <c r="A39" s="2">
        <v>26</v>
      </c>
      <c r="C39" s="4">
        <f>M5</f>
        <v>1.3333333333333333</v>
      </c>
      <c r="E39" s="75" t="str">
        <f t="shared" si="12"/>
        <v>"L26": 1.33333333333333</v>
      </c>
      <c r="H39" s="50" t="str">
        <f t="shared" si="13"/>
        <v>"R26": 1.33333333333333</v>
      </c>
      <c r="I39" s="4"/>
      <c r="J39" s="2"/>
      <c r="L39" s="98" t="str">
        <f>V5</f>
        <v>3, 4</v>
      </c>
      <c r="N39" s="75" t="str">
        <f t="shared" si="14"/>
        <v>"L26": "3, 4"</v>
      </c>
      <c r="Q39" s="75" t="str">
        <f t="shared" si="15"/>
        <v>"R26": "3, 4"</v>
      </c>
    </row>
    <row r="40" spans="1:17" x14ac:dyDescent="0.3">
      <c r="A40" s="2">
        <v>27</v>
      </c>
      <c r="C40" s="4">
        <f>L5</f>
        <v>2.3333333333333335</v>
      </c>
      <c r="E40" s="75" t="str">
        <f t="shared" si="12"/>
        <v>"L27": 2.33333333333333</v>
      </c>
      <c r="H40" s="50" t="str">
        <f t="shared" si="13"/>
        <v>"R27": 2.33333333333333</v>
      </c>
      <c r="I40" s="4"/>
      <c r="J40" s="2"/>
      <c r="L40" s="98" t="str">
        <f>U5</f>
        <v>3, 3</v>
      </c>
      <c r="N40" s="75" t="str">
        <f t="shared" si="14"/>
        <v>"L27": "3, 3"</v>
      </c>
      <c r="Q40" s="75" t="str">
        <f t="shared" si="15"/>
        <v>"R27": "3, 3"</v>
      </c>
    </row>
    <row r="41" spans="1:17" x14ac:dyDescent="0.3">
      <c r="A41" s="2">
        <v>28</v>
      </c>
      <c r="C41" s="4">
        <f>K5</f>
        <v>3</v>
      </c>
      <c r="E41" s="75" t="str">
        <f t="shared" si="12"/>
        <v>"L28": 3</v>
      </c>
      <c r="H41" s="50" t="str">
        <f t="shared" si="13"/>
        <v>"R28": 3</v>
      </c>
      <c r="I41" s="4"/>
      <c r="J41" s="2"/>
      <c r="L41" s="98" t="str">
        <f>T5</f>
        <v>4, 1</v>
      </c>
      <c r="N41" s="75" t="str">
        <f t="shared" si="14"/>
        <v>"L28": "4, 1"</v>
      </c>
      <c r="Q41" s="75" t="str">
        <f t="shared" si="15"/>
        <v>"R28": "4, 1"</v>
      </c>
    </row>
    <row r="42" spans="1:17" x14ac:dyDescent="0.3">
      <c r="A42" s="2">
        <v>29</v>
      </c>
      <c r="C42" s="4">
        <f>J5</f>
        <v>3.3333333333333335</v>
      </c>
      <c r="E42" s="75" t="str">
        <f t="shared" si="12"/>
        <v>"L29": 3.33333333333333</v>
      </c>
      <c r="H42" s="50" t="str">
        <f t="shared" si="13"/>
        <v>"R29": 3.33333333333333</v>
      </c>
      <c r="I42" s="4"/>
      <c r="J42" s="2"/>
      <c r="L42" s="98" t="str">
        <f>S5</f>
        <v>4, 0</v>
      </c>
      <c r="N42" s="75" t="str">
        <f t="shared" si="14"/>
        <v>"L29": "4, 0"</v>
      </c>
      <c r="Q42" s="75" t="str">
        <f t="shared" si="15"/>
        <v>"R29": "4, 0"</v>
      </c>
    </row>
    <row r="43" spans="1:17" x14ac:dyDescent="0.3">
      <c r="A43" s="2">
        <v>30</v>
      </c>
      <c r="C43" s="4">
        <f>Q6</f>
        <v>4.8</v>
      </c>
      <c r="E43" s="75" t="str">
        <f t="shared" si="12"/>
        <v>"L30": 4.8</v>
      </c>
      <c r="H43" s="50" t="str">
        <f t="shared" si="13"/>
        <v>"R30": 4.8</v>
      </c>
      <c r="I43" s="4"/>
      <c r="J43" s="2"/>
      <c r="L43" s="98" t="str">
        <f>Z6</f>
        <v>4, 8</v>
      </c>
      <c r="N43" s="75" t="str">
        <f t="shared" si="14"/>
        <v>"L30": "4, 8"</v>
      </c>
      <c r="Q43" s="75" t="str">
        <f t="shared" si="15"/>
        <v>"R30": "4, 8"</v>
      </c>
    </row>
    <row r="44" spans="1:17" x14ac:dyDescent="0.3">
      <c r="A44" s="2">
        <v>31</v>
      </c>
      <c r="C44" s="4">
        <f>P6</f>
        <v>4.2</v>
      </c>
      <c r="E44" s="75" t="str">
        <f t="shared" si="12"/>
        <v>"L31": 4.2</v>
      </c>
      <c r="H44" s="50" t="str">
        <f t="shared" si="13"/>
        <v>"R31": 4.2</v>
      </c>
      <c r="I44" s="4"/>
      <c r="J44" s="2"/>
      <c r="L44" s="98" t="str">
        <f>Y6</f>
        <v>4, 7</v>
      </c>
      <c r="N44" s="75" t="str">
        <f t="shared" si="14"/>
        <v>"L31": "4, 7"</v>
      </c>
      <c r="Q44" s="75" t="str">
        <f t="shared" si="15"/>
        <v>"R31": "4, 7"</v>
      </c>
    </row>
    <row r="45" spans="1:17" x14ac:dyDescent="0.3">
      <c r="A45" s="2">
        <v>32</v>
      </c>
      <c r="C45" s="4">
        <f>O6</f>
        <v>2.8000000000000003</v>
      </c>
      <c r="E45" s="75" t="str">
        <f t="shared" si="12"/>
        <v>"L32": 2.8</v>
      </c>
      <c r="H45" s="50" t="str">
        <f t="shared" si="13"/>
        <v>"R32": 2.8</v>
      </c>
      <c r="I45" s="4"/>
      <c r="J45" s="2"/>
      <c r="L45" s="98" t="str">
        <f>X6</f>
        <v>4, 6</v>
      </c>
      <c r="N45" s="75" t="str">
        <f t="shared" si="14"/>
        <v>"L32": "4, 6"</v>
      </c>
      <c r="Q45" s="75" t="str">
        <f t="shared" si="15"/>
        <v>"R32": "4, 6"</v>
      </c>
    </row>
    <row r="46" spans="1:17" x14ac:dyDescent="0.3">
      <c r="A46" s="2">
        <v>33</v>
      </c>
      <c r="C46" s="4">
        <f>N6</f>
        <v>2.3333333333333335</v>
      </c>
      <c r="E46" s="75" t="str">
        <f t="shared" si="12"/>
        <v>"L33": 2.33333333333333</v>
      </c>
      <c r="H46" s="50" t="str">
        <f t="shared" si="13"/>
        <v>"R33": 2.33333333333333</v>
      </c>
      <c r="I46" s="4"/>
      <c r="J46" s="2"/>
      <c r="L46" s="98" t="str">
        <f>W6</f>
        <v>4, 5</v>
      </c>
      <c r="N46" s="75" t="str">
        <f t="shared" si="14"/>
        <v>"L33": "4, 5"</v>
      </c>
      <c r="Q46" s="75" t="str">
        <f t="shared" si="15"/>
        <v>"R33": "4, 5"</v>
      </c>
    </row>
    <row r="47" spans="1:17" x14ac:dyDescent="0.3">
      <c r="A47" s="2">
        <v>34</v>
      </c>
      <c r="C47" s="4">
        <f>M6</f>
        <v>1.6666666666666667</v>
      </c>
      <c r="E47" s="75" t="str">
        <f t="shared" si="12"/>
        <v>"L34": 1.66666666666667</v>
      </c>
      <c r="H47" s="50" t="str">
        <f t="shared" si="13"/>
        <v>"R34": 1.66666666666667</v>
      </c>
      <c r="I47" s="4"/>
      <c r="J47" s="2"/>
      <c r="L47" s="98" t="str">
        <f>V6</f>
        <v>4, 4</v>
      </c>
      <c r="N47" s="75" t="str">
        <f t="shared" si="14"/>
        <v>"L34": "4, 4"</v>
      </c>
      <c r="Q47" s="75" t="str">
        <f t="shared" si="15"/>
        <v>"R34": "4, 4"</v>
      </c>
    </row>
    <row r="48" spans="1:17" x14ac:dyDescent="0.3">
      <c r="A48" s="2">
        <v>35</v>
      </c>
      <c r="C48" s="4">
        <f>L6</f>
        <v>0.33333333333333331</v>
      </c>
      <c r="E48" s="75" t="str">
        <f t="shared" si="12"/>
        <v>"L35": 0.333333333333333</v>
      </c>
      <c r="H48" s="50" t="str">
        <f t="shared" si="13"/>
        <v>"R35": 0.333333333333333</v>
      </c>
      <c r="I48" s="4"/>
      <c r="J48" s="2"/>
      <c r="L48" s="98" t="str">
        <f>U6</f>
        <v>5, 2.5</v>
      </c>
      <c r="N48" s="75" t="str">
        <f t="shared" si="14"/>
        <v>"L35": "5, 2.5"</v>
      </c>
      <c r="Q48" s="75" t="str">
        <f t="shared" si="15"/>
        <v>"R35": "5, 2.5"</v>
      </c>
    </row>
    <row r="49" spans="1:17" x14ac:dyDescent="0.3">
      <c r="A49" s="2">
        <v>36</v>
      </c>
      <c r="C49" s="4">
        <f>K6</f>
        <v>1</v>
      </c>
      <c r="E49" s="75" t="str">
        <f t="shared" si="12"/>
        <v>"L36": 1</v>
      </c>
      <c r="H49" s="50" t="str">
        <f t="shared" si="13"/>
        <v>"R36": 1</v>
      </c>
      <c r="I49" s="4"/>
      <c r="J49" s="2"/>
      <c r="L49" s="98" t="str">
        <f>T6</f>
        <v>5.5, 1.5</v>
      </c>
      <c r="N49" s="75" t="str">
        <f t="shared" si="14"/>
        <v>"L36": "5.5, 1.5"</v>
      </c>
      <c r="Q49" s="75" t="str">
        <f t="shared" si="15"/>
        <v>"R36": "5.5, 1.5"</v>
      </c>
    </row>
    <row r="50" spans="1:17" x14ac:dyDescent="0.3">
      <c r="A50" s="2">
        <v>37</v>
      </c>
      <c r="C50" s="4">
        <f>J6</f>
        <v>3</v>
      </c>
      <c r="E50" s="75" t="str">
        <f t="shared" si="12"/>
        <v>"L37": 3</v>
      </c>
      <c r="H50" s="50" t="str">
        <f t="shared" si="13"/>
        <v>"R37": 3</v>
      </c>
      <c r="I50" s="4"/>
      <c r="J50" s="2"/>
      <c r="L50" s="98" t="str">
        <f>S6</f>
        <v>5, 0.5</v>
      </c>
      <c r="N50" s="75" t="str">
        <f t="shared" si="14"/>
        <v>"L37": "5, 0.5"</v>
      </c>
      <c r="Q50" s="75" t="str">
        <f t="shared" si="15"/>
        <v>"R37": "5, 0.5"</v>
      </c>
    </row>
    <row r="51" spans="1:17" x14ac:dyDescent="0.3">
      <c r="A51" s="2">
        <v>38</v>
      </c>
      <c r="C51" s="4">
        <f>J7</f>
        <v>2</v>
      </c>
      <c r="E51" s="75" t="str">
        <f t="shared" si="12"/>
        <v>"L38": 2</v>
      </c>
      <c r="H51" s="50" t="str">
        <f t="shared" si="13"/>
        <v>"R38": 2</v>
      </c>
      <c r="I51" s="4"/>
      <c r="J51" s="2"/>
      <c r="L51" s="98" t="str">
        <f>S7</f>
        <v>6, 1</v>
      </c>
      <c r="N51" s="75" t="str">
        <f t="shared" si="14"/>
        <v>"L38": "6, 1"</v>
      </c>
      <c r="Q51" s="75" t="str">
        <f t="shared" si="15"/>
        <v>"R38": "6, 1"</v>
      </c>
    </row>
  </sheetData>
  <mergeCells count="8">
    <mergeCell ref="B6:B7"/>
    <mergeCell ref="C6:C7"/>
    <mergeCell ref="T6:T7"/>
    <mergeCell ref="U6:U7"/>
    <mergeCell ref="AC6:AC7"/>
    <mergeCell ref="AD6:AD7"/>
    <mergeCell ref="K6:K7"/>
    <mergeCell ref="L6:L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"f","27": "j","28": "","29": "","30": "","31": "","32": "","33": "-","34": "=","35": "","36": "","37": "","38": ""}, "right": {"7": "","6": "6","5": "7","4": "8","3": "9","2": "0","1": "]","14": "\"","13": "b","12": "y","11": "u","10": "v","9":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C2" sqref="C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71"/>
      <c r="H3" s="2"/>
      <c r="J3" s="27"/>
      <c r="K3" s="71"/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"d","11": "r","12": "w","13": "b","14": "\\","15": "","16": "a","17": "s","18": "h","19": "t","20": "g","21": "","22": "`","23": "z","24": "x","25": "m","26": "c","27": "v","28": "","29": "","30": "","31": "","32": "","33": "-","34": "=","35": "","36": "","37": "","38": ""}, "right": {"7": "","6": "6","5": "7","4": "8","3": "9","2": "0","1": "]","14": "\"","13": "j","12": "f","11": "u","10": "p","9": ";","8": "[","21": "","20": "y","19": "n","18": "e","17": "o","16": "i","15": "'","29": "","28": "","27": "k","26": "l","25":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1"/>
      <c r="H3" s="2"/>
      <c r="J3" s="27"/>
      <c r="K3" s="71"/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"u","12": "d","13": "p","14":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"f","11": "y","10": "l","9": ";","8": "[","21": "","20": "h","19": "n","18": "i","17": "r","16":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1"/>
      <c r="H3" s="2"/>
      <c r="J3" s="27"/>
      <c r="K3" s="71"/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"a","17":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"n","18":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"g","11": "m","12": "l","13": "w","14": "\\","15": "","16": "d","17": "s","18": "t","19": "n","20": "r","21": "","22": "`","23": "z","24": "x","25": "c","26": "v","27": "j","28": "","29": "","30": "","31": "","32": "","33": "-","34": "=","35": "","36": "","37": "","38": ""}, "right": {"7": "","6": "6","5": "7","4": "8","3": "9","2": "0","1": "]","14": "\"","13": "y","12": "f","11": "u","10": "b","9": ";","8": "[","21": "","20": "i","19": "a","18": "e","17": "o","16": "h","15": "'","29": "","28": "","27": "k","26": "p","25":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90" t="s">
        <v>35</v>
      </c>
    </row>
    <row r="3" spans="1:17" x14ac:dyDescent="0.3">
      <c r="A3" s="1"/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71"/>
      <c r="H3" s="2"/>
      <c r="J3" s="27"/>
      <c r="K3" s="71"/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"f","11": "m","12": "l","13": "w","14": "\\","15": "","16": "d","17": "s","18": "t","19": "n","20": "r","21": "","22": "`","23": "z","24": "v","25": "g","26": "c","27": "x","28": "","29": "","30": "","31": "","32": "","33": "-","34": "=","35": "","36": "","37": "","38": ""}, "right": {"7": "","6": "6","5": "7","4": "8","3": "9","2": "0","1": "]","14": "\"","13": "y","12": "u","11": "o","10": "b","9": "j","8": "[","21": "","20": "i","19": "a","18": "e","17": "h","16": ";","15": "'","29": "","28": "","27": "p","26": "k","25":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71"/>
      <c r="H3" s="2"/>
      <c r="J3" s="27"/>
      <c r="K3" s="71"/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"f","12": "p","13": "g","14": "\\","15": "","16": "n","17": "r","18": "s","19": "t","20": "d","21": "","22": "`","23": "z","24": "x","25": "c","26": "v","27": "b","28": "","29": "","30": "","31": "","32": "","33": "-","34": "=","35": "","36": "","37": "","38": ""}, "right": {"7": "","6": "6","5": "7","4": "8","3": "9","2": "0","1": "]","14": "\"","13": "j","12": "l","11": "u","10": "y","9": ";","8": "[","21": "","20": "h","19": "a","18": "e","17": "i","16": "o","15": "'","29": "","28": "","27": "k","26":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90" t="s">
        <v>35</v>
      </c>
    </row>
    <row r="3" spans="1:17" x14ac:dyDescent="0.3">
      <c r="A3" s="1"/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71"/>
      <c r="H3" s="2"/>
      <c r="J3" s="27"/>
      <c r="K3" s="71"/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"g","14": "\\","15": "","16": "n","17": "r","18": "s","19": "t","20": "m","21":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"o","10": "p","9": "/","8": "[","21": "","20": "k","19": "a","18": "e","17": "h","16": "i","15": "'","29": "","28": "","27": "y","26": "f","25": ",","24": ".","23": ";","22":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 t="s">
        <v>47</v>
      </c>
      <c r="H2" s="2"/>
      <c r="J2" s="27"/>
      <c r="K2" s="81" t="s">
        <v>48</v>
      </c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90" t="s">
        <v>35</v>
      </c>
    </row>
    <row r="3" spans="1:17" x14ac:dyDescent="0.3">
      <c r="A3" s="1"/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71"/>
      <c r="H3" s="2"/>
      <c r="J3" s="27"/>
      <c r="K3" s="71"/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84" t="s">
        <v>38</v>
      </c>
    </row>
    <row r="4" spans="1:17" x14ac:dyDescent="0.3">
      <c r="A4" s="1" t="s">
        <v>4</v>
      </c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"y","10": "p","11": "o","12": "u","13": "j","14": "\\","15": "","16": "i","17": "n","18": "e","19": "a","20": ",","21": "","22": "`","23": "q","24": "z","25": "/","26": ".","27": ";","28": "","29": "","30": "","31": "","32": "","33": "-","34": "=","35": "","36": "","37": "","38": ""}, "right": {"7": "","6": "6","5": "7","4": "8","3": "9","2": "0","1": "]","14": "\"","13": "k","12": "d","11": "l","10": "c","9": "w","8": "[","21": "","20": "m","19": "h","18": "t","17": "s","16": "r","15": "'","29": "","28": "","27": "b","26": "f","25": "g","24": "v","23": "x","22": "","37": "","36": "","35": " ","34": "(","33": ")","32": "","31": "","30": "","38": ""}}</v>
      </c>
    </row>
    <row r="20" spans="1:1" x14ac:dyDescent="0.3">
      <c r="A20" s="92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82" t="s">
        <v>6</v>
      </c>
    </row>
    <row r="2" spans="1:17" x14ac:dyDescent="0.3">
      <c r="A2" s="55"/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95" t="s">
        <v>47</v>
      </c>
      <c r="H2" s="2"/>
      <c r="J2" s="27"/>
      <c r="K2" s="96" t="s">
        <v>38</v>
      </c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83" t="s">
        <v>37</v>
      </c>
    </row>
    <row r="3" spans="1:17" x14ac:dyDescent="0.3">
      <c r="A3" s="1"/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71"/>
      <c r="H3" s="2"/>
      <c r="J3" s="27"/>
      <c r="K3" s="81"/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84" t="s">
        <v>5</v>
      </c>
    </row>
    <row r="4" spans="1:17" x14ac:dyDescent="0.3">
      <c r="A4" s="1" t="s">
        <v>4</v>
      </c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84"/>
    </row>
    <row r="5" spans="1:17" x14ac:dyDescent="0.3">
      <c r="A5" s="1"/>
      <c r="B5" s="1"/>
      <c r="C5" s="55"/>
      <c r="D5" s="54" t="s">
        <v>35</v>
      </c>
      <c r="E5" s="3" t="s">
        <v>36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"\\"</v>
      </c>
      <c r="K9" t="str">
        <f>_xlfn.CONCAT("""",Keys!K2,""": ", """",K2,"""")</f>
        <v>"14": "'"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"\"","10": ",","11": ".","12": "p","13": "y","14": "\\","15": "","16": "a","17": "o","18": "e","19": "u","20": "i","21": "","22": "`","23": ";","24": "q","25": "j","26": "k","27": "x","28": "","29": "","30": "","31": "","32": "","33": "[","34": "]","35": "","36": "","37": "","38": ""}, "right": {"7": "","6": "6","5": "7","4": "8","3": "9","2": "0","1": "=","14": "'","13": "f","12": "g","11": "c","10": "r","9": "l","8": "/","21": "","20": "d","19": "h","18": "t","17": "n","16": "s","15": "-","29": "","28": "","27": "b","26": "m","25": "w","24": "v","23": "z","22":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6"/>
  <sheetViews>
    <sheetView tabSelected="1" workbookViewId="0">
      <selection activeCell="F39" sqref="F39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112</v>
      </c>
      <c r="B1" t="s">
        <v>92</v>
      </c>
      <c r="C1" t="s">
        <v>95</v>
      </c>
      <c r="D1" t="s">
        <v>96</v>
      </c>
      <c r="F1" t="s">
        <v>113</v>
      </c>
    </row>
    <row r="2" spans="1:6" x14ac:dyDescent="0.3">
      <c r="A2" t="s">
        <v>111</v>
      </c>
      <c r="B2" s="99">
        <v>63021594.32</v>
      </c>
      <c r="C2" s="99">
        <v>19826891.16</v>
      </c>
      <c r="D2" s="99">
        <v>84866278.140000001</v>
      </c>
      <c r="F2" s="100" t="s">
        <v>105</v>
      </c>
    </row>
    <row r="3" spans="1:6" x14ac:dyDescent="0.3">
      <c r="A3" t="s">
        <v>110</v>
      </c>
      <c r="B3" s="99">
        <v>66392714.619999997</v>
      </c>
      <c r="C3" s="99">
        <v>20670094.780000001</v>
      </c>
      <c r="D3" s="99">
        <v>88358159.370000005</v>
      </c>
      <c r="F3" s="101" t="s">
        <v>98</v>
      </c>
    </row>
    <row r="4" spans="1:6" x14ac:dyDescent="0.3">
      <c r="A4" t="s">
        <v>109</v>
      </c>
      <c r="B4" s="99">
        <v>78131280.400000006</v>
      </c>
      <c r="C4" s="99">
        <v>21101450.010000002</v>
      </c>
      <c r="D4" s="99">
        <v>104726747.16</v>
      </c>
      <c r="F4" s="100" t="s">
        <v>103</v>
      </c>
    </row>
    <row r="5" spans="1:6" x14ac:dyDescent="0.3">
      <c r="A5" t="s">
        <v>108</v>
      </c>
      <c r="B5" s="99">
        <v>67508647.859999999</v>
      </c>
      <c r="C5" s="99">
        <v>20046089.260000002</v>
      </c>
      <c r="D5" s="99">
        <v>88286789.760000005</v>
      </c>
      <c r="F5" s="101" t="s">
        <v>111</v>
      </c>
    </row>
    <row r="6" spans="1:6" x14ac:dyDescent="0.3">
      <c r="A6" t="s">
        <v>107</v>
      </c>
      <c r="B6" s="99">
        <v>69122581.920000002</v>
      </c>
      <c r="C6" s="99">
        <v>19579550.539999999</v>
      </c>
      <c r="D6" s="99">
        <v>91093558.439999998</v>
      </c>
      <c r="F6" s="100" t="s">
        <v>104</v>
      </c>
    </row>
    <row r="7" spans="1:6" x14ac:dyDescent="0.3">
      <c r="A7" t="s">
        <v>106</v>
      </c>
      <c r="B7" s="99">
        <v>70217301.200000003</v>
      </c>
      <c r="C7" s="99">
        <v>19953253.190000001</v>
      </c>
      <c r="D7" s="99">
        <v>92342053.359999999</v>
      </c>
      <c r="F7" s="101" t="s">
        <v>94</v>
      </c>
    </row>
    <row r="8" spans="1:6" x14ac:dyDescent="0.3">
      <c r="A8" t="s">
        <v>105</v>
      </c>
      <c r="B8" s="99">
        <v>61493510.240000002</v>
      </c>
      <c r="C8" s="99">
        <v>21237339.98</v>
      </c>
      <c r="D8" s="99">
        <v>90472118.769999996</v>
      </c>
      <c r="F8" s="100" t="s">
        <v>110</v>
      </c>
    </row>
    <row r="9" spans="1:6" x14ac:dyDescent="0.3">
      <c r="A9" t="s">
        <v>104</v>
      </c>
      <c r="B9" s="99">
        <v>64336488.939999998</v>
      </c>
      <c r="C9" s="99">
        <v>20230518.75</v>
      </c>
      <c r="D9" s="99">
        <v>87868316.140000001</v>
      </c>
      <c r="F9" s="101" t="s">
        <v>101</v>
      </c>
    </row>
    <row r="10" spans="1:6" x14ac:dyDescent="0.3">
      <c r="A10" t="s">
        <v>103</v>
      </c>
      <c r="B10" s="99">
        <v>63006826.979999997</v>
      </c>
      <c r="C10" s="99">
        <v>19395332.300000001</v>
      </c>
      <c r="D10" s="99">
        <v>82935207.909999996</v>
      </c>
      <c r="F10" s="100" t="s">
        <v>108</v>
      </c>
    </row>
    <row r="11" spans="1:6" x14ac:dyDescent="0.3">
      <c r="A11" t="s">
        <v>102</v>
      </c>
      <c r="B11" s="99">
        <v>70345275.159999996</v>
      </c>
      <c r="C11" s="99">
        <v>18853846.870000001</v>
      </c>
      <c r="D11" s="99">
        <v>89982358.519999996</v>
      </c>
      <c r="F11" s="101" t="s">
        <v>100</v>
      </c>
    </row>
    <row r="12" spans="1:6" x14ac:dyDescent="0.3">
      <c r="A12" t="s">
        <v>101</v>
      </c>
      <c r="B12" s="99">
        <v>67454002.200000003</v>
      </c>
      <c r="C12" s="99">
        <v>19297528.530000001</v>
      </c>
      <c r="D12" s="99">
        <v>86578542.310000002</v>
      </c>
      <c r="F12" s="100" t="s">
        <v>107</v>
      </c>
    </row>
    <row r="13" spans="1:6" x14ac:dyDescent="0.3">
      <c r="A13" t="s">
        <v>100</v>
      </c>
      <c r="B13" s="99">
        <v>67577455.799999997</v>
      </c>
      <c r="C13" s="99">
        <v>19651448.32</v>
      </c>
      <c r="D13" s="99">
        <v>87836971.450000003</v>
      </c>
      <c r="F13" s="101" t="s">
        <v>106</v>
      </c>
    </row>
    <row r="14" spans="1:6" x14ac:dyDescent="0.3">
      <c r="A14" t="s">
        <v>99</v>
      </c>
      <c r="B14" s="99">
        <v>90643274.200000003</v>
      </c>
      <c r="C14" s="99">
        <v>21071928.530000001</v>
      </c>
      <c r="D14" s="99">
        <v>130204950.77</v>
      </c>
      <c r="F14" s="100" t="s">
        <v>102</v>
      </c>
    </row>
    <row r="15" spans="1:6" x14ac:dyDescent="0.3">
      <c r="A15" t="s">
        <v>98</v>
      </c>
      <c r="B15" s="99">
        <v>62843938.359999999</v>
      </c>
      <c r="C15" s="99">
        <v>21059347.890000001</v>
      </c>
      <c r="D15" s="99">
        <v>87955816.640000001</v>
      </c>
      <c r="F15" s="101" t="s">
        <v>109</v>
      </c>
    </row>
    <row r="16" spans="1:6" x14ac:dyDescent="0.3">
      <c r="A16" t="s">
        <v>97</v>
      </c>
      <c r="B16" s="99">
        <v>96384239.219999999</v>
      </c>
      <c r="C16" s="99">
        <v>22149809.34</v>
      </c>
      <c r="D16" s="99">
        <v>143316664.5</v>
      </c>
      <c r="F16" s="100" t="s">
        <v>99</v>
      </c>
    </row>
    <row r="17" spans="1:6" x14ac:dyDescent="0.3">
      <c r="A17" t="s">
        <v>94</v>
      </c>
      <c r="B17" s="99">
        <v>64553896.880000003</v>
      </c>
      <c r="C17" s="99">
        <v>20861397.899999999</v>
      </c>
      <c r="D17" s="99">
        <v>89485860.049999997</v>
      </c>
      <c r="F17" s="101" t="s">
        <v>97</v>
      </c>
    </row>
    <row r="20" spans="1:6" x14ac:dyDescent="0.3">
      <c r="A20" t="s">
        <v>112</v>
      </c>
      <c r="B20" t="s">
        <v>92</v>
      </c>
      <c r="C20" t="s">
        <v>95</v>
      </c>
      <c r="D20" t="s">
        <v>96</v>
      </c>
    </row>
    <row r="21" spans="1:6" x14ac:dyDescent="0.3">
      <c r="A21" t="s">
        <v>111</v>
      </c>
      <c r="B21" s="99">
        <v>20639137.469999999</v>
      </c>
      <c r="C21" s="99">
        <v>19826891.16</v>
      </c>
      <c r="D21" s="99">
        <v>27722023.260000002</v>
      </c>
    </row>
    <row r="22" spans="1:6" x14ac:dyDescent="0.3">
      <c r="A22" t="s">
        <v>110</v>
      </c>
      <c r="B22" s="99">
        <v>20534491.289999999</v>
      </c>
      <c r="C22" s="99">
        <v>20670094.780000001</v>
      </c>
      <c r="D22" s="99">
        <v>27146139.100000001</v>
      </c>
    </row>
    <row r="23" spans="1:6" x14ac:dyDescent="0.3">
      <c r="A23" t="s">
        <v>109</v>
      </c>
      <c r="B23" s="99">
        <v>24324243.23</v>
      </c>
      <c r="C23" s="99">
        <v>21101450.010000002</v>
      </c>
      <c r="D23" s="99">
        <v>32694650.219999999</v>
      </c>
    </row>
    <row r="24" spans="1:6" x14ac:dyDescent="0.3">
      <c r="A24" t="s">
        <v>108</v>
      </c>
      <c r="B24" s="99">
        <v>20743719.280000001</v>
      </c>
      <c r="C24" s="99">
        <v>20046089.260000002</v>
      </c>
      <c r="D24" s="99">
        <v>27238308.379999999</v>
      </c>
    </row>
    <row r="25" spans="1:6" x14ac:dyDescent="0.3">
      <c r="A25" t="s">
        <v>107</v>
      </c>
      <c r="B25" s="99">
        <v>21203984.640000001</v>
      </c>
      <c r="C25" s="99">
        <v>19579550.539999999</v>
      </c>
      <c r="D25" s="99">
        <v>28051998.27</v>
      </c>
    </row>
    <row r="26" spans="1:6" x14ac:dyDescent="0.3">
      <c r="A26" t="s">
        <v>106</v>
      </c>
      <c r="B26" s="99">
        <v>21624015.41</v>
      </c>
      <c r="C26" s="99">
        <v>19953253.190000001</v>
      </c>
      <c r="D26" s="99">
        <v>28766978.190000001</v>
      </c>
    </row>
    <row r="27" spans="1:6" x14ac:dyDescent="0.3">
      <c r="A27" t="s">
        <v>105</v>
      </c>
      <c r="B27" s="99">
        <v>18927229.890000001</v>
      </c>
      <c r="C27" s="99">
        <v>21237339.98</v>
      </c>
      <c r="D27" s="99">
        <v>27847199.75</v>
      </c>
    </row>
    <row r="28" spans="1:6" x14ac:dyDescent="0.3">
      <c r="A28" t="s">
        <v>104</v>
      </c>
      <c r="B28" s="99">
        <v>19908971.43</v>
      </c>
      <c r="C28" s="99">
        <v>20230518.75</v>
      </c>
      <c r="D28" s="99">
        <v>26941336.800000001</v>
      </c>
    </row>
    <row r="29" spans="1:6" x14ac:dyDescent="0.3">
      <c r="A29" t="s">
        <v>103</v>
      </c>
      <c r="B29" s="99">
        <v>19606366.420000002</v>
      </c>
      <c r="C29" s="99">
        <v>19395332.300000001</v>
      </c>
      <c r="D29" s="99">
        <v>25930094.809999999</v>
      </c>
    </row>
    <row r="30" spans="1:6" x14ac:dyDescent="0.3">
      <c r="A30" t="s">
        <v>102</v>
      </c>
      <c r="B30" s="99">
        <v>23007242.829999998</v>
      </c>
      <c r="C30" s="99">
        <v>18853846.870000001</v>
      </c>
      <c r="D30" s="99">
        <v>29397548.789999999</v>
      </c>
    </row>
    <row r="31" spans="1:6" x14ac:dyDescent="0.3">
      <c r="A31" t="s">
        <v>101</v>
      </c>
      <c r="B31" s="99">
        <v>21592424.98</v>
      </c>
      <c r="C31" s="99">
        <v>19297528.530000001</v>
      </c>
      <c r="D31" s="99">
        <v>27772921.629999999</v>
      </c>
    </row>
    <row r="32" spans="1:6" x14ac:dyDescent="0.3">
      <c r="A32" t="s">
        <v>100</v>
      </c>
      <c r="B32" s="99">
        <v>21633546.48</v>
      </c>
      <c r="C32" s="99">
        <v>19651448.32</v>
      </c>
      <c r="D32" s="99">
        <v>28192285.280000001</v>
      </c>
    </row>
    <row r="33" spans="1:4" x14ac:dyDescent="0.3">
      <c r="A33" t="s">
        <v>99</v>
      </c>
      <c r="B33" s="99">
        <v>29325379.289999999</v>
      </c>
      <c r="C33" s="99">
        <v>21071928.530000001</v>
      </c>
      <c r="D33" s="99">
        <v>42105942.07</v>
      </c>
    </row>
    <row r="34" spans="1:4" x14ac:dyDescent="0.3">
      <c r="A34" t="s">
        <v>98</v>
      </c>
      <c r="B34" s="99">
        <v>19362564.77</v>
      </c>
      <c r="C34" s="99">
        <v>21059347.890000001</v>
      </c>
      <c r="D34" s="99">
        <v>26986067.969999999</v>
      </c>
    </row>
    <row r="35" spans="1:4" x14ac:dyDescent="0.3">
      <c r="A35" t="s">
        <v>97</v>
      </c>
      <c r="B35" s="99">
        <v>31477579.66</v>
      </c>
      <c r="C35" s="99">
        <v>22149809.34</v>
      </c>
      <c r="D35" s="99">
        <v>46890688.869999997</v>
      </c>
    </row>
    <row r="36" spans="1:4" x14ac:dyDescent="0.3">
      <c r="A36" t="s">
        <v>94</v>
      </c>
      <c r="B36" s="99">
        <v>19877583.690000001</v>
      </c>
      <c r="C36" s="99">
        <v>20861397.899999999</v>
      </c>
      <c r="D36" s="99">
        <v>27317291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82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 t="s">
        <v>47</v>
      </c>
      <c r="H2" s="2"/>
      <c r="J2" s="27"/>
      <c r="K2" s="81" t="s">
        <v>48</v>
      </c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83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1"/>
      <c r="H3" s="2"/>
      <c r="J3" s="27"/>
      <c r="K3" s="81"/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"e","12": "r","13": "t","14": "\\","15": "","16": "a","17": "s","18": "d","19": "f","20": "g","21": "","22": "`","23": "z","24": "x","25": "c","26": "v","27": "b","28": "","29": "","30": "","31": "","32": "","33": "-","34": "=","35": "","36": "","37": "","38": ""}, "right": {"7": "","6": "6","5": "7","4": "8","3": "9","2": "0","1": "]","14": "\"","13": "y","12": "u","11": "i","10": "o","9": "p","8": "[","21":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 t="s">
        <v>47</v>
      </c>
      <c r="H2" s="2"/>
      <c r="J2" s="27"/>
      <c r="K2" s="81" t="s">
        <v>48</v>
      </c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90" t="s">
        <v>35</v>
      </c>
    </row>
    <row r="3" spans="1:17" x14ac:dyDescent="0.3">
      <c r="A3" s="1"/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71"/>
      <c r="H3" s="2"/>
      <c r="J3" s="27"/>
      <c r="K3" s="71"/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97" t="s">
        <v>38</v>
      </c>
    </row>
    <row r="4" spans="1:17" x14ac:dyDescent="0.3">
      <c r="A4" s="1" t="s">
        <v>4</v>
      </c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"t","10": "n","11": "w","12": "m","13": "l","14": "\\","15": "","16": "s","17": "g","18": "x","19": "j","20": "f","21": "","22": "`","23": "e","24": "a","25": "d","26": "i","27": "o","28": "","29": "","30": "","31": "","32": "","33": "-","34": "=","35": "","36": "","37": "","38": ""}, "right": {"7": "","6": "6","5": "7","4": "8","3": "9","2": "0","1": "]","14": "\"","13": "c","12": "b","11": "p","10": "r","9": "h","8": "[","21": "","20": "k","19": "q","18": "z","17": "v","16": ";","15": "'","29": "","28": "","27": "y","26": "u","25":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16">
        <v>35</v>
      </c>
      <c r="G5" s="116">
        <v>36</v>
      </c>
      <c r="H5" s="3">
        <v>37</v>
      </c>
      <c r="I5"/>
      <c r="J5" s="85">
        <v>37</v>
      </c>
      <c r="K5" s="104">
        <v>36</v>
      </c>
      <c r="L5" s="104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17"/>
      <c r="G6" s="117"/>
      <c r="H6" s="3">
        <v>38</v>
      </c>
      <c r="I6"/>
      <c r="J6" s="85">
        <v>38</v>
      </c>
      <c r="K6" s="105"/>
      <c r="L6" s="105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1"/>
  <sheetViews>
    <sheetView zoomScale="205" zoomScaleNormal="205" workbookViewId="0">
      <selection activeCell="B12" sqref="B12"/>
    </sheetView>
  </sheetViews>
  <sheetFormatPr defaultColWidth="4.77734375" defaultRowHeight="14.4" x14ac:dyDescent="0.3"/>
  <cols>
    <col min="1" max="7" width="4.77734375" style="123"/>
    <col min="8" max="8" width="4.77734375" style="123" customWidth="1"/>
    <col min="9" max="18" width="4.77734375" style="123"/>
    <col min="19" max="20" width="4.77734375" style="123" customWidth="1"/>
    <col min="21" max="16384" width="4.77734375" style="123"/>
  </cols>
  <sheetData>
    <row r="1" spans="1:26" ht="15" thickTop="1" x14ac:dyDescent="0.3">
      <c r="A1" s="120">
        <f t="shared" ref="A1:G6" ca="1" si="0">OFFSET($I1,0,COLUMN($I1)-COLUMN())</f>
        <v>2.6666666666666665</v>
      </c>
      <c r="B1" s="120">
        <f t="shared" ca="1" si="0"/>
        <v>2.3333333333333335</v>
      </c>
      <c r="C1" s="120">
        <f t="shared" ca="1" si="0"/>
        <v>2</v>
      </c>
      <c r="D1" s="120">
        <f t="shared" ca="1" si="0"/>
        <v>1.6666666666666667</v>
      </c>
      <c r="E1" s="121">
        <f t="shared" ca="1" si="0"/>
        <v>2.3333333333333335</v>
      </c>
      <c r="F1" s="121">
        <f t="shared" ca="1" si="0"/>
        <v>2.6666666666666665</v>
      </c>
      <c r="G1" s="122">
        <f t="shared" ca="1" si="0"/>
        <v>3.3333333333333335</v>
      </c>
      <c r="H1" s="4"/>
      <c r="J1" s="4"/>
      <c r="K1" s="12">
        <v>3.3333333333333335</v>
      </c>
      <c r="L1" s="6">
        <v>2.6666666666666665</v>
      </c>
      <c r="M1" s="7">
        <v>2.3333333333333335</v>
      </c>
      <c r="N1" s="15">
        <v>1.6666666666666667</v>
      </c>
      <c r="O1" s="15">
        <v>2</v>
      </c>
      <c r="P1" s="26">
        <v>2.3333333333333335</v>
      </c>
      <c r="Q1" s="56">
        <v>2.6666666666666665</v>
      </c>
    </row>
    <row r="2" spans="1:26" x14ac:dyDescent="0.3">
      <c r="A2" s="124">
        <f t="shared" ca="1" si="0"/>
        <v>2.8000000000000003</v>
      </c>
      <c r="B2" s="124">
        <f t="shared" ca="1" si="0"/>
        <v>2.4</v>
      </c>
      <c r="C2" s="124">
        <f t="shared" ca="1" si="0"/>
        <v>2</v>
      </c>
      <c r="D2" s="120">
        <f t="shared" ca="1" si="0"/>
        <v>1</v>
      </c>
      <c r="E2" s="121">
        <f t="shared" ca="1" si="0"/>
        <v>1.6666666666666667</v>
      </c>
      <c r="F2" s="121">
        <f t="shared" ca="1" si="0"/>
        <v>2.3333333333333335</v>
      </c>
      <c r="G2" s="122">
        <f t="shared" ca="1" si="0"/>
        <v>2.6666666666666665</v>
      </c>
      <c r="H2" s="4"/>
      <c r="J2" s="4"/>
      <c r="K2" s="13">
        <v>2.6666666666666665</v>
      </c>
      <c r="L2" s="8">
        <v>2.3333333333333335</v>
      </c>
      <c r="M2" s="5">
        <v>1.6666666666666667</v>
      </c>
      <c r="N2" s="16">
        <v>1</v>
      </c>
      <c r="O2" s="18">
        <v>2</v>
      </c>
      <c r="P2" s="24">
        <v>2.4</v>
      </c>
      <c r="Q2" s="25">
        <v>2.8000000000000003</v>
      </c>
    </row>
    <row r="3" spans="1:26" ht="15" thickBot="1" x14ac:dyDescent="0.35">
      <c r="A3" s="125">
        <f t="shared" ca="1" si="0"/>
        <v>4.2</v>
      </c>
      <c r="B3" s="125">
        <f t="shared" ca="1" si="0"/>
        <v>1.2</v>
      </c>
      <c r="C3" s="124">
        <f t="shared" ca="1" si="0"/>
        <v>0.39999999999999997</v>
      </c>
      <c r="D3" s="120">
        <f t="shared" ca="1" si="0"/>
        <v>0.33333333333333331</v>
      </c>
      <c r="E3" s="121">
        <f t="shared" ca="1" si="0"/>
        <v>0.33333333333333331</v>
      </c>
      <c r="F3" s="121">
        <f t="shared" ca="1" si="0"/>
        <v>2</v>
      </c>
      <c r="G3" s="126">
        <f t="shared" ca="1" si="0"/>
        <v>2.3333333333333335</v>
      </c>
      <c r="H3" s="4"/>
      <c r="J3" s="4"/>
      <c r="K3" s="70">
        <v>2.3333333333333335</v>
      </c>
      <c r="L3" s="8">
        <v>2</v>
      </c>
      <c r="M3" s="5">
        <v>0.33333333333333331</v>
      </c>
      <c r="N3" s="16">
        <v>0.33333333333333331</v>
      </c>
      <c r="O3" s="18">
        <v>0.39999999999999997</v>
      </c>
      <c r="P3" s="9">
        <v>1.2</v>
      </c>
      <c r="Q3" s="21">
        <v>4.2</v>
      </c>
    </row>
    <row r="4" spans="1:26" ht="15.6" thickTop="1" thickBot="1" x14ac:dyDescent="0.35">
      <c r="A4" s="125">
        <f t="shared" ca="1" si="0"/>
        <v>4.2</v>
      </c>
      <c r="B4" s="125">
        <f t="shared" ca="1" si="0"/>
        <v>1.2</v>
      </c>
      <c r="C4" s="124">
        <f t="shared" ca="1" si="0"/>
        <v>1.2</v>
      </c>
      <c r="D4" s="120">
        <f ca="1">OFFSET($I4,0,COLUMN($I4)-COLUMN())</f>
        <v>1.3</v>
      </c>
      <c r="E4" s="121">
        <f t="shared" ca="1" si="0"/>
        <v>1</v>
      </c>
      <c r="F4" s="127">
        <f t="shared" ca="1" si="0"/>
        <v>2.3333333333333335</v>
      </c>
      <c r="G4" s="128">
        <f t="shared" ca="1" si="0"/>
        <v>3</v>
      </c>
      <c r="H4" s="128">
        <f t="shared" ref="H2:H6" ca="1" si="1">OFFSET($I4,0,COLUMN($I4)-COLUMN())</f>
        <v>3.3333333333333335</v>
      </c>
      <c r="J4" s="66">
        <v>3.3333333333333335</v>
      </c>
      <c r="K4" s="67">
        <v>3</v>
      </c>
      <c r="L4" s="57">
        <v>2.3333333333333335</v>
      </c>
      <c r="M4" s="10">
        <v>1</v>
      </c>
      <c r="N4" s="17">
        <v>1.3</v>
      </c>
      <c r="O4" s="19">
        <v>1.2</v>
      </c>
      <c r="P4" s="11">
        <v>1.2</v>
      </c>
      <c r="Q4" s="22">
        <v>4.2</v>
      </c>
    </row>
    <row r="5" spans="1:26" ht="15.6" thickTop="1" thickBot="1" x14ac:dyDescent="0.35">
      <c r="A5" s="125">
        <f t="shared" ca="1" si="0"/>
        <v>4.8</v>
      </c>
      <c r="B5" s="125">
        <f t="shared" ca="1" si="0"/>
        <v>3.6</v>
      </c>
      <c r="C5" s="124">
        <f t="shared" ca="1" si="0"/>
        <v>2.4</v>
      </c>
      <c r="D5" s="120">
        <f t="shared" ca="1" si="0"/>
        <v>2</v>
      </c>
      <c r="E5" s="128">
        <f t="shared" ca="1" si="0"/>
        <v>1.6666666666666667</v>
      </c>
      <c r="F5" s="129">
        <f t="shared" ca="1" si="0"/>
        <v>0.33333333333333331</v>
      </c>
      <c r="G5" s="129">
        <f t="shared" ca="1" si="0"/>
        <v>1</v>
      </c>
      <c r="H5" s="128">
        <f t="shared" ca="1" si="1"/>
        <v>3</v>
      </c>
      <c r="J5" s="68">
        <v>3</v>
      </c>
      <c r="K5" s="106">
        <v>1</v>
      </c>
      <c r="L5" s="118">
        <v>0.33333333333333331</v>
      </c>
      <c r="M5" s="69">
        <v>1.6666666666666667</v>
      </c>
      <c r="N5" s="78">
        <v>2</v>
      </c>
      <c r="O5" s="20">
        <v>2.4</v>
      </c>
      <c r="P5" s="14">
        <v>3.6</v>
      </c>
      <c r="Q5" s="23">
        <v>4.8</v>
      </c>
    </row>
    <row r="6" spans="1:26" ht="15.6" thickTop="1" thickBot="1" x14ac:dyDescent="0.35">
      <c r="A6" s="4"/>
      <c r="B6" s="4"/>
      <c r="C6" s="4"/>
      <c r="D6" s="4"/>
      <c r="E6" s="4"/>
      <c r="F6" s="130">
        <f t="shared" ca="1" si="0"/>
        <v>0</v>
      </c>
      <c r="G6" s="130">
        <f t="shared" ca="1" si="0"/>
        <v>0</v>
      </c>
      <c r="H6" s="128">
        <f t="shared" ca="1" si="1"/>
        <v>2</v>
      </c>
      <c r="J6" s="77">
        <v>2</v>
      </c>
      <c r="K6" s="107"/>
      <c r="L6" s="109"/>
      <c r="M6" s="4"/>
      <c r="N6" s="4"/>
      <c r="O6" s="4"/>
      <c r="P6" s="4"/>
      <c r="Q6" s="4"/>
    </row>
    <row r="7" spans="1:26" ht="15" thickTop="1" x14ac:dyDescent="0.3"/>
    <row r="9" spans="1:26" x14ac:dyDescent="0.3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1" spans="1:26" x14ac:dyDescent="0.3">
      <c r="A11" s="76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Q20"/>
  <sheetViews>
    <sheetView zoomScale="205" zoomScaleNormal="205" workbookViewId="0">
      <selection activeCell="S2" sqref="S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20"/>
      <c r="B1" s="131">
        <v>1</v>
      </c>
      <c r="C1" s="131">
        <v>2</v>
      </c>
      <c r="D1" s="131">
        <v>3</v>
      </c>
      <c r="E1" s="132">
        <v>4</v>
      </c>
      <c r="F1" s="132">
        <v>5</v>
      </c>
      <c r="G1" s="121"/>
      <c r="H1" s="4"/>
      <c r="I1" s="123"/>
      <c r="J1" s="74"/>
      <c r="K1" s="133"/>
      <c r="L1" s="134">
        <v>6</v>
      </c>
      <c r="M1" s="135">
        <v>7</v>
      </c>
      <c r="N1" s="136">
        <v>8</v>
      </c>
      <c r="O1" s="136">
        <v>9</v>
      </c>
      <c r="P1" s="136">
        <v>0</v>
      </c>
      <c r="Q1" s="137" t="s">
        <v>36</v>
      </c>
    </row>
    <row r="2" spans="1:17" x14ac:dyDescent="0.3">
      <c r="A2" s="124"/>
      <c r="B2" s="124" t="s">
        <v>7</v>
      </c>
      <c r="C2" s="124" t="s">
        <v>31</v>
      </c>
      <c r="D2" s="120" t="s">
        <v>13</v>
      </c>
      <c r="E2" s="121" t="s">
        <v>19</v>
      </c>
      <c r="F2" s="121" t="s">
        <v>26</v>
      </c>
      <c r="G2" s="126"/>
      <c r="H2" s="4"/>
      <c r="I2" s="123"/>
      <c r="J2" s="74"/>
      <c r="K2" s="133"/>
      <c r="L2" s="133" t="s">
        <v>16</v>
      </c>
      <c r="M2" s="138" t="s">
        <v>32</v>
      </c>
      <c r="N2" s="139" t="s">
        <v>29</v>
      </c>
      <c r="O2" s="140" t="s">
        <v>20</v>
      </c>
      <c r="P2" s="140" t="s">
        <v>1</v>
      </c>
      <c r="Q2" s="141" t="s">
        <v>35</v>
      </c>
    </row>
    <row r="3" spans="1:17" x14ac:dyDescent="0.3">
      <c r="A3" s="149" t="s">
        <v>38</v>
      </c>
      <c r="B3" s="125" t="s">
        <v>14</v>
      </c>
      <c r="C3" s="124" t="s">
        <v>21</v>
      </c>
      <c r="D3" s="120" t="s">
        <v>9</v>
      </c>
      <c r="E3" s="121" t="s">
        <v>28</v>
      </c>
      <c r="F3" s="121" t="s">
        <v>8</v>
      </c>
      <c r="G3" s="126"/>
      <c r="H3" s="4"/>
      <c r="I3" s="123"/>
      <c r="J3" s="74"/>
      <c r="K3" s="126"/>
      <c r="L3" s="133" t="s">
        <v>12</v>
      </c>
      <c r="M3" s="138" t="s">
        <v>11</v>
      </c>
      <c r="N3" s="139" t="s">
        <v>2</v>
      </c>
      <c r="O3" s="140" t="s">
        <v>25</v>
      </c>
      <c r="P3" s="142" t="s">
        <v>24</v>
      </c>
      <c r="Q3" s="142" t="s">
        <v>47</v>
      </c>
    </row>
    <row r="4" spans="1:17" x14ac:dyDescent="0.3">
      <c r="A4" s="125" t="s">
        <v>4</v>
      </c>
      <c r="B4" s="125" t="s">
        <v>17</v>
      </c>
      <c r="C4" s="124" t="s">
        <v>18</v>
      </c>
      <c r="D4" s="120" t="s">
        <v>23</v>
      </c>
      <c r="E4" s="121" t="s">
        <v>10</v>
      </c>
      <c r="F4" s="127" t="s">
        <v>3</v>
      </c>
      <c r="G4" s="128"/>
      <c r="H4" s="128"/>
      <c r="I4" s="123"/>
      <c r="J4" s="143"/>
      <c r="K4" s="143"/>
      <c r="L4" s="133" t="s">
        <v>114</v>
      </c>
      <c r="M4" s="138" t="s">
        <v>22</v>
      </c>
      <c r="N4" s="139" t="s">
        <v>15</v>
      </c>
      <c r="O4" s="140" t="s">
        <v>27</v>
      </c>
      <c r="P4" s="142" t="s">
        <v>30</v>
      </c>
      <c r="Q4" s="142" t="s">
        <v>37</v>
      </c>
    </row>
    <row r="5" spans="1:17" x14ac:dyDescent="0.3">
      <c r="A5" s="125"/>
      <c r="B5" s="125"/>
      <c r="C5" s="124"/>
      <c r="D5" s="120" t="s">
        <v>5</v>
      </c>
      <c r="E5" s="128" t="s">
        <v>6</v>
      </c>
      <c r="F5" s="129"/>
      <c r="G5" s="129"/>
      <c r="H5" s="128"/>
      <c r="I5" s="123"/>
      <c r="J5" s="143"/>
      <c r="K5" s="147"/>
      <c r="L5" s="144"/>
      <c r="M5" s="145" t="s">
        <v>33</v>
      </c>
      <c r="N5" s="139" t="s">
        <v>34</v>
      </c>
      <c r="O5" s="140"/>
      <c r="P5" s="142"/>
      <c r="Q5" s="142"/>
    </row>
    <row r="6" spans="1:17" x14ac:dyDescent="0.3">
      <c r="A6" s="4"/>
      <c r="B6" s="4"/>
      <c r="C6" s="4"/>
      <c r="D6" s="4"/>
      <c r="E6" s="4"/>
      <c r="F6" s="130"/>
      <c r="G6" s="130"/>
      <c r="H6" s="128"/>
      <c r="I6" s="123"/>
      <c r="J6" s="143"/>
      <c r="K6" s="148"/>
      <c r="L6" s="146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"\\"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"/"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"p","11": "d","12": "v","13": "k","14": "","15": "'","16": "f","17": "h","18": "e","19": "o","20": "w","21": "","22": "`","23": "x","24": "c","25": "u","26": "r","27":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"","13": "z","12": ";","11": "l","10": "y","9": "j","8": "[","21": "","20": "s","19": "a","18": "t","17": "i","16": "m","15": "\\","29": "","28": "","27": ""","26": "n","25": "g","24": ",","23": ".","22": "/","37": "","36": "","35": "","34":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"p","11": "d","12": "v","13": "k","14": "","15": "'","16": "f","17": "h","18": "e","19": "o","20": "w","21": "","22": "`","23": "x","24": "c","25": "u","26": "r","27": "b","28": "","29": "","30": "","31": "","32": "","33": "-","34": "=","35": "","36": "","37": "","38": ""}, "right": {"7": "","6": "6","5": "7","4": "8","3": "9","2": "0","1": "]","14": "","13": "z","12": ";","11": "l","10": "y","9": "j","8": "[","21": "","20": "s","19": "a","18": "t","17": "i","16": "m","15": "\\","29": "","28": "","27": ""","26": "n","25": "g","24": ",","23": ".","22": "/","37": "","36": "","35": "","34": "(","33": ")","32": "","31": "","30": "","38": ""}}</v>
      </c>
    </row>
    <row r="20" spans="1:1" x14ac:dyDescent="0.3">
      <c r="A20" s="92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P3" sqref="P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71"/>
      <c r="H3" s="2"/>
      <c r="J3" s="27"/>
      <c r="K3" s="71"/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"d","12": "f","13": "k","14": "\\","15": "","16": "a","17": "s","18": "e","19": "t","20": "g","21": "","22": "`","23": "z","24": "x","25": "c","26": "v","27": "b","28": "","29": "","30": "","31": "","32": "","33": "-","34": "=","35": "","36": "","37": "","38": ""}, "right": {"7": "","6": "6","5": "7","4": "8","3": "9","2": "0","1": "]","14": "\"","13": "j","12": "u","11": "r","10": "l","9": ";","8": "[","21": "","20": "y","19": "n","18": "i","17": "o","16": "h","15": "'","29": "","28": "","27": "p","26": "m","25":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2" sqref="A1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36</v>
      </c>
    </row>
    <row r="2" spans="1:17" x14ac:dyDescent="0.3">
      <c r="A2" s="55"/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 t="s">
        <v>47</v>
      </c>
      <c r="H2" s="2"/>
      <c r="J2" s="27"/>
      <c r="K2" s="81" t="s">
        <v>48</v>
      </c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90" t="s">
        <v>35</v>
      </c>
    </row>
    <row r="3" spans="1:17" x14ac:dyDescent="0.3">
      <c r="A3" s="1"/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71"/>
      <c r="H3" s="2"/>
      <c r="J3" s="27"/>
      <c r="K3" s="71"/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84" t="s">
        <v>38</v>
      </c>
    </row>
    <row r="4" spans="1:17" x14ac:dyDescent="0.3">
      <c r="A4" s="1" t="s">
        <v>4</v>
      </c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"q","10": "w","11": "l","12": "d","13": "p","14": "\\","15": "","16": "a","17": "s","18": "r","19": "t","20": "g","21": "","22": "`","23": "z","24": "x","25": "c","26": "v","27": "j","28": "","29": "","30": "","31": "","32": "","33": "-","34": "=","35": "","36": "","37": "","38": ""}, "right": {"7": "","6": "6","5": "7","4": "8","3": "9","2": "0","1": "]","14": "\"","13": "k","12": "m","11": "u","10": "y","9": ";","8": "[","21": "","20": "f","19": "n","18": "e","17": "i","16": "o","15": "'","29": "","28": "","27": "b","26": "h","25": ",","24": ".","23": "/","22": "","37": "","36": "","35": " ","34": "(","33": ")","32": "","31": "","30": "","38": ""}}</v>
      </c>
    </row>
    <row r="20" spans="1:1" x14ac:dyDescent="0.3">
      <c r="A20" s="92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zoomScale="205" zoomScaleNormal="205" workbookViewId="0">
      <selection activeCell="O4" sqref="O4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91" t="s">
        <v>6</v>
      </c>
    </row>
    <row r="2" spans="1:17" x14ac:dyDescent="0.3">
      <c r="A2" s="55"/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 t="s">
        <v>47</v>
      </c>
      <c r="H2" s="2"/>
      <c r="J2" s="27"/>
      <c r="K2" s="81" t="s">
        <v>48</v>
      </c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90" t="s">
        <v>37</v>
      </c>
    </row>
    <row r="3" spans="1:17" x14ac:dyDescent="0.3">
      <c r="A3" s="1"/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71"/>
      <c r="H3" s="2"/>
      <c r="J3" s="27"/>
      <c r="K3" s="71"/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84" t="s">
        <v>5</v>
      </c>
    </row>
    <row r="4" spans="1:17" x14ac:dyDescent="0.3">
      <c r="A4" s="1" t="s">
        <v>4</v>
      </c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4" t="s">
        <v>8</v>
      </c>
      <c r="N4" s="91" t="s">
        <v>38</v>
      </c>
      <c r="O4" s="83" t="s">
        <v>19</v>
      </c>
      <c r="P4" s="84" t="s">
        <v>32</v>
      </c>
      <c r="Q4" s="84"/>
    </row>
    <row r="5" spans="1:17" x14ac:dyDescent="0.3">
      <c r="A5" s="1"/>
      <c r="B5" s="1"/>
      <c r="C5" s="55"/>
      <c r="D5" s="54" t="s">
        <v>35</v>
      </c>
      <c r="E5" s="3" t="s">
        <v>36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"="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"/"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"","9": ",","10": "f","11": "h","12": "d","13": "k","14": "\\","15": "","16": "o","17": "a","18": "n","19": "t","20": "g","21": "","22": "`","23": "q","24": "x","25": "b","26": "p","27": "z","28": "","29": "","30": "","31": "","32": "","33": "[","34": "]","35": "","36": "","37": "","38": ""}, "right": {"7": "","6": "6","5": "7","4": "8","3": "9","2": "0","1": "=","14": "\"","13": "j","12": "c","11": "u","10": "l","9": ".","8": "/","21": "","20": "m","19": "s","18": "e","17": "r","16": "i","15": "-","29": "","28": "","27": "y","26": "w","25": "'","24": "v","23": ";","22": "","37": "","36": "","35": " ","34": "(","33": ")","32": "","31": "","30": "","38": ""}}</v>
      </c>
    </row>
    <row r="20" spans="1:1" x14ac:dyDescent="0.3">
      <c r="A20" s="92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91" t="s">
        <v>36</v>
      </c>
    </row>
    <row r="2" spans="1:17" x14ac:dyDescent="0.3">
      <c r="A2" s="73"/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95" t="s">
        <v>38</v>
      </c>
      <c r="H2" s="2"/>
      <c r="J2" s="27"/>
      <c r="K2" s="81" t="s">
        <v>48</v>
      </c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90" t="s">
        <v>35</v>
      </c>
    </row>
    <row r="3" spans="1:17" x14ac:dyDescent="0.3">
      <c r="A3" s="1"/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71"/>
      <c r="H3" s="2"/>
      <c r="J3" s="27"/>
      <c r="K3" s="71" t="s">
        <v>47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84" t="s">
        <v>32</v>
      </c>
    </row>
    <row r="4" spans="1:17" x14ac:dyDescent="0.3">
      <c r="A4" s="1" t="s">
        <v>4</v>
      </c>
      <c r="B4" s="1" t="s">
        <v>1</v>
      </c>
      <c r="C4" s="55" t="s">
        <v>37</v>
      </c>
      <c r="D4" s="54" t="s">
        <v>27</v>
      </c>
      <c r="E4" s="52" t="s">
        <v>26</v>
      </c>
      <c r="F4" s="93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84"/>
    </row>
    <row r="5" spans="1:17" x14ac:dyDescent="0.3">
      <c r="A5" s="1"/>
      <c r="B5" s="1"/>
      <c r="C5" s="55"/>
      <c r="D5" s="54" t="s">
        <v>5</v>
      </c>
      <c r="E5" s="3" t="s">
        <v>6</v>
      </c>
      <c r="F5" s="116"/>
      <c r="G5" s="116"/>
      <c r="H5" s="3"/>
      <c r="J5" s="85"/>
      <c r="K5" s="88"/>
      <c r="L5" s="119" t="s">
        <v>39</v>
      </c>
      <c r="M5" s="87" t="s">
        <v>33</v>
      </c>
      <c r="N5" s="82" t="s">
        <v>34</v>
      </c>
      <c r="O5" s="83"/>
      <c r="P5" s="84"/>
      <c r="Q5" s="84"/>
    </row>
    <row r="6" spans="1:17" x14ac:dyDescent="0.3">
      <c r="A6" s="2"/>
      <c r="B6" s="2"/>
      <c r="C6" s="2"/>
      <c r="D6" s="2"/>
      <c r="E6" s="2"/>
      <c r="F6" s="117"/>
      <c r="G6" s="117"/>
      <c r="H6" s="3"/>
      <c r="J6" s="85"/>
      <c r="K6" s="89"/>
      <c r="L6" s="105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"]"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"'"</v>
      </c>
      <c r="K9" t="str">
        <f>_xlfn.CONCAT("""",Keys!K2,""": ", """",K2,"""")</f>
        <v>"14": "\""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"["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"\\"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";"</v>
      </c>
    </row>
    <row r="11" spans="1:17" x14ac:dyDescent="0.3">
      <c r="A11" t="str">
        <f>_xlfn.CONCAT("""",Keys!A4,""": ", """",A4,"""")</f>
        <v>"22": "`"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"-"</v>
      </c>
      <c r="E12" t="str">
        <f>_xlfn.CONCAT("""",Keys!E5,""": ", """",E5,"""")</f>
        <v>"34": "="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</v>
      </c>
    </row>
    <row r="16" spans="1:17" x14ac:dyDescent="0.3">
      <c r="A16" t="str">
        <f>_xlfn.TEXTJOIN(",",TRUE,J8:Q13,)</f>
        <v>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"","9": "q","10": "h","11": "o","12": "u","13": "x","14": "'","15": "","16": "y","17": "i","18": "e","19": "a","20": ".","21": "","22": "`","23": "j","24": "/","25": ",","26": "k","27": "'","28": "","29": "","30": "","31": "","32": "","33": "-","34": "=","35": "","36": "","37": "","38": ""}, "right": {"7": "","6": "7","5": "6","4": "5","3": "9","2": "8","1": "]","14": "\"","13": "g","12": "c","11": "r","10": "f","9": "z","8": "[","21": "\\","20": "d","19": "s","18": "t","17": "n","16": "b","15": ";","29": "","28": "","27": "w","26": "m","25": "l","24": "p","23": "v","22": "","37": "","36": "","35": " ","34": "(","33": ")","32": "","31": "","30": "","38": ""}}</v>
      </c>
    </row>
    <row r="20" spans="1:1" x14ac:dyDescent="0.3">
      <c r="A20" s="92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Efforts</vt:lpstr>
      <vt:lpstr>Results</vt:lpstr>
      <vt:lpstr>Keys</vt:lpstr>
      <vt:lpstr>Template</vt:lpstr>
      <vt:lpstr>My 1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Dvorak</vt:lpstr>
      <vt:lpstr>Querty</vt:lpstr>
      <vt:lpstr>TNWMLC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2020-06-28T21:17:42Z</dcterms:modified>
</cp:coreProperties>
</file>