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3.xml" ContentType="application/vnd.openxmlformats-officedocument.spreadsheetml.pivot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1_{BAB0B9A7-DC73-4BE2-A1D8-5A925967C2BE}" xr6:coauthVersionLast="45" xr6:coauthVersionMax="45" xr10:uidLastSave="{00000000-0000-0000-0000-000000000000}"/>
  <bookViews>
    <workbookView xWindow="840" yWindow="-108" windowWidth="29988" windowHeight="17496" tabRatio="953" firstSheet="3" activeTab="8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2" sheetId="27" r:id="rId5"/>
    <sheet name="My 3" sheetId="39" r:id="rId6"/>
    <sheet name="My 4" sheetId="40" r:id="rId7"/>
    <sheet name="My 5" sheetId="41" r:id="rId8"/>
    <sheet name="My 6" sheetId="45" r:id="rId9"/>
    <sheet name="Norman L" sheetId="36" r:id="rId10"/>
    <sheet name="Capewell" sheetId="34" r:id="rId11"/>
    <sheet name="Mtgap2" sheetId="8" r:id="rId12"/>
    <sheet name="Collemak" sheetId="4" r:id="rId13"/>
    <sheet name="Norman" sheetId="21" r:id="rId14"/>
    <sheet name="Soul" sheetId="13" r:id="rId15"/>
    <sheet name="Workman" sheetId="10" r:id="rId16"/>
    <sheet name="Niro" sheetId="12" r:id="rId17"/>
    <sheet name="Breakl15" sheetId="6" r:id="rId18"/>
    <sheet name="QGMLWB" sheetId="16" r:id="rId19"/>
    <sheet name="QGMLWY" sheetId="18" r:id="rId20"/>
    <sheet name="QFMLWY" sheetId="15" r:id="rId21"/>
    <sheet name="Gelatin" sheetId="20" r:id="rId22"/>
    <sheet name="Kaehi" sheetId="14" r:id="rId23"/>
    <sheet name="Mtgap1" sheetId="5" r:id="rId24"/>
    <sheet name="Qwerty" sheetId="3" r:id="rId25"/>
    <sheet name="C-Qwerty" sheetId="31" r:id="rId26"/>
    <sheet name="TNWMLC" sheetId="19" r:id="rId27"/>
    <sheet name="Dvorak" sheetId="9" r:id="rId28"/>
    <sheet name="Capewell-Dvorak" sheetId="28" r:id="rId29"/>
    <sheet name="Klausler" sheetId="29" r:id="rId30"/>
    <sheet name="Arensito" sheetId="30" r:id="rId31"/>
    <sheet name="C-Qwerty 1-2" sheetId="32" r:id="rId32"/>
    <sheet name="C-Qwerty N" sheetId="33" r:id="rId33"/>
    <sheet name="Asset" sheetId="35" r:id="rId34"/>
    <sheet name="Norman LR" sheetId="37" r:id="rId35"/>
    <sheet name="My 1" sheetId="26" r:id="rId36"/>
  </sheets>
  <calcPr calcId="191029"/>
  <pivotCaches>
    <pivotCache cacheId="40" r:id="rId3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45" l="1"/>
  <c r="O26" i="45"/>
  <c r="L26" i="45"/>
  <c r="K26" i="45"/>
  <c r="P25" i="45"/>
  <c r="O25" i="45"/>
  <c r="L25" i="45"/>
  <c r="K25" i="45"/>
  <c r="P24" i="45"/>
  <c r="O24" i="45"/>
  <c r="L24" i="45"/>
  <c r="K24" i="45"/>
  <c r="P23" i="45"/>
  <c r="O23" i="45"/>
  <c r="L23" i="45"/>
  <c r="K23" i="45"/>
  <c r="P22" i="45"/>
  <c r="O22" i="45"/>
  <c r="L22" i="45"/>
  <c r="K22" i="45"/>
  <c r="P21" i="45"/>
  <c r="O21" i="45"/>
  <c r="L21" i="45"/>
  <c r="K21" i="45"/>
  <c r="P20" i="45"/>
  <c r="O20" i="45"/>
  <c r="L20" i="45"/>
  <c r="K20" i="45"/>
  <c r="P19" i="45"/>
  <c r="O19" i="45"/>
  <c r="L19" i="45"/>
  <c r="K19" i="45"/>
  <c r="P18" i="45"/>
  <c r="O18" i="45"/>
  <c r="L18" i="45"/>
  <c r="K18" i="45"/>
  <c r="P17" i="45"/>
  <c r="O17" i="45"/>
  <c r="L17" i="45"/>
  <c r="K17" i="45"/>
  <c r="P16" i="45"/>
  <c r="O16" i="45"/>
  <c r="L16" i="45"/>
  <c r="K16" i="45"/>
  <c r="P15" i="45"/>
  <c r="O15" i="45"/>
  <c r="L15" i="45"/>
  <c r="K15" i="45"/>
  <c r="P14" i="45"/>
  <c r="O14" i="45"/>
  <c r="L14" i="45"/>
  <c r="K14" i="45"/>
  <c r="P13" i="45"/>
  <c r="O13" i="45"/>
  <c r="L13" i="45"/>
  <c r="K13" i="45"/>
  <c r="P12" i="45"/>
  <c r="O12" i="45"/>
  <c r="L12" i="45"/>
  <c r="K12" i="45"/>
  <c r="AC7" i="45"/>
  <c r="AA7" i="45"/>
  <c r="AJ6" i="45"/>
  <c r="AI6" i="45"/>
  <c r="AH6" i="45"/>
  <c r="AG6" i="45"/>
  <c r="AF6" i="45"/>
  <c r="AE6" i="45"/>
  <c r="AD6" i="45"/>
  <c r="AC6" i="45"/>
  <c r="AA6" i="45"/>
  <c r="Z6" i="45"/>
  <c r="Y6" i="45"/>
  <c r="X6" i="45"/>
  <c r="W6" i="45"/>
  <c r="V6" i="45"/>
  <c r="U6" i="45"/>
  <c r="T6" i="45"/>
  <c r="AJ5" i="45"/>
  <c r="AD5" i="45"/>
  <c r="AC5" i="45"/>
  <c r="AA5" i="45"/>
  <c r="Z5" i="45"/>
  <c r="T5" i="45"/>
  <c r="P5" i="45"/>
  <c r="AI5" i="45" s="1"/>
  <c r="O5" i="45"/>
  <c r="V5" i="45" s="1"/>
  <c r="N5" i="45"/>
  <c r="W5" i="45" s="1"/>
  <c r="AF5" i="45"/>
  <c r="L5" i="45"/>
  <c r="AE5" i="45" s="1"/>
  <c r="AJ4" i="45"/>
  <c r="AD4" i="45"/>
  <c r="Z4" i="45"/>
  <c r="T4" i="45"/>
  <c r="P4" i="45"/>
  <c r="U4" i="45" s="1"/>
  <c r="O4" i="45"/>
  <c r="V4" i="45" s="1"/>
  <c r="N4" i="45"/>
  <c r="W4" i="45" s="1"/>
  <c r="AF4" i="45"/>
  <c r="L4" i="45"/>
  <c r="AE4" i="45" s="1"/>
  <c r="AJ3" i="45"/>
  <c r="AD3" i="45"/>
  <c r="Z3" i="45"/>
  <c r="T3" i="45"/>
  <c r="U3" i="45"/>
  <c r="O3" i="45"/>
  <c r="V3" i="45" s="1"/>
  <c r="N3" i="45"/>
  <c r="W3" i="45" s="1"/>
  <c r="M3" i="45"/>
  <c r="AF3" i="45" s="1"/>
  <c r="L3" i="45"/>
  <c r="AE3" i="45" s="1"/>
  <c r="AJ2" i="45"/>
  <c r="AI2" i="45"/>
  <c r="AH2" i="45"/>
  <c r="AG2" i="45"/>
  <c r="AF2" i="45"/>
  <c r="AE2" i="45"/>
  <c r="AD2" i="45"/>
  <c r="Z2" i="45"/>
  <c r="Y2" i="45"/>
  <c r="X2" i="45"/>
  <c r="W2" i="45"/>
  <c r="V2" i="45"/>
  <c r="U2" i="45"/>
  <c r="T2" i="45"/>
  <c r="P26" i="23"/>
  <c r="O26" i="23"/>
  <c r="L26" i="23"/>
  <c r="K26" i="23"/>
  <c r="P25" i="23"/>
  <c r="O25" i="23"/>
  <c r="L25" i="23"/>
  <c r="K25" i="23"/>
  <c r="P24" i="23"/>
  <c r="O24" i="23"/>
  <c r="L24" i="23"/>
  <c r="K24" i="23"/>
  <c r="P23" i="23"/>
  <c r="O23" i="23"/>
  <c r="L23" i="23"/>
  <c r="K23" i="23"/>
  <c r="P22" i="23"/>
  <c r="O22" i="23"/>
  <c r="L22" i="23"/>
  <c r="K22" i="23"/>
  <c r="P21" i="23"/>
  <c r="O21" i="23"/>
  <c r="L21" i="23"/>
  <c r="K21" i="23"/>
  <c r="P20" i="23"/>
  <c r="O20" i="23"/>
  <c r="L20" i="23"/>
  <c r="K20" i="23"/>
  <c r="P19" i="23"/>
  <c r="O19" i="23"/>
  <c r="L19" i="23"/>
  <c r="K19" i="23"/>
  <c r="P18" i="23"/>
  <c r="O18" i="23"/>
  <c r="L18" i="23"/>
  <c r="K18" i="23"/>
  <c r="P17" i="23"/>
  <c r="O17" i="23"/>
  <c r="L17" i="23"/>
  <c r="K17" i="23"/>
  <c r="P16" i="23"/>
  <c r="O16" i="23"/>
  <c r="L16" i="23"/>
  <c r="K16" i="23"/>
  <c r="P15" i="23"/>
  <c r="O15" i="23"/>
  <c r="L15" i="23"/>
  <c r="K15" i="23"/>
  <c r="P14" i="23"/>
  <c r="O14" i="23"/>
  <c r="L14" i="23"/>
  <c r="K14" i="23"/>
  <c r="P13" i="23"/>
  <c r="O13" i="23"/>
  <c r="L13" i="23"/>
  <c r="K13" i="23"/>
  <c r="P12" i="23"/>
  <c r="O12" i="23"/>
  <c r="L12" i="23"/>
  <c r="K12" i="23"/>
  <c r="Q18" i="41"/>
  <c r="Q13" i="41"/>
  <c r="Q14" i="41"/>
  <c r="Q16" i="41"/>
  <c r="Q17" i="41"/>
  <c r="Q15" i="41"/>
  <c r="Q24" i="41"/>
  <c r="Q25" i="41"/>
  <c r="Q19" i="41"/>
  <c r="Q20" i="41"/>
  <c r="Q21" i="41"/>
  <c r="Q22" i="41"/>
  <c r="Q23" i="41"/>
  <c r="Q26" i="41"/>
  <c r="P18" i="41"/>
  <c r="P13" i="41"/>
  <c r="P14" i="41"/>
  <c r="P16" i="41"/>
  <c r="P17" i="41"/>
  <c r="P15" i="41"/>
  <c r="P24" i="41"/>
  <c r="P25" i="41"/>
  <c r="P19" i="41"/>
  <c r="P20" i="41"/>
  <c r="P21" i="41"/>
  <c r="P22" i="41"/>
  <c r="P23" i="41"/>
  <c r="P26" i="41"/>
  <c r="Q12" i="41"/>
  <c r="P12" i="41"/>
  <c r="M14" i="41"/>
  <c r="M13" i="41"/>
  <c r="M15" i="41"/>
  <c r="M16" i="41"/>
  <c r="M24" i="41"/>
  <c r="M17" i="41"/>
  <c r="M18" i="41"/>
  <c r="M19" i="41"/>
  <c r="M25" i="41"/>
  <c r="M26" i="41"/>
  <c r="M20" i="41"/>
  <c r="M21" i="41"/>
  <c r="M22" i="41"/>
  <c r="M23" i="41"/>
  <c r="M12" i="41"/>
  <c r="L14" i="41"/>
  <c r="L13" i="41"/>
  <c r="L15" i="41"/>
  <c r="L16" i="41"/>
  <c r="L24" i="41"/>
  <c r="L17" i="41"/>
  <c r="L18" i="41"/>
  <c r="L19" i="41"/>
  <c r="L25" i="41"/>
  <c r="L26" i="41"/>
  <c r="L20" i="41"/>
  <c r="L21" i="41"/>
  <c r="L22" i="41"/>
  <c r="L23" i="41"/>
  <c r="L12" i="41"/>
  <c r="O27" i="45" l="1"/>
  <c r="P27" i="45"/>
  <c r="K27" i="45"/>
  <c r="L27" i="45"/>
  <c r="X3" i="45"/>
  <c r="X4" i="45"/>
  <c r="X5" i="45"/>
  <c r="Y3" i="45"/>
  <c r="Y4" i="45"/>
  <c r="Y5" i="45"/>
  <c r="AH4" i="45"/>
  <c r="AI3" i="45"/>
  <c r="AI4" i="45"/>
  <c r="AG5" i="45"/>
  <c r="AH3" i="45"/>
  <c r="AH5" i="45"/>
  <c r="U5" i="45"/>
  <c r="AG3" i="45"/>
  <c r="AG4" i="45"/>
  <c r="L27" i="23"/>
  <c r="P27" i="23"/>
  <c r="K27" i="23"/>
  <c r="O27" i="23"/>
  <c r="L27" i="41"/>
  <c r="P27" i="41"/>
  <c r="Q27" i="41"/>
  <c r="M27" i="41"/>
  <c r="AC7" i="41"/>
  <c r="AA7" i="41"/>
  <c r="AJ6" i="41"/>
  <c r="AI6" i="41"/>
  <c r="AH6" i="41"/>
  <c r="AG6" i="41"/>
  <c r="AF6" i="41"/>
  <c r="AE6" i="41"/>
  <c r="AD6" i="41"/>
  <c r="AC6" i="41"/>
  <c r="AA6" i="41"/>
  <c r="Z6" i="41"/>
  <c r="Y6" i="41"/>
  <c r="X6" i="41"/>
  <c r="W6" i="41"/>
  <c r="V6" i="41"/>
  <c r="U6" i="41"/>
  <c r="T6" i="41"/>
  <c r="AJ5" i="41"/>
  <c r="AE5" i="41"/>
  <c r="AD5" i="41"/>
  <c r="AC5" i="41"/>
  <c r="AA5" i="41"/>
  <c r="Z5" i="41"/>
  <c r="T5" i="41"/>
  <c r="AI5" i="41"/>
  <c r="AH5" i="41"/>
  <c r="AG5" i="41"/>
  <c r="AF5" i="41"/>
  <c r="Y5" i="41"/>
  <c r="X5" i="41"/>
  <c r="W5" i="41"/>
  <c r="V5" i="41"/>
  <c r="AJ4" i="41"/>
  <c r="AD4" i="41"/>
  <c r="Z4" i="41"/>
  <c r="T4" i="41"/>
  <c r="AI4" i="41"/>
  <c r="AH4" i="41"/>
  <c r="AG4" i="41"/>
  <c r="AF4" i="41"/>
  <c r="AE4" i="41"/>
  <c r="X4" i="41"/>
  <c r="V4" i="41"/>
  <c r="AJ3" i="41"/>
  <c r="AD3" i="41"/>
  <c r="Z3" i="41"/>
  <c r="T3" i="41"/>
  <c r="AI3" i="41"/>
  <c r="AH3" i="41"/>
  <c r="AG3" i="41"/>
  <c r="AF3" i="41"/>
  <c r="AE3" i="41"/>
  <c r="Y3" i="41"/>
  <c r="X3" i="41"/>
  <c r="AJ2" i="41"/>
  <c r="AI2" i="41"/>
  <c r="AH2" i="41"/>
  <c r="AG2" i="41"/>
  <c r="AF2" i="41"/>
  <c r="AE2" i="41"/>
  <c r="AD2" i="41"/>
  <c r="Z2" i="41"/>
  <c r="Y2" i="41"/>
  <c r="X2" i="41"/>
  <c r="W2" i="41"/>
  <c r="V2" i="41"/>
  <c r="U2" i="41"/>
  <c r="T2" i="41"/>
  <c r="P5" i="23"/>
  <c r="P4" i="23"/>
  <c r="P3" i="23"/>
  <c r="O5" i="23"/>
  <c r="O4" i="23"/>
  <c r="O3" i="23"/>
  <c r="N5" i="23"/>
  <c r="N4" i="23"/>
  <c r="N3" i="23"/>
  <c r="M5" i="23"/>
  <c r="M4" i="23"/>
  <c r="M3" i="23"/>
  <c r="L5" i="23"/>
  <c r="L4" i="23"/>
  <c r="L3" i="23"/>
  <c r="P3" i="1"/>
  <c r="F11" i="40"/>
  <c r="E11" i="40"/>
  <c r="D11" i="40"/>
  <c r="C11" i="40"/>
  <c r="F10" i="40"/>
  <c r="E10" i="40"/>
  <c r="D10" i="40"/>
  <c r="C10" i="40"/>
  <c r="B10" i="40"/>
  <c r="E9" i="40"/>
  <c r="C9" i="40"/>
  <c r="B9" i="40"/>
  <c r="J13" i="40"/>
  <c r="Q12" i="40"/>
  <c r="P12" i="40"/>
  <c r="O12" i="40"/>
  <c r="N12" i="40"/>
  <c r="M12" i="40"/>
  <c r="L12" i="40"/>
  <c r="K12" i="40"/>
  <c r="J12" i="40"/>
  <c r="Q11" i="40"/>
  <c r="P11" i="40"/>
  <c r="O11" i="40"/>
  <c r="N11" i="40"/>
  <c r="M11" i="40"/>
  <c r="L11" i="40"/>
  <c r="K11" i="40"/>
  <c r="J11" i="40"/>
  <c r="Q10" i="40"/>
  <c r="P10" i="40"/>
  <c r="O10" i="40"/>
  <c r="N10" i="40"/>
  <c r="M10" i="40"/>
  <c r="L10" i="40"/>
  <c r="K10" i="40"/>
  <c r="Q9" i="40"/>
  <c r="P9" i="40"/>
  <c r="O9" i="40"/>
  <c r="N9" i="40"/>
  <c r="M9" i="40"/>
  <c r="L9" i="40"/>
  <c r="K9" i="40"/>
  <c r="Q8" i="40"/>
  <c r="P8" i="40"/>
  <c r="O8" i="40"/>
  <c r="N8" i="40"/>
  <c r="M8" i="40"/>
  <c r="L8" i="40"/>
  <c r="K8" i="40"/>
  <c r="H13" i="40"/>
  <c r="H12" i="40"/>
  <c r="G12" i="40"/>
  <c r="F12" i="40"/>
  <c r="E12" i="40"/>
  <c r="D12" i="40"/>
  <c r="C12" i="40"/>
  <c r="B12" i="40"/>
  <c r="A12" i="40"/>
  <c r="H11" i="40"/>
  <c r="G11" i="40"/>
  <c r="B11" i="40"/>
  <c r="A11" i="40"/>
  <c r="G10" i="40"/>
  <c r="A10" i="40"/>
  <c r="G9" i="40"/>
  <c r="F9" i="40"/>
  <c r="D9" i="40"/>
  <c r="A9" i="40"/>
  <c r="G8" i="40"/>
  <c r="F8" i="40"/>
  <c r="E8" i="40"/>
  <c r="D8" i="40"/>
  <c r="C8" i="40"/>
  <c r="B8" i="40"/>
  <c r="A8" i="40"/>
  <c r="E11" i="39"/>
  <c r="E10" i="39"/>
  <c r="J13" i="39"/>
  <c r="Q12" i="39"/>
  <c r="P12" i="39"/>
  <c r="O12" i="39"/>
  <c r="N12" i="39"/>
  <c r="M12" i="39"/>
  <c r="L12" i="39"/>
  <c r="K12" i="39"/>
  <c r="J12" i="39"/>
  <c r="Q11" i="39"/>
  <c r="P11" i="39"/>
  <c r="O11" i="39"/>
  <c r="N11" i="39"/>
  <c r="M11" i="39"/>
  <c r="L11" i="39"/>
  <c r="K11" i="39"/>
  <c r="J11" i="39"/>
  <c r="Q10" i="39"/>
  <c r="P10" i="39"/>
  <c r="O10" i="39"/>
  <c r="N10" i="39"/>
  <c r="M10" i="39"/>
  <c r="L10" i="39"/>
  <c r="K10" i="39"/>
  <c r="Q9" i="39"/>
  <c r="P9" i="39"/>
  <c r="O9" i="39"/>
  <c r="N9" i="39"/>
  <c r="M9" i="39"/>
  <c r="L9" i="39"/>
  <c r="K9" i="39"/>
  <c r="Q8" i="39"/>
  <c r="P8" i="39"/>
  <c r="O8" i="39"/>
  <c r="N8" i="39"/>
  <c r="M8" i="39"/>
  <c r="L8" i="39"/>
  <c r="K8" i="39"/>
  <c r="H13" i="39"/>
  <c r="F6" i="39"/>
  <c r="H12" i="39"/>
  <c r="G12" i="39"/>
  <c r="F5" i="39"/>
  <c r="F12" i="39" s="1"/>
  <c r="E12" i="39"/>
  <c r="D12" i="39"/>
  <c r="C12" i="39"/>
  <c r="B12" i="39"/>
  <c r="A12" i="39"/>
  <c r="H11" i="39"/>
  <c r="G11" i="39"/>
  <c r="F11" i="39"/>
  <c r="D11" i="39"/>
  <c r="C11" i="39"/>
  <c r="B11" i="39"/>
  <c r="A11" i="39"/>
  <c r="G10" i="39"/>
  <c r="F10" i="39"/>
  <c r="D10" i="39"/>
  <c r="C10" i="39"/>
  <c r="B10" i="39"/>
  <c r="A10" i="39"/>
  <c r="G9" i="39"/>
  <c r="F9" i="39"/>
  <c r="E9" i="39"/>
  <c r="D9" i="39"/>
  <c r="C9" i="39"/>
  <c r="B9" i="39"/>
  <c r="A9" i="39"/>
  <c r="G8" i="39"/>
  <c r="F8" i="39"/>
  <c r="E8" i="39"/>
  <c r="D8" i="39"/>
  <c r="C8" i="39"/>
  <c r="B8" i="39"/>
  <c r="A8" i="39"/>
  <c r="T9" i="45" l="1"/>
  <c r="T8" i="45"/>
  <c r="Y4" i="41"/>
  <c r="V3" i="41"/>
  <c r="W3" i="41"/>
  <c r="W4" i="41"/>
  <c r="T9" i="41"/>
  <c r="U3" i="41"/>
  <c r="U4" i="41"/>
  <c r="U5" i="41"/>
  <c r="A16" i="40"/>
  <c r="A15" i="40"/>
  <c r="A16" i="39"/>
  <c r="A15" i="39"/>
  <c r="J13" i="37"/>
  <c r="H13" i="37"/>
  <c r="Q12" i="37"/>
  <c r="P12" i="37"/>
  <c r="O12" i="37"/>
  <c r="N12" i="37"/>
  <c r="M12" i="37"/>
  <c r="L12" i="37"/>
  <c r="K12" i="37"/>
  <c r="J12" i="37"/>
  <c r="H12" i="37"/>
  <c r="G12" i="37"/>
  <c r="F12" i="37"/>
  <c r="E12" i="37"/>
  <c r="D12" i="37"/>
  <c r="C12" i="37"/>
  <c r="B12" i="37"/>
  <c r="A12" i="37"/>
  <c r="Q11" i="37"/>
  <c r="P11" i="37"/>
  <c r="O11" i="37"/>
  <c r="N11" i="37"/>
  <c r="M11" i="37"/>
  <c r="L11" i="37"/>
  <c r="K11" i="37"/>
  <c r="J11" i="37"/>
  <c r="H11" i="37"/>
  <c r="G11" i="37"/>
  <c r="F11" i="37"/>
  <c r="E11" i="37"/>
  <c r="D11" i="37"/>
  <c r="C11" i="37"/>
  <c r="B11" i="37"/>
  <c r="A11" i="37"/>
  <c r="Q10" i="37"/>
  <c r="P10" i="37"/>
  <c r="O10" i="37"/>
  <c r="N10" i="37"/>
  <c r="M10" i="37"/>
  <c r="L10" i="37"/>
  <c r="K10" i="37"/>
  <c r="G10" i="37"/>
  <c r="F10" i="37"/>
  <c r="E10" i="37"/>
  <c r="D10" i="37"/>
  <c r="C10" i="37"/>
  <c r="B10" i="37"/>
  <c r="A10" i="37"/>
  <c r="Q9" i="37"/>
  <c r="P9" i="37"/>
  <c r="O9" i="37"/>
  <c r="N9" i="37"/>
  <c r="M9" i="37"/>
  <c r="L9" i="37"/>
  <c r="K9" i="37"/>
  <c r="G9" i="37"/>
  <c r="F9" i="37"/>
  <c r="E9" i="37"/>
  <c r="D9" i="37"/>
  <c r="C9" i="37"/>
  <c r="B9" i="37"/>
  <c r="A9" i="37"/>
  <c r="Q8" i="37"/>
  <c r="P8" i="37"/>
  <c r="O8" i="37"/>
  <c r="N8" i="37"/>
  <c r="M8" i="37"/>
  <c r="L8" i="37"/>
  <c r="K8" i="37"/>
  <c r="G8" i="37"/>
  <c r="F8" i="37"/>
  <c r="E8" i="37"/>
  <c r="D8" i="37"/>
  <c r="C8" i="37"/>
  <c r="B8" i="37"/>
  <c r="A8" i="37"/>
  <c r="E9" i="36"/>
  <c r="J13" i="36"/>
  <c r="H13" i="36"/>
  <c r="Q12" i="36"/>
  <c r="P12" i="36"/>
  <c r="O12" i="36"/>
  <c r="N12" i="36"/>
  <c r="M12" i="36"/>
  <c r="L12" i="36"/>
  <c r="K12" i="36"/>
  <c r="J12" i="36"/>
  <c r="H12" i="36"/>
  <c r="G12" i="36"/>
  <c r="F12" i="36"/>
  <c r="E12" i="36"/>
  <c r="D12" i="36"/>
  <c r="C12" i="36"/>
  <c r="B12" i="36"/>
  <c r="A12" i="36"/>
  <c r="Q11" i="36"/>
  <c r="P11" i="36"/>
  <c r="O11" i="36"/>
  <c r="N11" i="36"/>
  <c r="M11" i="36"/>
  <c r="L11" i="36"/>
  <c r="K11" i="36"/>
  <c r="J11" i="36"/>
  <c r="H11" i="36"/>
  <c r="G11" i="36"/>
  <c r="F11" i="36"/>
  <c r="E11" i="36"/>
  <c r="D11" i="36"/>
  <c r="C11" i="36"/>
  <c r="B11" i="36"/>
  <c r="A11" i="36"/>
  <c r="Q10" i="36"/>
  <c r="P10" i="36"/>
  <c r="O10" i="36"/>
  <c r="N10" i="36"/>
  <c r="M10" i="36"/>
  <c r="L10" i="36"/>
  <c r="K10" i="36"/>
  <c r="G10" i="36"/>
  <c r="F10" i="36"/>
  <c r="E10" i="36"/>
  <c r="D10" i="36"/>
  <c r="C10" i="36"/>
  <c r="B10" i="36"/>
  <c r="A10" i="36"/>
  <c r="Q9" i="36"/>
  <c r="P9" i="36"/>
  <c r="O9" i="36"/>
  <c r="N9" i="36"/>
  <c r="M9" i="36"/>
  <c r="L9" i="36"/>
  <c r="K9" i="36"/>
  <c r="G9" i="36"/>
  <c r="F9" i="36"/>
  <c r="D9" i="36"/>
  <c r="C9" i="36"/>
  <c r="B9" i="36"/>
  <c r="A9" i="36"/>
  <c r="Q8" i="36"/>
  <c r="P8" i="36"/>
  <c r="O8" i="36"/>
  <c r="N8" i="36"/>
  <c r="M8" i="36"/>
  <c r="L8" i="36"/>
  <c r="K8" i="36"/>
  <c r="G8" i="36"/>
  <c r="F8" i="36"/>
  <c r="E8" i="36"/>
  <c r="D8" i="36"/>
  <c r="C8" i="36"/>
  <c r="B8" i="36"/>
  <c r="A8" i="36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J13" i="30"/>
  <c r="H13" i="30"/>
  <c r="Q12" i="30"/>
  <c r="P12" i="30"/>
  <c r="O12" i="30"/>
  <c r="N12" i="30"/>
  <c r="M12" i="30"/>
  <c r="L12" i="30"/>
  <c r="K12" i="30"/>
  <c r="J12" i="30"/>
  <c r="H12" i="30"/>
  <c r="G12" i="30"/>
  <c r="F12" i="30"/>
  <c r="E12" i="30"/>
  <c r="D12" i="30"/>
  <c r="C12" i="30"/>
  <c r="B12" i="30"/>
  <c r="A12" i="30"/>
  <c r="Q11" i="30"/>
  <c r="P11" i="30"/>
  <c r="O11" i="30"/>
  <c r="N11" i="30"/>
  <c r="M11" i="30"/>
  <c r="L11" i="30"/>
  <c r="K11" i="30"/>
  <c r="J11" i="30"/>
  <c r="H11" i="30"/>
  <c r="G11" i="30"/>
  <c r="F11" i="30"/>
  <c r="E11" i="30"/>
  <c r="D11" i="30"/>
  <c r="C11" i="30"/>
  <c r="B11" i="30"/>
  <c r="A11" i="30"/>
  <c r="Q10" i="30"/>
  <c r="P10" i="30"/>
  <c r="O10" i="30"/>
  <c r="N10" i="30"/>
  <c r="M10" i="30"/>
  <c r="L10" i="30"/>
  <c r="K10" i="30"/>
  <c r="G10" i="30"/>
  <c r="F10" i="30"/>
  <c r="E10" i="30"/>
  <c r="D10" i="30"/>
  <c r="C10" i="30"/>
  <c r="B10" i="30"/>
  <c r="A10" i="30"/>
  <c r="Q9" i="30"/>
  <c r="P9" i="30"/>
  <c r="O9" i="30"/>
  <c r="N9" i="30"/>
  <c r="M9" i="30"/>
  <c r="L9" i="30"/>
  <c r="K9" i="30"/>
  <c r="G9" i="30"/>
  <c r="F9" i="30"/>
  <c r="E9" i="30"/>
  <c r="D9" i="30"/>
  <c r="C9" i="30"/>
  <c r="B9" i="30"/>
  <c r="A9" i="30"/>
  <c r="Q8" i="30"/>
  <c r="P8" i="30"/>
  <c r="O8" i="30"/>
  <c r="N8" i="30"/>
  <c r="M8" i="30"/>
  <c r="L8" i="30"/>
  <c r="K8" i="30"/>
  <c r="G8" i="30"/>
  <c r="F8" i="30"/>
  <c r="E8" i="30"/>
  <c r="D8" i="30"/>
  <c r="C8" i="30"/>
  <c r="B8" i="30"/>
  <c r="A8" i="30"/>
  <c r="J13" i="29"/>
  <c r="H13" i="29"/>
  <c r="Q12" i="29"/>
  <c r="P12" i="29"/>
  <c r="O12" i="29"/>
  <c r="N12" i="29"/>
  <c r="M12" i="29"/>
  <c r="L12" i="29"/>
  <c r="K12" i="29"/>
  <c r="J12" i="29"/>
  <c r="H12" i="29"/>
  <c r="G12" i="29"/>
  <c r="F12" i="29"/>
  <c r="E12" i="29"/>
  <c r="D12" i="29"/>
  <c r="C12" i="29"/>
  <c r="B12" i="29"/>
  <c r="A12" i="29"/>
  <c r="Q11" i="29"/>
  <c r="P11" i="29"/>
  <c r="O11" i="29"/>
  <c r="N11" i="29"/>
  <c r="M11" i="29"/>
  <c r="L11" i="29"/>
  <c r="K11" i="29"/>
  <c r="J11" i="29"/>
  <c r="H11" i="29"/>
  <c r="G11" i="29"/>
  <c r="F11" i="29"/>
  <c r="E11" i="29"/>
  <c r="D11" i="29"/>
  <c r="C11" i="29"/>
  <c r="B11" i="29"/>
  <c r="A11" i="29"/>
  <c r="Q10" i="29"/>
  <c r="P10" i="29"/>
  <c r="O10" i="29"/>
  <c r="N10" i="29"/>
  <c r="M10" i="29"/>
  <c r="L10" i="29"/>
  <c r="K10" i="29"/>
  <c r="G10" i="29"/>
  <c r="F10" i="29"/>
  <c r="E10" i="29"/>
  <c r="D10" i="29"/>
  <c r="C10" i="29"/>
  <c r="B10" i="29"/>
  <c r="A10" i="29"/>
  <c r="Q9" i="29"/>
  <c r="P9" i="29"/>
  <c r="O9" i="29"/>
  <c r="N9" i="29"/>
  <c r="M9" i="29"/>
  <c r="L9" i="29"/>
  <c r="K9" i="29"/>
  <c r="G9" i="29"/>
  <c r="F9" i="29"/>
  <c r="E9" i="29"/>
  <c r="D9" i="29"/>
  <c r="C9" i="29"/>
  <c r="B9" i="29"/>
  <c r="A9" i="29"/>
  <c r="Q8" i="29"/>
  <c r="P8" i="29"/>
  <c r="O8" i="29"/>
  <c r="N8" i="29"/>
  <c r="M8" i="29"/>
  <c r="L8" i="29"/>
  <c r="K8" i="29"/>
  <c r="G8" i="29"/>
  <c r="F8" i="29"/>
  <c r="E8" i="29"/>
  <c r="D8" i="29"/>
  <c r="C8" i="29"/>
  <c r="B8" i="29"/>
  <c r="A8" i="29"/>
  <c r="J13" i="28"/>
  <c r="H13" i="28"/>
  <c r="Q12" i="28"/>
  <c r="P12" i="28"/>
  <c r="O12" i="28"/>
  <c r="N12" i="28"/>
  <c r="M12" i="28"/>
  <c r="L12" i="28"/>
  <c r="K12" i="28"/>
  <c r="J12" i="28"/>
  <c r="H12" i="28"/>
  <c r="G12" i="28"/>
  <c r="F12" i="28"/>
  <c r="E12" i="28"/>
  <c r="D12" i="28"/>
  <c r="C12" i="28"/>
  <c r="B12" i="28"/>
  <c r="A12" i="28"/>
  <c r="Q11" i="28"/>
  <c r="P11" i="28"/>
  <c r="O11" i="28"/>
  <c r="N11" i="28"/>
  <c r="M11" i="28"/>
  <c r="L11" i="28"/>
  <c r="K11" i="28"/>
  <c r="J11" i="28"/>
  <c r="H11" i="28"/>
  <c r="G11" i="28"/>
  <c r="F11" i="28"/>
  <c r="E11" i="28"/>
  <c r="D11" i="28"/>
  <c r="C11" i="28"/>
  <c r="B11" i="28"/>
  <c r="A11" i="28"/>
  <c r="Q10" i="28"/>
  <c r="P10" i="28"/>
  <c r="O10" i="28"/>
  <c r="N10" i="28"/>
  <c r="M10" i="28"/>
  <c r="L10" i="28"/>
  <c r="K10" i="28"/>
  <c r="G10" i="28"/>
  <c r="F10" i="28"/>
  <c r="E10" i="28"/>
  <c r="D10" i="28"/>
  <c r="C10" i="28"/>
  <c r="B10" i="28"/>
  <c r="A10" i="28"/>
  <c r="Q9" i="28"/>
  <c r="P9" i="28"/>
  <c r="O9" i="28"/>
  <c r="N9" i="28"/>
  <c r="M9" i="28"/>
  <c r="L9" i="28"/>
  <c r="K9" i="28"/>
  <c r="G9" i="28"/>
  <c r="F9" i="28"/>
  <c r="E9" i="28"/>
  <c r="D9" i="28"/>
  <c r="C9" i="28"/>
  <c r="B9" i="28"/>
  <c r="A9" i="28"/>
  <c r="Q8" i="28"/>
  <c r="P8" i="28"/>
  <c r="O8" i="28"/>
  <c r="N8" i="28"/>
  <c r="M8" i="28"/>
  <c r="L8" i="28"/>
  <c r="K8" i="28"/>
  <c r="G8" i="28"/>
  <c r="F8" i="28"/>
  <c r="E8" i="28"/>
  <c r="D8" i="28"/>
  <c r="C8" i="28"/>
  <c r="B8" i="28"/>
  <c r="A8" i="28"/>
  <c r="A9" i="45" l="1"/>
  <c r="T8" i="41"/>
  <c r="A9" i="41" s="1"/>
  <c r="A15" i="33"/>
  <c r="A18" i="40"/>
  <c r="A18" i="39"/>
  <c r="A16" i="36"/>
  <c r="A15" i="37"/>
  <c r="A16" i="37"/>
  <c r="A15" i="36"/>
  <c r="A16" i="35"/>
  <c r="A15" i="35"/>
  <c r="A16" i="34"/>
  <c r="A15" i="34"/>
  <c r="A16" i="33"/>
  <c r="A16" i="32"/>
  <c r="A15" i="32"/>
  <c r="A16" i="31"/>
  <c r="A15" i="31"/>
  <c r="A16" i="30"/>
  <c r="A15" i="30"/>
  <c r="A16" i="29"/>
  <c r="A15" i="29"/>
  <c r="A15" i="28"/>
  <c r="A16" i="28"/>
  <c r="AC7" i="23"/>
  <c r="AJ6" i="23"/>
  <c r="AI6" i="23"/>
  <c r="AH6" i="23"/>
  <c r="AG6" i="23"/>
  <c r="AF6" i="23"/>
  <c r="AE6" i="23"/>
  <c r="AD6" i="23"/>
  <c r="AC6" i="23"/>
  <c r="AJ5" i="23"/>
  <c r="AI5" i="23"/>
  <c r="AD5" i="23"/>
  <c r="AC5" i="23"/>
  <c r="AJ4" i="23"/>
  <c r="AI4" i="23"/>
  <c r="AD4" i="23"/>
  <c r="AJ3" i="23"/>
  <c r="AI3" i="23"/>
  <c r="AD3" i="23"/>
  <c r="AJ2" i="23"/>
  <c r="AI2" i="23"/>
  <c r="AH2" i="23"/>
  <c r="AG2" i="23"/>
  <c r="AF2" i="23"/>
  <c r="AE2" i="23"/>
  <c r="AD2" i="23"/>
  <c r="A18" i="37" l="1"/>
  <c r="A18" i="36"/>
  <c r="A18" i="33"/>
  <c r="A18" i="35"/>
  <c r="A18" i="34"/>
  <c r="A18" i="32"/>
  <c r="A18" i="31"/>
  <c r="A18" i="30"/>
  <c r="A18" i="29"/>
  <c r="A18" i="28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A16" i="27" l="1"/>
  <c r="A15" i="27"/>
  <c r="A16" i="26"/>
  <c r="A15" i="26"/>
  <c r="K5" i="1"/>
  <c r="C43" i="1" s="1"/>
  <c r="L6" i="1"/>
  <c r="C50" i="1" s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N16" i="1"/>
  <c r="N18" i="1"/>
  <c r="N27" i="1"/>
  <c r="N32" i="1"/>
  <c r="N34" i="1"/>
  <c r="N50" i="1"/>
  <c r="Q21" i="1"/>
  <c r="Q27" i="1"/>
  <c r="Q29" i="1"/>
  <c r="Q35" i="1"/>
  <c r="Q53" i="1"/>
  <c r="Q16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Q19" i="1" l="1"/>
  <c r="N24" i="1"/>
  <c r="N51" i="1"/>
  <c r="N48" i="1"/>
  <c r="N43" i="1"/>
  <c r="Q45" i="1"/>
  <c r="N42" i="1"/>
  <c r="N40" i="1"/>
  <c r="Q37" i="1"/>
  <c r="N26" i="1"/>
  <c r="A18" i="27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U21" i="1" l="1"/>
  <c r="U22" i="1"/>
  <c r="A13" i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A18" i="10" l="1"/>
  <c r="A18" i="4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Z4" i="23"/>
  <c r="B4" i="23"/>
  <c r="U4" i="23" s="1"/>
  <c r="Y6" i="23"/>
  <c r="V6" i="23"/>
  <c r="AA7" i="23"/>
  <c r="Z3" i="23"/>
  <c r="B3" i="23"/>
  <c r="U3" i="23" s="1"/>
  <c r="T5" i="23"/>
  <c r="AA5" i="23"/>
  <c r="Z6" i="23"/>
  <c r="U6" i="23"/>
  <c r="Z5" i="23"/>
  <c r="B5" i="23"/>
  <c r="U5" i="23" s="1"/>
  <c r="T2" i="23"/>
  <c r="W2" i="23"/>
  <c r="X2" i="23"/>
  <c r="T4" i="23"/>
  <c r="U2" i="23"/>
  <c r="Z2" i="23"/>
  <c r="T6" i="23"/>
  <c r="AA6" i="23"/>
  <c r="T3" i="23"/>
  <c r="V2" i="23"/>
  <c r="Y2" i="23"/>
  <c r="W6" i="23"/>
  <c r="X6" i="23"/>
  <c r="AE3" i="23" l="1"/>
  <c r="F3" i="23"/>
  <c r="Y3" i="23" s="1"/>
  <c r="AH3" i="23"/>
  <c r="AF3" i="23"/>
  <c r="E3" i="23"/>
  <c r="X3" i="23" s="1"/>
  <c r="C3" i="23" l="1"/>
  <c r="V3" i="23" s="1"/>
  <c r="AG3" i="23"/>
  <c r="D3" i="23"/>
  <c r="W3" i="23" s="1"/>
  <c r="AE4" i="23"/>
  <c r="F4" i="23"/>
  <c r="Y4" i="23" s="1"/>
  <c r="C4" i="23" l="1"/>
  <c r="V4" i="23" s="1"/>
  <c r="AH4" i="23"/>
  <c r="AF4" i="23"/>
  <c r="E4" i="23"/>
  <c r="X4" i="23" s="1"/>
  <c r="D4" i="23" l="1"/>
  <c r="AG4" i="23"/>
  <c r="AE5" i="23"/>
  <c r="F5" i="23"/>
  <c r="Y5" i="23" s="1"/>
  <c r="AF5" i="23"/>
  <c r="E5" i="23"/>
  <c r="W4" i="23" l="1"/>
  <c r="C5" i="23"/>
  <c r="V5" i="23" s="1"/>
  <c r="AG5" i="23"/>
  <c r="D5" i="23"/>
  <c r="W5" i="23" s="1"/>
  <c r="X5" i="23"/>
  <c r="AH5" i="23"/>
  <c r="T9" i="23" l="1"/>
  <c r="T8" i="23"/>
  <c r="A9" i="23" l="1"/>
</calcChain>
</file>

<file path=xl/sharedStrings.xml><?xml version="1.0" encoding="utf-8"?>
<sst xmlns="http://schemas.openxmlformats.org/spreadsheetml/2006/main" count="2611" uniqueCount="137">
  <si>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</si>
  <si>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</si>
  <si>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</si>
  <si>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</si>
  <si>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</si>
  <si>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</si>
  <si>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</si>
  <si>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</si>
  <si>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</si>
  <si>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</si>
  <si>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</si>
  <si>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</si>
  <si>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</si>
  <si>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</si>
  <si>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</si>
  <si>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</si>
  <si>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</si>
  <si>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</si>
  <si>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</si>
  <si>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</si>
  <si>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</si>
  <si>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</si>
  <si>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</si>
  <si>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</si>
  <si>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</si>
  <si>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</si>
  <si>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</si>
  <si>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</si>
  <si>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</si>
  <si>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</si>
  <si>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</si>
  <si>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</si>
  <si>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</si>
  <si>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</si>
  <si>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</si>
  <si>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</si>
  <si>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</si>
  <si>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</si>
  <si>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</si>
  <si>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</si>
  <si>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</si>
  <si>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</si>
  <si>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</si>
  <si>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</si>
  <si>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</si>
  <si>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</si>
  <si>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</si>
  <si>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</si>
  <si>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</si>
  <si>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</si>
  <si>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</si>
  <si>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</si>
  <si>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</si>
  <si>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</si>
  <si>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</si>
  <si>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</si>
  <si>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</si>
  <si>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</si>
  <si>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</si>
  <si>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</si>
  <si>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</si>
  <si>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</si>
  <si>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</si>
  <si>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</si>
  <si>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</si>
  <si>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</si>
  <si>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</si>
  <si>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</si>
  <si>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</si>
  <si>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</si>
  <si>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</si>
  <si>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</si>
  <si>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</si>
  <si>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</si>
  <si>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</si>
  <si>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</si>
  <si>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</si>
  <si>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</si>
  <si>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</si>
  <si>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</si>
  <si>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</si>
  <si>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</si>
  <si>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</si>
  <si>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</si>
  <si>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</si>
  <si>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</si>
  <si>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</si>
  <si>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</si>
  <si>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</si>
  <si>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</si>
  <si>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</si>
  <si>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</si>
  <si>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</si>
  <si>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</si>
  <si>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</si>
  <si>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</si>
  <si>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</si>
  <si>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</si>
  <si>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</si>
  <si>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</si>
  <si>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</si>
  <si>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</si>
  <si>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</si>
  <si>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</si>
  <si>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</si>
  <si>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</si>
  <si>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</si>
  <si>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</si>
  <si>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</si>
  <si>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</si>
  <si>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</si>
  <si>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</si>
  <si>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 1</t>
  </si>
  <si>
    <t>First attempt.</t>
  </si>
  <si>
    <t>Tried to place vowels on better places.</t>
  </si>
  <si>
    <t>Optimization for left hand.</t>
  </si>
  <si>
    <t>Use digraph statistics only.</t>
  </si>
  <si>
    <t>start from worst.</t>
  </si>
  <si>
    <t>Template</t>
  </si>
  <si>
    <t>My 5</t>
  </si>
  <si>
    <t>&gt;</t>
  </si>
  <si>
    <t>&lt;</t>
  </si>
  <si>
    <t>:</t>
  </si>
  <si>
    <t>"</t>
  </si>
  <si>
    <t>%</t>
  </si>
  <si>
    <t>Sum</t>
  </si>
  <si>
    <t>Average</t>
  </si>
  <si>
    <t>Running Total</t>
  </si>
  <si>
    <t>Count</t>
  </si>
  <si>
    <t>Characters</t>
  </si>
  <si>
    <t>Row Labels</t>
  </si>
  <si>
    <t>Grand Total</t>
  </si>
  <si>
    <t>Letter</t>
  </si>
  <si>
    <t>Value</t>
  </si>
  <si>
    <t>Letters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</si>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</sst>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8"/>
      <color rgb="FF242729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21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 vertical="center"/>
    </xf>
    <xf numFmtId="164" fontId="1" fillId="4" borderId="3" xfId="3" applyNumberFormat="1" applyBorder="1" applyAlignment="1">
      <alignment horizontal="center" vertical="center"/>
    </xf>
    <xf numFmtId="164" fontId="1" fillId="6" borderId="2" xfId="5" applyNumberFormat="1" applyFont="1" applyBorder="1" applyAlignment="1">
      <alignment horizontal="center" vertical="center"/>
    </xf>
    <xf numFmtId="164" fontId="1" fillId="6" borderId="32" xfId="5" quotePrefix="1" applyNumberFormat="1" applyBorder="1" applyAlignment="1">
      <alignment horizontal="center" vertical="center"/>
    </xf>
    <xf numFmtId="164" fontId="3" fillId="3" borderId="2" xfId="2" applyNumberFormat="1" applyFont="1" applyBorder="1" applyAlignment="1">
      <alignment horizontal="center" vertical="center"/>
    </xf>
    <xf numFmtId="164" fontId="1" fillId="4" borderId="25" xfId="3" quotePrefix="1" applyNumberFormat="1" applyFont="1" applyBorder="1" applyAlignment="1">
      <alignment horizontal="center" vertical="center"/>
    </xf>
    <xf numFmtId="164" fontId="2" fillId="2" borderId="25" xfId="1" applyNumberFormat="1" applyFont="1" applyBorder="1" applyAlignment="1">
      <alignment horizontal="center" vertical="center"/>
    </xf>
    <xf numFmtId="164" fontId="3" fillId="3" borderId="34" xfId="2" applyNumberFormat="1" applyFont="1" applyBorder="1" applyAlignment="1">
      <alignment horizontal="center" vertical="center"/>
    </xf>
    <xf numFmtId="164" fontId="1" fillId="5" borderId="30" xfId="4" applyNumberFormat="1" applyFont="1" applyBorder="1" applyAlignment="1">
      <alignment horizontal="center" vertical="center"/>
    </xf>
    <xf numFmtId="164" fontId="1" fillId="4" borderId="30" xfId="3" quotePrefix="1" applyNumberFormat="1" applyFont="1" applyBorder="1" applyAlignment="1">
      <alignment horizontal="center" vertical="center"/>
    </xf>
    <xf numFmtId="164" fontId="2" fillId="2" borderId="30" xfId="1" applyNumberFormat="1" applyFont="1" applyBorder="1" applyAlignment="1">
      <alignment horizontal="center" vertical="center"/>
    </xf>
    <xf numFmtId="0" fontId="2" fillId="2" borderId="23" xfId="1" applyNumberFormat="1" applyBorder="1" applyAlignment="1">
      <alignment horizontal="center" vertical="center"/>
    </xf>
    <xf numFmtId="49" fontId="1" fillId="6" borderId="25" xfId="5" applyNumberFormat="1" applyBorder="1" applyAlignment="1">
      <alignment horizontal="center" vertical="center"/>
    </xf>
    <xf numFmtId="164" fontId="6" fillId="6" borderId="1" xfId="5" applyNumberFormat="1" applyFont="1" applyBorder="1" applyAlignment="1">
      <alignment horizontal="center" vertical="center"/>
    </xf>
    <xf numFmtId="164" fontId="6" fillId="5" borderId="1" xfId="4" applyNumberFormat="1" applyFont="1" applyBorder="1" applyAlignment="1">
      <alignment horizontal="center" vertical="center"/>
    </xf>
    <xf numFmtId="164" fontId="6" fillId="4" borderId="1" xfId="3" applyNumberFormat="1" applyFont="1" applyBorder="1" applyAlignment="1">
      <alignment horizontal="center" vertical="center"/>
    </xf>
    <xf numFmtId="164" fontId="7" fillId="4" borderId="1" xfId="3" applyNumberFormat="1" applyFont="1" applyBorder="1" applyAlignment="1">
      <alignment horizontal="center" vertical="center"/>
    </xf>
    <xf numFmtId="164" fontId="8" fillId="2" borderId="1" xfId="1" applyNumberFormat="1" applyFont="1" applyBorder="1" applyAlignment="1">
      <alignment horizontal="center" vertical="center"/>
    </xf>
    <xf numFmtId="164" fontId="7" fillId="6" borderId="1" xfId="5" applyNumberFormat="1" applyFont="1" applyBorder="1" applyAlignment="1">
      <alignment horizontal="center" vertical="center"/>
    </xf>
    <xf numFmtId="164" fontId="7" fillId="6" borderId="3" xfId="5" applyNumberFormat="1" applyFont="1" applyBorder="1" applyAlignment="1">
      <alignment horizontal="center" vertical="center"/>
    </xf>
    <xf numFmtId="164" fontId="7" fillId="6" borderId="2" xfId="5" applyNumberFormat="1" applyFont="1" applyBorder="1" applyAlignment="1">
      <alignment horizontal="center" vertical="center"/>
    </xf>
    <xf numFmtId="164" fontId="1" fillId="6" borderId="1" xfId="5" quotePrefix="1" applyNumberFormat="1" applyBorder="1" applyAlignment="1">
      <alignment horizontal="center" vertical="center"/>
    </xf>
    <xf numFmtId="164" fontId="1" fillId="6" borderId="1" xfId="5" quotePrefix="1" applyNumberFormat="1" applyFont="1" applyBorder="1" applyAlignment="1">
      <alignment horizontal="center" vertical="center"/>
    </xf>
    <xf numFmtId="164" fontId="1" fillId="6" borderId="2" xfId="5" quotePrefix="1" applyNumberFormat="1" applyBorder="1" applyAlignment="1">
      <alignment horizontal="center" vertical="center"/>
    </xf>
    <xf numFmtId="0" fontId="1" fillId="6" borderId="1" xfId="5" quotePrefix="1" applyNumberForma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164" fontId="3" fillId="3" borderId="33" xfId="2" quotePrefix="1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49" fontId="0" fillId="0" borderId="0" xfId="0" quotePrefix="1" applyNumberFormat="1"/>
    <xf numFmtId="0" fontId="9" fillId="0" borderId="0" xfId="0" applyFont="1" applyAlignment="1">
      <alignment horizontal="left"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6" fillId="0" borderId="0" xfId="0" applyNumberFormat="1" applyFont="1"/>
    <xf numFmtId="164" fontId="0" fillId="0" borderId="0" xfId="0" pivotButton="1" applyNumberFormat="1"/>
    <xf numFmtId="164" fontId="1" fillId="6" borderId="0" xfId="5" applyNumberFormat="1"/>
    <xf numFmtId="0" fontId="1" fillId="6" borderId="0" xfId="0" applyFont="1" applyFill="1" applyAlignment="1">
      <alignment horizontal="left"/>
    </xf>
    <xf numFmtId="0" fontId="1" fillId="6" borderId="0" xfId="0" applyNumberFormat="1" applyFont="1" applyFill="1"/>
    <xf numFmtId="49" fontId="1" fillId="6" borderId="0" xfId="5" applyNumberFormat="1"/>
    <xf numFmtId="49" fontId="1" fillId="5" borderId="0" xfId="4" applyNumberFormat="1"/>
    <xf numFmtId="164" fontId="1" fillId="5" borderId="0" xfId="4" applyNumberFormat="1"/>
    <xf numFmtId="49" fontId="1" fillId="4" borderId="0" xfId="3" applyNumberFormat="1"/>
    <xf numFmtId="164" fontId="1" fillId="4" borderId="0" xfId="3" applyNumberFormat="1"/>
    <xf numFmtId="49" fontId="1" fillId="4" borderId="0" xfId="3" applyNumberFormat="1" applyAlignment="1">
      <alignment wrapText="1"/>
    </xf>
    <xf numFmtId="49" fontId="1" fillId="4" borderId="0" xfId="3" quotePrefix="1" applyNumberFormat="1" applyAlignment="1">
      <alignment wrapText="1"/>
    </xf>
    <xf numFmtId="49" fontId="1" fillId="5" borderId="0" xfId="4" quotePrefix="1" applyNumberFormat="1"/>
    <xf numFmtId="0" fontId="1" fillId="5" borderId="0" xfId="0" applyFont="1" applyFill="1" applyAlignment="1">
      <alignment horizontal="left"/>
    </xf>
    <xf numFmtId="0" fontId="1" fillId="5" borderId="0" xfId="0" applyNumberFormat="1" applyFont="1" applyFill="1"/>
    <xf numFmtId="0" fontId="1" fillId="4" borderId="0" xfId="0" applyFont="1" applyFill="1" applyAlignment="1">
      <alignment horizontal="left"/>
    </xf>
    <xf numFmtId="0" fontId="1" fillId="4" borderId="0" xfId="0" applyNumberFormat="1" applyFont="1" applyFill="1"/>
    <xf numFmtId="49" fontId="3" fillId="3" borderId="0" xfId="2" applyNumberFormat="1"/>
    <xf numFmtId="164" fontId="3" fillId="3" borderId="0" xfId="2" applyNumberFormat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  <xf numFmtId="2" fontId="0" fillId="0" borderId="0" xfId="0" applyNumberFormat="1" applyAlignment="1">
      <alignment horizontal="center" vertical="center"/>
    </xf>
    <xf numFmtId="2" fontId="3" fillId="3" borderId="1" xfId="2" applyNumberFormat="1" applyBorder="1" applyAlignment="1">
      <alignment horizontal="center" vertical="center"/>
    </xf>
    <xf numFmtId="2" fontId="3" fillId="3" borderId="0" xfId="2" applyNumberFormat="1"/>
    <xf numFmtId="2" fontId="1" fillId="6" borderId="0" xfId="5" applyNumberFormat="1"/>
    <xf numFmtId="2" fontId="1" fillId="5" borderId="0" xfId="4" applyNumberFormat="1"/>
    <xf numFmtId="2" fontId="1" fillId="4" borderId="0" xfId="3" applyNumberFormat="1"/>
    <xf numFmtId="164" fontId="7" fillId="6" borderId="2" xfId="5" quotePrefix="1" applyNumberFormat="1" applyFont="1" applyBorder="1" applyAlignment="1">
      <alignment horizontal="center" vertical="center"/>
    </xf>
    <xf numFmtId="164" fontId="1" fillId="4" borderId="0" xfId="3" quotePrefix="1" applyNumberFormat="1"/>
    <xf numFmtId="49" fontId="0" fillId="0" borderId="0" xfId="0" pivotButton="1" applyNumberFormat="1"/>
    <xf numFmtId="2" fontId="0" fillId="0" borderId="0" xfId="0" pivotButton="1" applyNumberFormat="1"/>
    <xf numFmtId="0" fontId="0" fillId="0" borderId="0" xfId="0" quotePrefix="1"/>
    <xf numFmtId="49" fontId="1" fillId="6" borderId="0" xfId="5" quotePrefix="1" applyNumberFormat="1"/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2" formatCode="0.00"/>
    </dxf>
    <dxf>
      <numFmt numFmtId="30" formatCode="@"/>
    </dxf>
    <dxf>
      <numFmt numFmtId="30" formatCode="@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2" formatCode="0.00"/>
    </dxf>
    <dxf>
      <numFmt numFmtId="30" formatCode="@"/>
    </dxf>
    <dxf>
      <numFmt numFmtId="30" formatCode="@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numFmt numFmtId="30" formatCode="@"/>
    </dxf>
    <dxf>
      <numFmt numFmtId="30" formatCode="@"/>
    </dxf>
    <dxf>
      <numFmt numFmtId="164" formatCode="0.0"/>
    </dxf>
    <dxf>
      <numFmt numFmtId="164" formatCode="0.0"/>
    </dxf>
    <dxf>
      <numFmt numFmtId="164" formatCode="0.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galiamov" refreshedDate="44016.845045138885" createdVersion="6" refreshedVersion="6" minRefreshableVersion="3" recordCount="307" xr:uid="{629DD29C-97B6-4772-8EF2-536BA830B66F}">
  <cacheSource type="worksheet">
    <worksheetSource name="Table79"/>
  </cacheSource>
  <cacheFields count="2">
    <cacheField name="Letter" numFmtId="0">
      <sharedItems count="26">
        <s v="e"/>
        <s v="h"/>
        <s v="a"/>
        <s v="i"/>
        <s v="n"/>
        <s v="s"/>
        <s v="o"/>
        <s v="d"/>
        <s v="c"/>
        <s v="g"/>
        <s v="f"/>
        <s v="r"/>
        <s v="l"/>
        <s v="m"/>
        <s v="p"/>
        <s v="t"/>
        <s v="b"/>
        <s v="q"/>
        <s v="k"/>
        <s v="u"/>
        <s v="v"/>
        <s v="y"/>
        <s v="w"/>
        <s v="x"/>
        <s v="j"/>
        <s v="z"/>
      </sharedItems>
    </cacheField>
    <cacheField name="Value" numFmtId="0">
      <sharedItems containsSemiMixedTypes="0" containsString="0" containsNumber="1" minValue="0" maxValue="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  <n v="3.6"/>
  </r>
  <r>
    <x v="0"/>
    <n v="2.6"/>
  </r>
  <r>
    <x v="1"/>
    <n v="2.5"/>
  </r>
  <r>
    <x v="2"/>
    <n v="2.5"/>
  </r>
  <r>
    <x v="0"/>
    <n v="2.5"/>
  </r>
  <r>
    <x v="3"/>
    <n v="2.4"/>
  </r>
  <r>
    <x v="3"/>
    <n v="2.4"/>
  </r>
  <r>
    <x v="4"/>
    <n v="2"/>
  </r>
  <r>
    <x v="0"/>
    <n v="1.9350000000000001"/>
  </r>
  <r>
    <x v="5"/>
    <n v="1.9"/>
  </r>
  <r>
    <x v="2"/>
    <n v="1.8"/>
  </r>
  <r>
    <x v="0"/>
    <n v="1.8"/>
  </r>
  <r>
    <x v="6"/>
    <n v="1.7"/>
  </r>
  <r>
    <x v="7"/>
    <n v="1.7"/>
  </r>
  <r>
    <x v="8"/>
    <n v="1.6"/>
  </r>
  <r>
    <x v="4"/>
    <n v="1.5"/>
  </r>
  <r>
    <x v="3"/>
    <n v="1.5"/>
  </r>
  <r>
    <x v="0"/>
    <n v="1.5"/>
  </r>
  <r>
    <x v="0"/>
    <n v="1.5"/>
  </r>
  <r>
    <x v="2"/>
    <n v="1.5"/>
  </r>
  <r>
    <x v="2"/>
    <n v="1.4"/>
  </r>
  <r>
    <x v="6"/>
    <n v="1.4"/>
  </r>
  <r>
    <x v="2"/>
    <n v="1.3"/>
  </r>
  <r>
    <x v="8"/>
    <n v="1.2"/>
  </r>
  <r>
    <x v="2"/>
    <n v="1.1000000000000001"/>
  </r>
  <r>
    <x v="3"/>
    <n v="1.1000000000000001"/>
  </r>
  <r>
    <x v="9"/>
    <n v="1"/>
  </r>
  <r>
    <x v="3"/>
    <n v="1"/>
  </r>
  <r>
    <x v="10"/>
    <n v="1"/>
  </r>
  <r>
    <x v="11"/>
    <n v="0.9"/>
  </r>
  <r>
    <x v="0"/>
    <n v="0.9"/>
  </r>
  <r>
    <x v="8"/>
    <n v="0.9"/>
  </r>
  <r>
    <x v="3"/>
    <n v="0.8"/>
  </r>
  <r>
    <x v="2"/>
    <n v="0.8"/>
  </r>
  <r>
    <x v="7"/>
    <n v="0.8"/>
  </r>
  <r>
    <x v="8"/>
    <n v="0.8"/>
  </r>
  <r>
    <x v="2"/>
    <n v="0.8"/>
  </r>
  <r>
    <x v="6"/>
    <n v="0.8"/>
  </r>
  <r>
    <x v="5"/>
    <n v="0.8"/>
  </r>
  <r>
    <x v="0"/>
    <n v="0.8"/>
  </r>
  <r>
    <x v="2"/>
    <n v="0.7"/>
  </r>
  <r>
    <x v="12"/>
    <n v="0.7"/>
  </r>
  <r>
    <x v="4"/>
    <n v="0.7"/>
  </r>
  <r>
    <x v="13"/>
    <n v="0.7"/>
  </r>
  <r>
    <x v="2"/>
    <n v="0.7"/>
  </r>
  <r>
    <x v="2"/>
    <n v="0.7"/>
  </r>
  <r>
    <x v="7"/>
    <n v="0.7"/>
  </r>
  <r>
    <x v="7"/>
    <n v="0.7"/>
  </r>
  <r>
    <x v="6"/>
    <n v="0.7"/>
  </r>
  <r>
    <x v="0"/>
    <n v="0.6"/>
  </r>
  <r>
    <x v="11"/>
    <n v="0.6"/>
  </r>
  <r>
    <x v="10"/>
    <n v="0.6"/>
  </r>
  <r>
    <x v="14"/>
    <n v="0.5"/>
  </r>
  <r>
    <x v="8"/>
    <n v="0.5"/>
  </r>
  <r>
    <x v="15"/>
    <n v="0.5"/>
  </r>
  <r>
    <x v="0"/>
    <n v="0.5"/>
  </r>
  <r>
    <x v="6"/>
    <n v="0.5"/>
  </r>
  <r>
    <x v="16"/>
    <n v="0.5"/>
  </r>
  <r>
    <x v="12"/>
    <n v="0.5"/>
  </r>
  <r>
    <x v="15"/>
    <n v="0.5"/>
  </r>
  <r>
    <x v="0"/>
    <n v="0.5"/>
  </r>
  <r>
    <x v="0"/>
    <n v="0.5"/>
  </r>
  <r>
    <x v="8"/>
    <n v="0.5"/>
  </r>
  <r>
    <x v="3"/>
    <n v="0.5"/>
  </r>
  <r>
    <x v="6"/>
    <n v="0.5"/>
  </r>
  <r>
    <x v="12"/>
    <n v="0.4"/>
  </r>
  <r>
    <x v="11"/>
    <n v="0.4"/>
  </r>
  <r>
    <x v="1"/>
    <n v="0.4"/>
  </r>
  <r>
    <x v="2"/>
    <n v="0.4"/>
  </r>
  <r>
    <x v="8"/>
    <n v="0.4"/>
  </r>
  <r>
    <x v="0"/>
    <n v="0.4"/>
  </r>
  <r>
    <x v="2"/>
    <n v="0.4"/>
  </r>
  <r>
    <x v="2"/>
    <n v="0.4"/>
  </r>
  <r>
    <x v="4"/>
    <n v="0.4"/>
  </r>
  <r>
    <x v="1"/>
    <n v="0.4"/>
  </r>
  <r>
    <x v="13"/>
    <n v="0.4"/>
  </r>
  <r>
    <x v="3"/>
    <n v="0.4"/>
  </r>
  <r>
    <x v="8"/>
    <n v="0.4"/>
  </r>
  <r>
    <x v="6"/>
    <n v="0.4"/>
  </r>
  <r>
    <x v="16"/>
    <n v="0.4"/>
  </r>
  <r>
    <x v="5"/>
    <n v="0.4"/>
  </r>
  <r>
    <x v="10"/>
    <n v="0.3"/>
  </r>
  <r>
    <x v="0"/>
    <n v="0.3"/>
  </r>
  <r>
    <x v="16"/>
    <n v="0.3"/>
  </r>
  <r>
    <x v="3"/>
    <n v="0.3"/>
  </r>
  <r>
    <x v="0"/>
    <n v="0.3"/>
  </r>
  <r>
    <x v="9"/>
    <n v="0.3"/>
  </r>
  <r>
    <x v="7"/>
    <n v="0.3"/>
  </r>
  <r>
    <x v="2"/>
    <n v="0.3"/>
  </r>
  <r>
    <x v="12"/>
    <n v="0.3"/>
  </r>
  <r>
    <x v="14"/>
    <n v="0.3"/>
  </r>
  <r>
    <x v="8"/>
    <n v="0.3"/>
  </r>
  <r>
    <x v="12"/>
    <n v="0.3"/>
  </r>
  <r>
    <x v="7"/>
    <n v="0.3"/>
  </r>
  <r>
    <x v="14"/>
    <n v="0.3"/>
  </r>
  <r>
    <x v="16"/>
    <n v="0.3"/>
  </r>
  <r>
    <x v="7"/>
    <n v="0.3"/>
  </r>
  <r>
    <x v="8"/>
    <n v="0.3"/>
  </r>
  <r>
    <x v="2"/>
    <n v="0.3"/>
  </r>
  <r>
    <x v="13"/>
    <n v="0.3"/>
  </r>
  <r>
    <x v="10"/>
    <n v="0.2"/>
  </r>
  <r>
    <x v="12"/>
    <n v="0.2"/>
  </r>
  <r>
    <x v="2"/>
    <n v="0.2"/>
  </r>
  <r>
    <x v="7"/>
    <n v="0.2"/>
  </r>
  <r>
    <x v="14"/>
    <n v="0.2"/>
  </r>
  <r>
    <x v="2"/>
    <n v="0.2"/>
  </r>
  <r>
    <x v="11"/>
    <n v="0.2"/>
  </r>
  <r>
    <x v="15"/>
    <n v="0.2"/>
  </r>
  <r>
    <x v="4"/>
    <n v="0.2"/>
  </r>
  <r>
    <x v="1"/>
    <n v="0.2"/>
  </r>
  <r>
    <x v="2"/>
    <n v="0.2"/>
  </r>
  <r>
    <x v="14"/>
    <n v="0.2"/>
  </r>
  <r>
    <x v="1"/>
    <n v="0.2"/>
  </r>
  <r>
    <x v="13"/>
    <n v="0.2"/>
  </r>
  <r>
    <x v="0"/>
    <n v="0.2"/>
  </r>
  <r>
    <x v="3"/>
    <n v="0.2"/>
  </r>
  <r>
    <x v="17"/>
    <n v="0.2"/>
  </r>
  <r>
    <x v="5"/>
    <n v="0.2"/>
  </r>
  <r>
    <x v="13"/>
    <n v="0.2"/>
  </r>
  <r>
    <x v="16"/>
    <n v="0.2"/>
  </r>
  <r>
    <x v="0"/>
    <n v="0.2"/>
  </r>
  <r>
    <x v="4"/>
    <n v="0.2"/>
  </r>
  <r>
    <x v="9"/>
    <n v="0.2"/>
  </r>
  <r>
    <x v="7"/>
    <n v="0.2"/>
  </r>
  <r>
    <x v="9"/>
    <n v="0.2"/>
  </r>
  <r>
    <x v="6"/>
    <n v="0.2"/>
  </r>
  <r>
    <x v="1"/>
    <n v="0.2"/>
  </r>
  <r>
    <x v="9"/>
    <n v="0.2"/>
  </r>
  <r>
    <x v="18"/>
    <n v="0.2"/>
  </r>
  <r>
    <x v="8"/>
    <n v="0.2"/>
  </r>
  <r>
    <x v="2"/>
    <n v="0.2"/>
  </r>
  <r>
    <x v="0"/>
    <n v="0.2"/>
  </r>
  <r>
    <x v="10"/>
    <n v="0.2"/>
  </r>
  <r>
    <x v="9"/>
    <n v="0.2"/>
  </r>
  <r>
    <x v="10"/>
    <n v="0.2"/>
  </r>
  <r>
    <x v="13"/>
    <n v="0.1"/>
  </r>
  <r>
    <x v="16"/>
    <n v="0.1"/>
  </r>
  <r>
    <x v="0"/>
    <n v="0.1"/>
  </r>
  <r>
    <x v="11"/>
    <n v="0.1"/>
  </r>
  <r>
    <x v="11"/>
    <n v="0.1"/>
  </r>
  <r>
    <x v="3"/>
    <n v="0.1"/>
  </r>
  <r>
    <x v="16"/>
    <n v="0.1"/>
  </r>
  <r>
    <x v="16"/>
    <n v="0.1"/>
  </r>
  <r>
    <x v="12"/>
    <n v="0.1"/>
  </r>
  <r>
    <x v="16"/>
    <n v="0.1"/>
  </r>
  <r>
    <x v="16"/>
    <n v="0.1"/>
  </r>
  <r>
    <x v="8"/>
    <n v="0.1"/>
  </r>
  <r>
    <x v="4"/>
    <n v="0.1"/>
  </r>
  <r>
    <x v="12"/>
    <n v="0.1"/>
  </r>
  <r>
    <x v="9"/>
    <n v="0.1"/>
  </r>
  <r>
    <x v="7"/>
    <n v="0.1"/>
  </r>
  <r>
    <x v="8"/>
    <n v="0.1"/>
  </r>
  <r>
    <x v="18"/>
    <n v="0.1"/>
  </r>
  <r>
    <x v="11"/>
    <n v="3.6"/>
  </r>
  <r>
    <x v="5"/>
    <n v="2.6"/>
  </r>
  <r>
    <x v="15"/>
    <n v="2.5"/>
  </r>
  <r>
    <x v="15"/>
    <n v="2.5"/>
  </r>
  <r>
    <x v="15"/>
    <n v="2.5"/>
  </r>
  <r>
    <x v="4"/>
    <n v="2.4"/>
  </r>
  <r>
    <x v="15"/>
    <n v="2.4"/>
  </r>
  <r>
    <x v="6"/>
    <n v="2"/>
  </r>
  <r>
    <x v="4"/>
    <n v="1.9350000000000001"/>
  </r>
  <r>
    <x v="15"/>
    <n v="1.9"/>
  </r>
  <r>
    <x v="4"/>
    <n v="1.8"/>
  </r>
  <r>
    <x v="1"/>
    <n v="1.8"/>
  </r>
  <r>
    <x v="11"/>
    <n v="1.7"/>
  </r>
  <r>
    <x v="0"/>
    <n v="1.7"/>
  </r>
  <r>
    <x v="0"/>
    <n v="1.6"/>
  </r>
  <r>
    <x v="15"/>
    <n v="1.5"/>
  </r>
  <r>
    <x v="5"/>
    <n v="1.5"/>
  </r>
  <r>
    <x v="13"/>
    <n v="1.5"/>
  </r>
  <r>
    <x v="12"/>
    <n v="1.5"/>
  </r>
  <r>
    <x v="11"/>
    <n v="1.5"/>
  </r>
  <r>
    <x v="5"/>
    <n v="1.4"/>
  </r>
  <r>
    <x v="15"/>
    <n v="1.4"/>
  </r>
  <r>
    <x v="12"/>
    <n v="1.3"/>
  </r>
  <r>
    <x v="6"/>
    <n v="1.2"/>
  </r>
  <r>
    <x v="8"/>
    <n v="1.1000000000000001"/>
  </r>
  <r>
    <x v="12"/>
    <n v="1.1000000000000001"/>
  </r>
  <r>
    <x v="4"/>
    <n v="1"/>
  </r>
  <r>
    <x v="6"/>
    <n v="1"/>
  </r>
  <r>
    <x v="6"/>
    <n v="1"/>
  </r>
  <r>
    <x v="15"/>
    <n v="0.9"/>
  </r>
  <r>
    <x v="14"/>
    <n v="0.9"/>
  </r>
  <r>
    <x v="3"/>
    <n v="0.9"/>
  </r>
  <r>
    <x v="11"/>
    <n v="0.8"/>
  </r>
  <r>
    <x v="0"/>
    <n v="0.8"/>
  </r>
  <r>
    <x v="4"/>
    <n v="0.8"/>
  </r>
  <r>
    <x v="15"/>
    <n v="0.8"/>
  </r>
  <r>
    <x v="13"/>
    <n v="0.8"/>
  </r>
  <r>
    <x v="5"/>
    <n v="0.8"/>
  </r>
  <r>
    <x v="19"/>
    <n v="0.8"/>
  </r>
  <r>
    <x v="20"/>
    <n v="0.8"/>
  </r>
  <r>
    <x v="7"/>
    <n v="0.7"/>
  </r>
  <r>
    <x v="6"/>
    <n v="0.7"/>
  </r>
  <r>
    <x v="5"/>
    <n v="0.7"/>
  </r>
  <r>
    <x v="6"/>
    <n v="0.7"/>
  </r>
  <r>
    <x v="1"/>
    <n v="0.7"/>
  </r>
  <r>
    <x v="14"/>
    <n v="0.7"/>
  </r>
  <r>
    <x v="3"/>
    <n v="0.7"/>
  </r>
  <r>
    <x v="6"/>
    <n v="0.7"/>
  </r>
  <r>
    <x v="19"/>
    <n v="0.7"/>
  </r>
  <r>
    <x v="3"/>
    <n v="0.6"/>
  </r>
  <r>
    <x v="19"/>
    <n v="0.6"/>
  </r>
  <r>
    <x v="3"/>
    <n v="0.6"/>
  </r>
  <r>
    <x v="11"/>
    <n v="0.5"/>
  </r>
  <r>
    <x v="1"/>
    <n v="0.5"/>
  </r>
  <r>
    <x v="19"/>
    <n v="0.5"/>
  </r>
  <r>
    <x v="9"/>
    <n v="0.5"/>
  </r>
  <r>
    <x v="14"/>
    <n v="0.5"/>
  </r>
  <r>
    <x v="0"/>
    <n v="0.5"/>
  </r>
  <r>
    <x v="14"/>
    <n v="0.5"/>
  </r>
  <r>
    <x v="21"/>
    <n v="0.5"/>
  </r>
  <r>
    <x v="22"/>
    <n v="0.5"/>
  </r>
  <r>
    <x v="10"/>
    <n v="0.5"/>
  </r>
  <r>
    <x v="4"/>
    <n v="0.5"/>
  </r>
  <r>
    <x v="13"/>
    <n v="0.5"/>
  </r>
  <r>
    <x v="22"/>
    <n v="0.5"/>
  </r>
  <r>
    <x v="19"/>
    <n v="0.4"/>
  </r>
  <r>
    <x v="5"/>
    <n v="0.4"/>
  </r>
  <r>
    <x v="3"/>
    <n v="0.4"/>
  </r>
  <r>
    <x v="16"/>
    <n v="0.4"/>
  </r>
  <r>
    <x v="19"/>
    <n v="0.4"/>
  </r>
  <r>
    <x v="23"/>
    <n v="0.4"/>
  </r>
  <r>
    <x v="3"/>
    <n v="0.4"/>
  </r>
  <r>
    <x v="9"/>
    <n v="0.4"/>
  </r>
  <r>
    <x v="19"/>
    <n v="0.4"/>
  </r>
  <r>
    <x v="6"/>
    <n v="0.4"/>
  </r>
  <r>
    <x v="14"/>
    <n v="0.4"/>
  </r>
  <r>
    <x v="20"/>
    <n v="0.4"/>
  </r>
  <r>
    <x v="11"/>
    <n v="0.4"/>
  </r>
  <r>
    <x v="21"/>
    <n v="0.4"/>
  </r>
  <r>
    <x v="12"/>
    <n v="0.4"/>
  </r>
  <r>
    <x v="21"/>
    <n v="0.4"/>
  </r>
  <r>
    <x v="15"/>
    <n v="0.3"/>
  </r>
  <r>
    <x v="19"/>
    <n v="0.3"/>
  </r>
  <r>
    <x v="6"/>
    <n v="0.3"/>
  </r>
  <r>
    <x v="22"/>
    <n v="0.3"/>
  </r>
  <r>
    <x v="6"/>
    <n v="0.3"/>
  </r>
  <r>
    <x v="3"/>
    <n v="0.3"/>
  </r>
  <r>
    <x v="15"/>
    <n v="0.3"/>
  </r>
  <r>
    <x v="20"/>
    <n v="0.3"/>
  </r>
  <r>
    <x v="21"/>
    <n v="0.3"/>
  </r>
  <r>
    <x v="15"/>
    <n v="0.3"/>
  </r>
  <r>
    <x v="5"/>
    <n v="0.3"/>
  </r>
  <r>
    <x v="15"/>
    <n v="0.3"/>
  </r>
  <r>
    <x v="5"/>
    <n v="0.3"/>
  </r>
  <r>
    <x v="5"/>
    <n v="0.3"/>
  </r>
  <r>
    <x v="19"/>
    <n v="0.3"/>
  </r>
  <r>
    <x v="12"/>
    <n v="0.3"/>
  </r>
  <r>
    <x v="12"/>
    <n v="0.3"/>
  </r>
  <r>
    <x v="21"/>
    <n v="0.3"/>
  </r>
  <r>
    <x v="19"/>
    <n v="0.3"/>
  </r>
  <r>
    <x v="11"/>
    <n v="0.2"/>
  </r>
  <r>
    <x v="5"/>
    <n v="0.2"/>
  </r>
  <r>
    <x v="22"/>
    <n v="0.2"/>
  </r>
  <r>
    <x v="11"/>
    <n v="0.2"/>
  </r>
  <r>
    <x v="19"/>
    <n v="0.2"/>
  </r>
  <r>
    <x v="10"/>
    <n v="0.2"/>
  </r>
  <r>
    <x v="21"/>
    <n v="0.2"/>
  </r>
  <r>
    <x v="22"/>
    <n v="0.2"/>
  </r>
  <r>
    <x v="11"/>
    <n v="0.2"/>
  </r>
  <r>
    <x v="22"/>
    <n v="0.2"/>
  </r>
  <r>
    <x v="19"/>
    <n v="0.2"/>
  </r>
  <r>
    <x v="21"/>
    <n v="0.2"/>
  </r>
  <r>
    <x v="5"/>
    <n v="0.2"/>
  </r>
  <r>
    <x v="11"/>
    <n v="0.2"/>
  </r>
  <r>
    <x v="18"/>
    <n v="0.2"/>
  </r>
  <r>
    <x v="14"/>
    <n v="0.2"/>
  </r>
  <r>
    <x v="19"/>
    <n v="0.2"/>
  </r>
  <r>
    <x v="22"/>
    <n v="0.2"/>
  </r>
  <r>
    <x v="5"/>
    <n v="0.2"/>
  </r>
  <r>
    <x v="3"/>
    <n v="0.2"/>
  </r>
  <r>
    <x v="21"/>
    <n v="0.2"/>
  </r>
  <r>
    <x v="21"/>
    <n v="0.2"/>
  </r>
  <r>
    <x v="11"/>
    <n v="0.2"/>
  </r>
  <r>
    <x v="19"/>
    <n v="0.2"/>
  </r>
  <r>
    <x v="6"/>
    <n v="0.2"/>
  </r>
  <r>
    <x v="20"/>
    <n v="0.2"/>
  </r>
  <r>
    <x v="11"/>
    <n v="0.2"/>
  </r>
  <r>
    <x v="15"/>
    <n v="0.2"/>
  </r>
  <r>
    <x v="5"/>
    <n v="0.2"/>
  </r>
  <r>
    <x v="18"/>
    <n v="0.2"/>
  </r>
  <r>
    <x v="6"/>
    <n v="0.2"/>
  </r>
  <r>
    <x v="24"/>
    <n v="0.2"/>
  </r>
  <r>
    <x v="4"/>
    <n v="0.2"/>
  </r>
  <r>
    <x v="19"/>
    <n v="0.2"/>
  </r>
  <r>
    <x v="5"/>
    <n v="0.2"/>
  </r>
  <r>
    <x v="15"/>
    <n v="0.1"/>
  </r>
  <r>
    <x v="21"/>
    <n v="0.1"/>
  </r>
  <r>
    <x v="17"/>
    <n v="0.1"/>
  </r>
  <r>
    <x v="20"/>
    <n v="0.1"/>
  </r>
  <r>
    <x v="22"/>
    <n v="0.1"/>
  </r>
  <r>
    <x v="19"/>
    <n v="0.1"/>
  </r>
  <r>
    <x v="24"/>
    <n v="0.1"/>
  </r>
  <r>
    <x v="5"/>
    <n v="0.1"/>
  </r>
  <r>
    <x v="11"/>
    <n v="0.1"/>
  </r>
  <r>
    <x v="13"/>
    <n v="0.1"/>
  </r>
  <r>
    <x v="7"/>
    <n v="0.1"/>
  </r>
  <r>
    <x v="21"/>
    <n v="0.1"/>
  </r>
  <r>
    <x v="22"/>
    <n v="0.1"/>
  </r>
  <r>
    <x v="4"/>
    <n v="0.1"/>
  </r>
  <r>
    <x v="5"/>
    <n v="0.1"/>
  </r>
  <r>
    <x v="14"/>
    <n v="0.1"/>
  </r>
  <r>
    <x v="7"/>
    <n v="0.1"/>
  </r>
  <r>
    <x v="6"/>
    <n v="0.1"/>
  </r>
  <r>
    <x v="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07572-A95B-48B2-92C4-FD7E65428F9B}" name="PivotTable1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1:D38" firstHeaderRow="1" firstDataRow="1" firstDataCol="1"/>
  <pivotFields count="2">
    <pivotField axis="axisRow" showAll="0" sortType="descending">
      <items count="27">
        <item x="2"/>
        <item x="16"/>
        <item x="8"/>
        <item x="7"/>
        <item x="0"/>
        <item x="10"/>
        <item x="9"/>
        <item x="1"/>
        <item x="3"/>
        <item x="24"/>
        <item x="18"/>
        <item x="12"/>
        <item x="13"/>
        <item x="4"/>
        <item x="6"/>
        <item x="14"/>
        <item x="17"/>
        <item x="11"/>
        <item x="5"/>
        <item x="15"/>
        <item x="19"/>
        <item x="20"/>
        <item x="22"/>
        <item x="23"/>
        <item x="2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7">
    <i>
      <x v="4"/>
    </i>
    <i>
      <x v="19"/>
    </i>
    <i>
      <x/>
    </i>
    <i>
      <x v="14"/>
    </i>
    <i>
      <x v="8"/>
    </i>
    <i>
      <x v="13"/>
    </i>
    <i>
      <x v="18"/>
    </i>
    <i>
      <x v="17"/>
    </i>
    <i>
      <x v="2"/>
    </i>
    <i>
      <x v="11"/>
    </i>
    <i>
      <x v="7"/>
    </i>
    <i>
      <x v="3"/>
    </i>
    <i>
      <x v="20"/>
    </i>
    <i>
      <x v="15"/>
    </i>
    <i>
      <x v="12"/>
    </i>
    <i>
      <x v="5"/>
    </i>
    <i>
      <x v="6"/>
    </i>
    <i>
      <x v="24"/>
    </i>
    <i>
      <x v="1"/>
    </i>
    <i>
      <x v="22"/>
    </i>
    <i>
      <x v="21"/>
    </i>
    <i>
      <x v="10"/>
    </i>
    <i>
      <x v="23"/>
    </i>
    <i>
      <x v="16"/>
    </i>
    <i>
      <x v="9"/>
    </i>
    <i>
      <x v="25"/>
    </i>
    <i t="grand">
      <x/>
    </i>
  </rowItems>
  <colItems count="1">
    <i/>
  </colItems>
  <dataFields count="1">
    <dataField name="Sum" fld="1" baseField="0" baseItem="0"/>
  </dataFields>
  <formats count="8">
    <format dxfId="36">
      <pivotArea dataOnly="0" fieldPosition="0">
        <references count="1">
          <reference field="0" count="5">
            <x v="9"/>
            <x v="10"/>
            <x v="16"/>
            <x v="23"/>
            <x v="25"/>
          </reference>
        </references>
      </pivotArea>
    </format>
    <format dxfId="37">
      <pivotArea dataOnly="0" fieldPosition="0">
        <references count="1">
          <reference field="0" count="9">
            <x v="1"/>
            <x v="5"/>
            <x v="6"/>
            <x v="12"/>
            <x v="15"/>
            <x v="20"/>
            <x v="21"/>
            <x v="22"/>
            <x v="24"/>
          </reference>
        </references>
      </pivotArea>
    </format>
    <format dxfId="38">
      <pivotArea dataOnly="0" fieldPosition="0">
        <references count="1">
          <reference field="0" count="12">
            <x v="0"/>
            <x v="2"/>
            <x v="3"/>
            <x v="4"/>
            <x v="7"/>
            <x v="8"/>
            <x v="11"/>
            <x v="13"/>
            <x v="14"/>
            <x v="17"/>
            <x v="18"/>
            <x v="19"/>
          </reference>
        </references>
      </pivotArea>
    </format>
    <format dxfId="39">
      <pivotArea dataOnly="0" fieldPosition="0">
        <references count="1">
          <reference field="0" count="6">
            <x v="0"/>
            <x v="4"/>
            <x v="8"/>
            <x v="13"/>
            <x v="14"/>
            <x v="19"/>
          </reference>
        </references>
      </pivotArea>
    </format>
    <format dxfId="23">
      <pivotArea dataOnly="0" fieldPosition="0">
        <references count="1">
          <reference field="0" count="2">
            <x v="17"/>
            <x v="18"/>
          </reference>
        </references>
      </pivotArea>
    </format>
    <format dxfId="22">
      <pivotArea collapsedLevelsAreSubtotals="1" fieldPosition="0">
        <references count="1">
          <reference field="0" count="6">
            <x v="3"/>
            <x v="7"/>
            <x v="11"/>
            <x v="12"/>
            <x v="15"/>
            <x v="20"/>
          </reference>
        </references>
      </pivotArea>
    </format>
    <format dxfId="21">
      <pivotArea dataOnly="0" labelOnly="1" fieldPosition="0">
        <references count="1">
          <reference field="0" count="6">
            <x v="3"/>
            <x v="7"/>
            <x v="11"/>
            <x v="12"/>
            <x v="15"/>
            <x v="20"/>
          </reference>
        </references>
      </pivotArea>
    </format>
    <format dxfId="20">
      <pivotArea dataOnly="0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B2AFB-6AA4-4D79-AD89-0FB741D4BDFE}" name="PivotTable10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1:D38" firstHeaderRow="1" firstDataRow="1" firstDataCol="1"/>
  <pivotFields count="2">
    <pivotField axis="axisRow" showAll="0" sortType="descending">
      <items count="27">
        <item x="2"/>
        <item x="16"/>
        <item x="8"/>
        <item x="7"/>
        <item x="0"/>
        <item x="10"/>
        <item x="9"/>
        <item x="1"/>
        <item x="3"/>
        <item x="24"/>
        <item x="18"/>
        <item x="12"/>
        <item x="13"/>
        <item x="4"/>
        <item x="6"/>
        <item x="14"/>
        <item x="17"/>
        <item x="11"/>
        <item x="5"/>
        <item x="15"/>
        <item x="19"/>
        <item x="20"/>
        <item x="22"/>
        <item x="23"/>
        <item x="2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7">
    <i>
      <x v="4"/>
    </i>
    <i>
      <x v="19"/>
    </i>
    <i>
      <x/>
    </i>
    <i>
      <x v="14"/>
    </i>
    <i>
      <x v="8"/>
    </i>
    <i>
      <x v="13"/>
    </i>
    <i>
      <x v="18"/>
    </i>
    <i>
      <x v="17"/>
    </i>
    <i>
      <x v="2"/>
    </i>
    <i>
      <x v="11"/>
    </i>
    <i>
      <x v="7"/>
    </i>
    <i>
      <x v="3"/>
    </i>
    <i>
      <x v="20"/>
    </i>
    <i>
      <x v="15"/>
    </i>
    <i>
      <x v="12"/>
    </i>
    <i>
      <x v="5"/>
    </i>
    <i>
      <x v="6"/>
    </i>
    <i>
      <x v="24"/>
    </i>
    <i>
      <x v="1"/>
    </i>
    <i>
      <x v="22"/>
    </i>
    <i>
      <x v="21"/>
    </i>
    <i>
      <x v="10"/>
    </i>
    <i>
      <x v="23"/>
    </i>
    <i>
      <x v="16"/>
    </i>
    <i>
      <x v="9"/>
    </i>
    <i>
      <x v="25"/>
    </i>
    <i t="grand">
      <x/>
    </i>
  </rowItems>
  <colItems count="1">
    <i/>
  </colItems>
  <dataFields count="1">
    <dataField name="Sum" fld="1" baseField="0" baseItem="0"/>
  </dataFields>
  <formats count="4">
    <format dxfId="56">
      <pivotArea dataOnly="0" fieldPosition="0">
        <references count="1">
          <reference field="0" count="5">
            <x v="9"/>
            <x v="10"/>
            <x v="16"/>
            <x v="23"/>
            <x v="25"/>
          </reference>
        </references>
      </pivotArea>
    </format>
    <format dxfId="55">
      <pivotArea dataOnly="0" fieldPosition="0">
        <references count="1">
          <reference field="0" count="9">
            <x v="1"/>
            <x v="5"/>
            <x v="6"/>
            <x v="12"/>
            <x v="15"/>
            <x v="20"/>
            <x v="21"/>
            <x v="22"/>
            <x v="24"/>
          </reference>
        </references>
      </pivotArea>
    </format>
    <format dxfId="54">
      <pivotArea dataOnly="0" fieldPosition="0">
        <references count="1">
          <reference field="0" count="12">
            <x v="0"/>
            <x v="2"/>
            <x v="3"/>
            <x v="4"/>
            <x v="7"/>
            <x v="8"/>
            <x v="11"/>
            <x v="13"/>
            <x v="14"/>
            <x v="17"/>
            <x v="18"/>
            <x v="19"/>
          </reference>
        </references>
      </pivotArea>
    </format>
    <format dxfId="53">
      <pivotArea dataOnly="0" fieldPosition="0">
        <references count="1">
          <reference field="0" count="6">
            <x v="0"/>
            <x v="4"/>
            <x v="8"/>
            <x v="13"/>
            <x v="14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084B9-C63E-4B30-A81F-F556CFFD2EE1}" name="PivotTable1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1:D38" firstHeaderRow="1" firstDataRow="1" firstDataCol="1"/>
  <pivotFields count="2">
    <pivotField axis="axisRow" showAll="0" sortType="descending">
      <items count="27">
        <item x="2"/>
        <item x="16"/>
        <item x="8"/>
        <item x="7"/>
        <item x="0"/>
        <item x="10"/>
        <item x="9"/>
        <item x="1"/>
        <item x="3"/>
        <item x="24"/>
        <item x="18"/>
        <item x="12"/>
        <item x="13"/>
        <item x="4"/>
        <item x="6"/>
        <item x="14"/>
        <item x="17"/>
        <item x="11"/>
        <item x="5"/>
        <item x="15"/>
        <item x="19"/>
        <item x="20"/>
        <item x="22"/>
        <item x="23"/>
        <item x="2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7">
    <i>
      <x v="4"/>
    </i>
    <i>
      <x v="19"/>
    </i>
    <i>
      <x/>
    </i>
    <i>
      <x v="14"/>
    </i>
    <i>
      <x v="8"/>
    </i>
    <i>
      <x v="13"/>
    </i>
    <i>
      <x v="18"/>
    </i>
    <i>
      <x v="17"/>
    </i>
    <i>
      <x v="2"/>
    </i>
    <i>
      <x v="11"/>
    </i>
    <i>
      <x v="7"/>
    </i>
    <i>
      <x v="3"/>
    </i>
    <i>
      <x v="20"/>
    </i>
    <i>
      <x v="15"/>
    </i>
    <i>
      <x v="12"/>
    </i>
    <i>
      <x v="5"/>
    </i>
    <i>
      <x v="6"/>
    </i>
    <i>
      <x v="24"/>
    </i>
    <i>
      <x v="1"/>
    </i>
    <i>
      <x v="22"/>
    </i>
    <i>
      <x v="21"/>
    </i>
    <i>
      <x v="10"/>
    </i>
    <i>
      <x v="23"/>
    </i>
    <i>
      <x v="16"/>
    </i>
    <i>
      <x v="9"/>
    </i>
    <i>
      <x v="25"/>
    </i>
    <i t="grand">
      <x/>
    </i>
  </rowItems>
  <colItems count="1">
    <i/>
  </colItems>
  <dataFields count="1">
    <dataField name="Sum" fld="1" baseField="0" baseItem="0"/>
  </dataFields>
  <formats count="8">
    <format dxfId="12">
      <pivotArea dataOnly="0" fieldPosition="0">
        <references count="1">
          <reference field="0" count="5">
            <x v="9"/>
            <x v="10"/>
            <x v="16"/>
            <x v="23"/>
            <x v="25"/>
          </reference>
        </references>
      </pivotArea>
    </format>
    <format dxfId="13">
      <pivotArea dataOnly="0" fieldPosition="0">
        <references count="1">
          <reference field="0" count="9">
            <x v="1"/>
            <x v="5"/>
            <x v="6"/>
            <x v="12"/>
            <x v="15"/>
            <x v="20"/>
            <x v="21"/>
            <x v="22"/>
            <x v="24"/>
          </reference>
        </references>
      </pivotArea>
    </format>
    <format dxfId="14">
      <pivotArea dataOnly="0" fieldPosition="0">
        <references count="1">
          <reference field="0" count="12">
            <x v="0"/>
            <x v="2"/>
            <x v="3"/>
            <x v="4"/>
            <x v="7"/>
            <x v="8"/>
            <x v="11"/>
            <x v="13"/>
            <x v="14"/>
            <x v="17"/>
            <x v="18"/>
            <x v="19"/>
          </reference>
        </references>
      </pivotArea>
    </format>
    <format dxfId="15">
      <pivotArea dataOnly="0" fieldPosition="0">
        <references count="1">
          <reference field="0" count="6">
            <x v="0"/>
            <x v="4"/>
            <x v="8"/>
            <x v="13"/>
            <x v="14"/>
            <x v="19"/>
          </reference>
        </references>
      </pivotArea>
    </format>
    <format dxfId="16">
      <pivotArea dataOnly="0" fieldPosition="0">
        <references count="1">
          <reference field="0" count="2">
            <x v="17"/>
            <x v="18"/>
          </reference>
        </references>
      </pivotArea>
    </format>
    <format dxfId="17">
      <pivotArea collapsedLevelsAreSubtotals="1" fieldPosition="0">
        <references count="1">
          <reference field="0" count="6">
            <x v="3"/>
            <x v="7"/>
            <x v="11"/>
            <x v="12"/>
            <x v="15"/>
            <x v="20"/>
          </reference>
        </references>
      </pivotArea>
    </format>
    <format dxfId="18">
      <pivotArea dataOnly="0" labelOnly="1" fieldPosition="0">
        <references count="1">
          <reference field="0" count="6">
            <x v="3"/>
            <x v="7"/>
            <x v="11"/>
            <x v="12"/>
            <x v="15"/>
            <x v="20"/>
          </reference>
        </references>
      </pivotArea>
    </format>
    <format dxfId="19">
      <pivotArea dataOnly="0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67"/>
    <tableColumn id="3" xr3:uid="{861611B6-B3ED-4625-A36F-101A58AACE9C}" name="Distance" dataDxfId="66"/>
    <tableColumn id="4" xr3:uid="{B83FA508-E4A0-4DDA-B943-6B5F52E598DC}" name="Result" dataDxfId="6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43AE59-D5E0-4C63-A2C7-F293F7CD1D47}" name="Table12" displayName="Table12" ref="O11:Q26" totalsRowShown="0" headerRowDxfId="40">
  <autoFilter ref="O11:Q26" xr:uid="{AE3F666F-C964-4D64-9BE4-B39F4868036D}"/>
  <sortState xmlns:xlrd2="http://schemas.microsoft.com/office/spreadsheetml/2017/richdata2" ref="O12:Q26">
    <sortCondition descending="1" ref="P11:P26"/>
  </sortState>
  <tableColumns count="3">
    <tableColumn id="1" xr3:uid="{27E953C0-C9FF-46C3-AD3A-BA9809F9F110}" name="R" dataDxfId="43" dataCellStyle="20% - Accent6"/>
    <tableColumn id="2" xr3:uid="{CA3F8378-1059-4406-97A8-0C5FD1918F81}" name="Letters" dataDxfId="42">
      <calculatedColumnFormula>_xlfn.IFNA(INDEX($D$12:$D$317, MATCH(O12,$C$12:$C$317,0)),0)</calculatedColumnFormula>
    </tableColumn>
    <tableColumn id="3" xr3:uid="{2AC931FA-076D-4478-BD62-BB3E92BF9CE4}" name="Characters" dataDxfId="41">
      <calculatedColumnFormula>_xlfn.IFNA(_xlfn.IFNA(INDEX($H$12:$H$58, MATCH(O12,$F$12:$F$58,0)), INDEX($H$12:$H$58, MATCH(O12,$G$12:$G$58,0))),0)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67DFBC6-2883-4BB6-8957-9B649611F7A1}" name="Table791418" displayName="Table791418" ref="A11:B318" totalsRowShown="0" headerRowDxfId="11">
  <autoFilter ref="A11:B318" xr:uid="{624F993D-5777-4468-BCFD-E8478B29E863}"/>
  <tableColumns count="2">
    <tableColumn id="1" xr3:uid="{3A8240E5-E4FC-4039-BD34-128318F7D2F9}" name="Letter" dataDxfId="10"/>
    <tableColumn id="2" xr3:uid="{F1227ED7-EA85-41FD-9C78-BA9D9A4599CA}" name="Value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4C7EE34-5CBB-47BD-AEFC-4EAAE83DEB21}" name="Table91519" displayName="Table91519" ref="F11:H41" totalsRowShown="0">
  <autoFilter ref="F11:H41" xr:uid="{ACAA8516-E916-492E-8A8B-E2DB3A88ACF9}"/>
  <sortState xmlns:xlrd2="http://schemas.microsoft.com/office/spreadsheetml/2017/richdata2" ref="F12:H41">
    <sortCondition descending="1" ref="H11:H41"/>
  </sortState>
  <tableColumns count="3">
    <tableColumn id="1" xr3:uid="{5308F8B9-A306-44D6-ACAB-B07CF3AB5ACF}" name="c1" dataDxfId="8"/>
    <tableColumn id="2" xr3:uid="{AB455D44-8464-4865-BEF6-129040D511FB}" name="c2" dataDxfId="7"/>
    <tableColumn id="3" xr3:uid="{22B92CD8-8BFD-4B5A-9CA9-C43595710159}" name="%" dataDxfId="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FAAAC6-1536-4D13-B6C6-2CBB51913CF5}" name="Table111620" displayName="Table111620" ref="J11:L26" totalsRowShown="0" headerRowDxfId="5">
  <autoFilter ref="J11:L26" xr:uid="{9BBF2816-FEF6-42E6-8C30-00E202F2187A}"/>
  <sortState xmlns:xlrd2="http://schemas.microsoft.com/office/spreadsheetml/2017/richdata2" ref="J12:L26">
    <sortCondition descending="1" ref="K11:K26"/>
  </sortState>
  <tableColumns count="3">
    <tableColumn id="1" xr3:uid="{22BA3739-3AC4-4C0F-9AA4-02A096863ADF}" name="L" dataCellStyle="Normal"/>
    <tableColumn id="2" xr3:uid="{E21D6E38-5BF3-4D39-BA9E-331F08A6CFCE}" name="Letters" dataDxfId="4">
      <calculatedColumnFormula>_xlfn.IFNA(INDEX($D$12:$D$317, MATCH(J12,$C$12:$C$317,0)),0)</calculatedColumnFormula>
    </tableColumn>
    <tableColumn id="3" xr3:uid="{395F4A4D-191C-463C-8960-1BCC4FAE2C2D}" name="Characters" dataDxfId="3">
      <calculatedColumnFormula>_xlfn.IFNA(_xlfn.IFNA(INDEX($H$12:$H$58, MATCH(J12,$F$12:$F$58,0)), INDEX($H$12:$H$58, MATCH(J12,$G$12:$G$58,0))),0)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7FFACA-DA7A-45A6-90F0-39C10958BD12}" name="Table121721" displayName="Table121721" ref="N11:P26" totalsRowShown="0" headerRowDxfId="2">
  <autoFilter ref="N11:P26" xr:uid="{E1556DEA-95E4-4A4E-9C8D-3ECC0250BFAA}"/>
  <sortState xmlns:xlrd2="http://schemas.microsoft.com/office/spreadsheetml/2017/richdata2" ref="N12:P26">
    <sortCondition descending="1" ref="O11:O26"/>
  </sortState>
  <tableColumns count="3">
    <tableColumn id="1" xr3:uid="{253E32FB-24BA-4279-A31F-072A5CA8F8DF}" name="R" dataCellStyle="Normal"/>
    <tableColumn id="2" xr3:uid="{1D77E36E-A629-4B55-8B8A-BAFC0C33E719}" name="Letters" dataDxfId="1">
      <calculatedColumnFormula>_xlfn.IFNA(INDEX($D$12:$D$317, MATCH(N12,$C$12:$C$317,0)),0)</calculatedColumnFormula>
    </tableColumn>
    <tableColumn id="3" xr3:uid="{9136403B-9280-49CB-9EF0-F347889F295D}" name="Characters" dataDxfId="0">
      <calculatedColumnFormula>_xlfn.IFNA(_xlfn.IFNA(INDEX($H$12:$H$58, MATCH(N12,$F$12:$F$58,0)), INDEX($H$12:$H$58, MATCH(N12,$G$12:$G$58,0))),0)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64"/>
    <tableColumn id="3" xr3:uid="{447036AD-A550-43EC-BCA6-DEA6FBE57F77}" name="Distance" dataDxfId="63"/>
    <tableColumn id="4" xr3:uid="{738A8816-D62B-4215-9443-ADFB340F799C}" name="Result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93EC85-1FC1-4C8B-845B-CCFFB2B3D373}" name="Table7914" displayName="Table7914" ref="A11:B318" totalsRowShown="0" headerRowDxfId="35">
  <autoFilter ref="A11:B318" xr:uid="{624F993D-5777-4468-BCFD-E8478B29E863}"/>
  <tableColumns count="2">
    <tableColumn id="1" xr3:uid="{142FE344-B027-4D65-9DCC-3B4FA882F10C}" name="Letter" dataDxfId="34"/>
    <tableColumn id="2" xr3:uid="{D5547468-0BF2-4CD1-AF00-4534D9F7BB62}" name="Value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4AF88A9-3044-4F2F-AF12-78AFF697DAFF}" name="Table915" displayName="Table915" ref="F11:H41" totalsRowShown="0">
  <autoFilter ref="F11:H41" xr:uid="{ACAA8516-E916-492E-8A8B-E2DB3A88ACF9}"/>
  <sortState xmlns:xlrd2="http://schemas.microsoft.com/office/spreadsheetml/2017/richdata2" ref="F12:H41">
    <sortCondition descending="1" ref="H11:H41"/>
  </sortState>
  <tableColumns count="3">
    <tableColumn id="1" xr3:uid="{F29E6BD3-B439-41C4-BE8F-610AFC5E9738}" name="c1" dataDxfId="32"/>
    <tableColumn id="2" xr3:uid="{CC0C47B8-0C79-4E2C-9EB5-F5E9CB958EC3}" name="c2" dataDxfId="31"/>
    <tableColumn id="3" xr3:uid="{1C35617F-3908-4F7A-9945-9522916F89AC}" name="%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63858C-56A8-4ACF-BF9B-463A880F9011}" name="Table1116" displayName="Table1116" ref="J11:L26" totalsRowShown="0" headerRowDxfId="29">
  <autoFilter ref="J11:L26" xr:uid="{9BBF2816-FEF6-42E6-8C30-00E202F2187A}"/>
  <sortState xmlns:xlrd2="http://schemas.microsoft.com/office/spreadsheetml/2017/richdata2" ref="J12:L26">
    <sortCondition descending="1" ref="K11:K26"/>
  </sortState>
  <tableColumns count="3">
    <tableColumn id="1" xr3:uid="{F07C97E3-D441-424B-902C-FA6DCD6D3AA3}" name="L" dataCellStyle="Normal"/>
    <tableColumn id="2" xr3:uid="{705F51C0-454E-45FB-B081-06E4A16EA795}" name="Letters" dataDxfId="28">
      <calculatedColumnFormula>_xlfn.IFNA(INDEX($D$12:$D$317, MATCH(J12,$C$12:$C$317,0)),0)</calculatedColumnFormula>
    </tableColumn>
    <tableColumn id="3" xr3:uid="{3B1CBEC1-D435-40A3-B638-76D4FB4AAE90}" name="Characters" dataDxfId="27">
      <calculatedColumnFormula>_xlfn.IFNA(_xlfn.IFNA(INDEX($H$12:$H$58, MATCH(J12,$F$12:$F$58,0)), INDEX($H$12:$H$58, MATCH(J12,$G$12:$G$58,0))),0)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5FC4FC-77D2-4C0C-9C6E-4B2C99F39375}" name="Table1217" displayName="Table1217" ref="N11:P26" totalsRowShown="0" headerRowDxfId="26">
  <autoFilter ref="N11:P26" xr:uid="{E1556DEA-95E4-4A4E-9C8D-3ECC0250BFAA}"/>
  <sortState xmlns:xlrd2="http://schemas.microsoft.com/office/spreadsheetml/2017/richdata2" ref="N12:P26">
    <sortCondition descending="1" ref="O11:O26"/>
  </sortState>
  <tableColumns count="3">
    <tableColumn id="1" xr3:uid="{AC40B6B4-4043-4128-B28A-BE60EAEEFE5D}" name="R" dataCellStyle="Normal"/>
    <tableColumn id="2" xr3:uid="{EF13DCC4-87E7-4E57-8F99-113BEC2E075C}" name="Letters" dataDxfId="25">
      <calculatedColumnFormula>_xlfn.IFNA(INDEX($D$12:$D$317, MATCH(N12,$C$12:$C$317,0)),0)</calculatedColumnFormula>
    </tableColumn>
    <tableColumn id="3" xr3:uid="{958E73B1-C39F-40AB-8002-2DCB2826C151}" name="Characters" dataDxfId="24">
      <calculatedColumnFormula>_xlfn.IFNA(_xlfn.IFNA(INDEX($H$12:$H$58, MATCH(N12,$F$12:$F$58,0)), INDEX($H$12:$H$58, MATCH(N12,$G$12:$G$58,0))),0)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9604C1-6DCD-4B1E-A649-7BBA7B762194}" name="Table79" displayName="Table79" ref="A11:B318" totalsRowShown="0" headerRowDxfId="61">
  <autoFilter ref="A11:B318" xr:uid="{DAB16A30-70EE-464E-B196-E91EC4A5E51C}"/>
  <tableColumns count="2">
    <tableColumn id="1" xr3:uid="{C2F2F3ED-05F3-44ED-9F6D-596EEDDF1DB9}" name="Letter" dataDxfId="60"/>
    <tableColumn id="2" xr3:uid="{A641A19A-BFEE-4996-8487-3CF1E1E38461}" name="Value" dataDxfId="5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846D992-6DDF-40B2-AA7C-C902E81E9902}" name="Table9" displayName="Table9" ref="F11:H41" totalsRowShown="0">
  <autoFilter ref="F11:H41" xr:uid="{C866EA18-6DC3-4822-8236-82C2624DB0F0}"/>
  <sortState xmlns:xlrd2="http://schemas.microsoft.com/office/spreadsheetml/2017/richdata2" ref="F12:H41">
    <sortCondition descending="1" ref="H11:H41"/>
  </sortState>
  <tableColumns count="3">
    <tableColumn id="1" xr3:uid="{3641AE32-ADB1-49E6-B48D-9B30BF98298E}" name="c1" dataDxfId="58"/>
    <tableColumn id="2" xr3:uid="{36AE8AE7-4E3F-4B9B-97D0-E736BEA162BC}" name="c2" dataDxfId="57"/>
    <tableColumn id="3" xr3:uid="{5FBB8110-0E73-4A1C-8068-4EAFF781A753}" name="%" dataDxfId="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D3F0E-F0C6-4C3C-B3EB-6553A5E64F64}" name="Table11" displayName="Table11" ref="K11:M26" totalsRowShown="0" headerRowDxfId="44">
  <autoFilter ref="K11:M26" xr:uid="{204B7A7D-0379-49CB-AB47-0A95A0533E66}"/>
  <sortState xmlns:xlrd2="http://schemas.microsoft.com/office/spreadsheetml/2017/richdata2" ref="K12:M26">
    <sortCondition descending="1" ref="L11:L26"/>
  </sortState>
  <tableColumns count="3">
    <tableColumn id="1" xr3:uid="{4D1491E6-6597-4CEF-8F89-87EAAF1AD717}" name="L" dataDxfId="47" dataCellStyle="40% - Accent6"/>
    <tableColumn id="2" xr3:uid="{63B56DC4-D91F-48EC-BEC6-431AC0020C44}" name="Letters" dataDxfId="46">
      <calculatedColumnFormula>_xlfn.IFNA(INDEX($D$12:$D$317, MATCH(K12,$C$12:$C$317,0)),0)</calculatedColumnFormula>
    </tableColumn>
    <tableColumn id="3" xr3:uid="{B3CD8E42-C117-4845-AB1E-A2B2304F50BD}" name="Characters" dataDxfId="45">
      <calculatedColumnFormula>_xlfn.IFNA(_xlfn.IFNA(INDEX($H$12:$H$58, MATCH(K12,$F$12:$F$58,0)), INDEX($H$12:$H$58, MATCH(K12,$G$12:$G$58,0))),0)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colemak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configure.ergodox-ez.com/ergodox-ez/layouts/BNpaO/latest/0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topLeftCell="E1" zoomScale="175" zoomScaleNormal="175" workbookViewId="0">
      <pane ySplit="7" topLeftCell="A8" activePane="bottomLeft" state="frozen"/>
      <selection pane="bottomLeft" activeCell="AH3" sqref="AH3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2"/>
      <c r="B1" s="72"/>
      <c r="C1" s="121">
        <v>1</v>
      </c>
      <c r="D1" s="122">
        <v>1</v>
      </c>
      <c r="E1" s="123">
        <v>1</v>
      </c>
      <c r="F1" s="124">
        <v>1</v>
      </c>
      <c r="G1" s="125">
        <v>2</v>
      </c>
      <c r="H1" s="72">
        <v>2</v>
      </c>
      <c r="J1" s="4" t="s">
        <v>89</v>
      </c>
      <c r="T1" t="s">
        <v>50</v>
      </c>
    </row>
    <row r="2" spans="1:35" ht="15" thickTop="1" x14ac:dyDescent="0.3">
      <c r="A2" s="26"/>
      <c r="B2" s="27">
        <v>10</v>
      </c>
      <c r="C2" s="28">
        <v>8</v>
      </c>
      <c r="D2" s="29">
        <v>7</v>
      </c>
      <c r="E2" s="30">
        <v>5</v>
      </c>
      <c r="F2" s="30">
        <v>6</v>
      </c>
      <c r="G2" s="31">
        <v>7</v>
      </c>
      <c r="H2" s="56">
        <v>8</v>
      </c>
      <c r="K2" s="12">
        <f>B2*$D$1/$H$1</f>
        <v>5</v>
      </c>
      <c r="L2" s="6">
        <f t="shared" ref="L2:M4" si="0">C2*$D$1/$H$1</f>
        <v>4</v>
      </c>
      <c r="M2" s="7">
        <f t="shared" si="0"/>
        <v>3.5</v>
      </c>
      <c r="N2" s="15">
        <f t="shared" ref="N2:N5" si="1">E2*$E$1/$H$1</f>
        <v>2.5</v>
      </c>
      <c r="O2" s="15">
        <f t="shared" ref="O2" si="2">F2*$E$1/$H$1</f>
        <v>3</v>
      </c>
      <c r="P2" s="25">
        <f t="shared" ref="P2" si="3">G2*$E$1/$H$1</f>
        <v>3.5</v>
      </c>
      <c r="Q2" s="54">
        <f t="shared" ref="Q2" si="4">H2*$E$1/$H$1</f>
        <v>4</v>
      </c>
      <c r="T2" s="79" t="s">
        <v>51</v>
      </c>
      <c r="U2" s="79" t="s">
        <v>52</v>
      </c>
      <c r="V2" s="84" t="s">
        <v>53</v>
      </c>
      <c r="W2" s="80" t="s">
        <v>54</v>
      </c>
      <c r="X2" s="80" t="s">
        <v>55</v>
      </c>
      <c r="Y2" s="80" t="s">
        <v>56</v>
      </c>
      <c r="Z2" s="80" t="s">
        <v>60</v>
      </c>
      <c r="AB2" t="s">
        <v>44</v>
      </c>
      <c r="AC2" s="79">
        <v>7</v>
      </c>
      <c r="AD2" s="79">
        <v>6</v>
      </c>
      <c r="AE2" s="84">
        <v>5</v>
      </c>
      <c r="AF2" s="80">
        <v>4</v>
      </c>
      <c r="AG2" s="80">
        <v>3</v>
      </c>
      <c r="AH2" s="80">
        <v>2</v>
      </c>
      <c r="AI2" s="80">
        <v>1</v>
      </c>
    </row>
    <row r="3" spans="1:35" x14ac:dyDescent="0.3">
      <c r="A3" s="26"/>
      <c r="B3" s="32">
        <v>9</v>
      </c>
      <c r="C3" s="33">
        <v>6</v>
      </c>
      <c r="D3" s="34">
        <v>4</v>
      </c>
      <c r="E3" s="35">
        <v>3</v>
      </c>
      <c r="F3" s="37">
        <v>3</v>
      </c>
      <c r="G3" s="143">
        <v>5</v>
      </c>
      <c r="H3" s="36">
        <v>7</v>
      </c>
      <c r="K3" s="13">
        <f t="shared" ref="K3:K4" si="5">B3*$D$1/$H$1</f>
        <v>4.5</v>
      </c>
      <c r="L3" s="8">
        <f t="shared" si="0"/>
        <v>3</v>
      </c>
      <c r="M3" s="5">
        <f t="shared" si="0"/>
        <v>2</v>
      </c>
      <c r="N3" s="16">
        <f t="shared" si="1"/>
        <v>1.5</v>
      </c>
      <c r="O3" s="18">
        <f>F3*$F$1/$H$1</f>
        <v>1.5</v>
      </c>
      <c r="P3" s="9">
        <f>G3*$G$1/$H$1</f>
        <v>5</v>
      </c>
      <c r="Q3" s="24">
        <f t="shared" ref="Q3" si="6">H3*$F$1/$H$1</f>
        <v>3.5</v>
      </c>
      <c r="S3" s="26"/>
      <c r="T3" s="79" t="s">
        <v>69</v>
      </c>
      <c r="U3" s="79" t="s">
        <v>70</v>
      </c>
      <c r="V3" s="84" t="s">
        <v>71</v>
      </c>
      <c r="W3" s="80" t="s">
        <v>72</v>
      </c>
      <c r="X3" s="81" t="s">
        <v>73</v>
      </c>
      <c r="Y3" s="1" t="s">
        <v>74</v>
      </c>
      <c r="Z3" s="81" t="s">
        <v>75</v>
      </c>
      <c r="AB3" s="26"/>
      <c r="AC3" s="79">
        <v>14</v>
      </c>
      <c r="AD3" s="79">
        <v>13</v>
      </c>
      <c r="AE3" s="84">
        <v>12</v>
      </c>
      <c r="AF3" s="80">
        <v>11</v>
      </c>
      <c r="AG3" s="81">
        <v>10</v>
      </c>
      <c r="AH3" s="1">
        <v>9</v>
      </c>
      <c r="AI3" s="81">
        <v>8</v>
      </c>
    </row>
    <row r="4" spans="1:35" ht="15" thickBot="1" x14ac:dyDescent="0.35">
      <c r="A4" s="26"/>
      <c r="B4" s="57">
        <v>8</v>
      </c>
      <c r="C4" s="33">
        <v>5</v>
      </c>
      <c r="D4" s="34">
        <v>1</v>
      </c>
      <c r="E4" s="35">
        <v>1</v>
      </c>
      <c r="F4" s="37">
        <v>1</v>
      </c>
      <c r="G4" s="38">
        <v>2</v>
      </c>
      <c r="H4" s="39">
        <v>3</v>
      </c>
      <c r="K4" s="68">
        <f t="shared" si="5"/>
        <v>4</v>
      </c>
      <c r="L4" s="8">
        <f t="shared" si="0"/>
        <v>2.5</v>
      </c>
      <c r="M4" s="5">
        <f t="shared" si="0"/>
        <v>0.5</v>
      </c>
      <c r="N4" s="16">
        <f t="shared" si="1"/>
        <v>0.5</v>
      </c>
      <c r="O4" s="18">
        <f t="shared" ref="O4:O6" si="7">F4*$F$1/$H$1</f>
        <v>0.5</v>
      </c>
      <c r="P4" s="9">
        <f>G4*$G$1/$H$1</f>
        <v>2</v>
      </c>
      <c r="Q4" s="21">
        <f>H4*$G$1/$H$1</f>
        <v>3</v>
      </c>
      <c r="S4" s="26"/>
      <c r="T4" s="79" t="s">
        <v>76</v>
      </c>
      <c r="U4" s="79" t="s">
        <v>77</v>
      </c>
      <c r="V4" s="84" t="s">
        <v>78</v>
      </c>
      <c r="W4" s="80" t="s">
        <v>79</v>
      </c>
      <c r="X4" s="81" t="s">
        <v>80</v>
      </c>
      <c r="Y4" s="82" t="s">
        <v>81</v>
      </c>
      <c r="Z4" s="82" t="s">
        <v>82</v>
      </c>
      <c r="AB4" s="26"/>
      <c r="AC4" s="79">
        <v>21</v>
      </c>
      <c r="AD4" s="79">
        <v>20</v>
      </c>
      <c r="AE4" s="84">
        <v>19</v>
      </c>
      <c r="AF4" s="80">
        <v>18</v>
      </c>
      <c r="AG4" s="81">
        <v>17</v>
      </c>
      <c r="AH4" s="82">
        <v>16</v>
      </c>
      <c r="AI4" s="82">
        <v>15</v>
      </c>
    </row>
    <row r="5" spans="1:35" ht="15.6" thickTop="1" thickBot="1" x14ac:dyDescent="0.35">
      <c r="A5" s="58">
        <v>10</v>
      </c>
      <c r="B5" s="59">
        <v>9</v>
      </c>
      <c r="C5" s="60">
        <v>6</v>
      </c>
      <c r="D5" s="40">
        <v>3</v>
      </c>
      <c r="E5" s="41">
        <v>4</v>
      </c>
      <c r="F5" s="42">
        <v>4</v>
      </c>
      <c r="G5" s="43">
        <v>3</v>
      </c>
      <c r="H5" s="44">
        <v>4</v>
      </c>
      <c r="J5" s="64">
        <f>A5*$C$1/$H$1</f>
        <v>5</v>
      </c>
      <c r="K5" s="65">
        <f>B5*$C$1/$H$1</f>
        <v>4.5</v>
      </c>
      <c r="L5" s="55">
        <f>C5*$D$1/$H$1</f>
        <v>3</v>
      </c>
      <c r="M5" s="10">
        <f>D5*$D$1/$H$1</f>
        <v>1.5</v>
      </c>
      <c r="N5" s="17">
        <f t="shared" si="1"/>
        <v>2</v>
      </c>
      <c r="O5" s="19">
        <f t="shared" si="7"/>
        <v>2</v>
      </c>
      <c r="P5" s="11">
        <f t="shared" ref="P5:P6" si="8">G5*$G$1/$H$1</f>
        <v>3</v>
      </c>
      <c r="Q5" s="22">
        <f t="shared" ref="Q5:Q6" si="9">H5*$G$1/$H$1</f>
        <v>4</v>
      </c>
      <c r="S5" s="83" t="s">
        <v>58</v>
      </c>
      <c r="T5" s="83" t="s">
        <v>59</v>
      </c>
      <c r="U5" s="79" t="s">
        <v>83</v>
      </c>
      <c r="V5" s="84" t="s">
        <v>84</v>
      </c>
      <c r="W5" s="80" t="s">
        <v>85</v>
      </c>
      <c r="X5" s="81" t="s">
        <v>86</v>
      </c>
      <c r="Y5" s="82" t="s">
        <v>87</v>
      </c>
      <c r="Z5" s="82" t="s">
        <v>88</v>
      </c>
      <c r="AB5" s="83">
        <v>29</v>
      </c>
      <c r="AC5" s="83">
        <v>28</v>
      </c>
      <c r="AD5" s="79">
        <v>27</v>
      </c>
      <c r="AE5" s="84">
        <v>26</v>
      </c>
      <c r="AF5" s="80">
        <v>25</v>
      </c>
      <c r="AG5" s="81">
        <v>24</v>
      </c>
      <c r="AH5" s="82">
        <v>23</v>
      </c>
      <c r="AI5" s="82">
        <v>22</v>
      </c>
    </row>
    <row r="6" spans="1:35" ht="15.6" thickTop="1" thickBot="1" x14ac:dyDescent="0.35">
      <c r="A6" s="61">
        <v>9</v>
      </c>
      <c r="B6" s="164">
        <v>3</v>
      </c>
      <c r="C6" s="166">
        <v>1</v>
      </c>
      <c r="D6" s="62">
        <v>5</v>
      </c>
      <c r="E6" s="78">
        <v>7</v>
      </c>
      <c r="F6" s="45">
        <v>7</v>
      </c>
      <c r="G6" s="46">
        <v>7</v>
      </c>
      <c r="H6" s="47">
        <v>8</v>
      </c>
      <c r="J6" s="66">
        <f t="shared" ref="J6:J7" si="10">A6*$C$1/$H$1</f>
        <v>4.5</v>
      </c>
      <c r="K6" s="160">
        <f>B6*$C$1/$H$1</f>
        <v>1.5</v>
      </c>
      <c r="L6" s="162">
        <f>C6*$C$1/$H$1</f>
        <v>0.5</v>
      </c>
      <c r="M6" s="67">
        <f t="shared" ref="M6" si="11">D6*$C$1/$H$1</f>
        <v>2.5</v>
      </c>
      <c r="N6" s="76">
        <f>E6*$E$1/$H$1</f>
        <v>3.5</v>
      </c>
      <c r="O6" s="20">
        <f t="shared" si="7"/>
        <v>3.5</v>
      </c>
      <c r="P6" s="14">
        <f t="shared" si="8"/>
        <v>7</v>
      </c>
      <c r="Q6" s="23">
        <f t="shared" si="9"/>
        <v>8</v>
      </c>
      <c r="S6" s="83" t="s">
        <v>61</v>
      </c>
      <c r="T6" s="168" t="s">
        <v>62</v>
      </c>
      <c r="U6" s="170" t="s">
        <v>63</v>
      </c>
      <c r="V6" s="85" t="s">
        <v>64</v>
      </c>
      <c r="W6" s="80" t="s">
        <v>65</v>
      </c>
      <c r="X6" s="81" t="s">
        <v>66</v>
      </c>
      <c r="Y6" s="82" t="s">
        <v>67</v>
      </c>
      <c r="Z6" s="82" t="s">
        <v>68</v>
      </c>
      <c r="AB6" s="83">
        <v>37</v>
      </c>
      <c r="AC6" s="158">
        <v>36</v>
      </c>
      <c r="AD6" s="158">
        <v>35</v>
      </c>
      <c r="AE6" s="85">
        <v>34</v>
      </c>
      <c r="AF6" s="80">
        <v>33</v>
      </c>
      <c r="AG6" s="81">
        <v>32</v>
      </c>
      <c r="AH6" s="82">
        <v>31</v>
      </c>
      <c r="AI6" s="82">
        <v>30</v>
      </c>
    </row>
    <row r="7" spans="1:35" ht="15.6" thickTop="1" thickBot="1" x14ac:dyDescent="0.35">
      <c r="A7" s="77">
        <v>6</v>
      </c>
      <c r="B7" s="165"/>
      <c r="C7" s="167"/>
      <c r="D7" s="26"/>
      <c r="E7" s="26"/>
      <c r="F7" s="26"/>
      <c r="G7" s="26"/>
      <c r="H7" s="26"/>
      <c r="J7" s="75">
        <f t="shared" si="10"/>
        <v>3</v>
      </c>
      <c r="K7" s="161"/>
      <c r="L7" s="163"/>
      <c r="S7" s="83" t="s">
        <v>57</v>
      </c>
      <c r="T7" s="169"/>
      <c r="U7" s="171"/>
      <c r="V7" s="26"/>
      <c r="W7" s="26"/>
      <c r="X7" s="26"/>
      <c r="Y7" s="26"/>
      <c r="Z7" s="26"/>
      <c r="AB7" s="83">
        <v>38</v>
      </c>
      <c r="AC7" s="159"/>
      <c r="AD7" s="159"/>
      <c r="AE7" s="26"/>
      <c r="AF7" s="26"/>
      <c r="AG7" s="26"/>
      <c r="AH7" s="26"/>
      <c r="AI7" s="26"/>
    </row>
    <row r="8" spans="1:35" ht="15" thickTop="1" x14ac:dyDescent="0.3">
      <c r="J8" s="72"/>
    </row>
    <row r="9" spans="1:35" x14ac:dyDescent="0.3">
      <c r="A9" s="48" t="s">
        <v>89</v>
      </c>
      <c r="J9" s="72"/>
    </row>
    <row r="10" spans="1:35" x14ac:dyDescent="0.3">
      <c r="A10" s="48" t="str">
        <f>_xlfn.CONCAT("{",U16,",",U17,"}")</f>
        <v>{"L1": 4,"L2": 3.5,"L3": 3,"L4": 2.5,"L5": 3.5,"L6": 4,"L7": 5,"L8": 3.5,"L9": 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3,"R1": 4,"R2": 3.5,"R3": 3,"R4": 2.5,"R5": 3.5,"R6": 4,"R7": 5,"R8": 3.5,"R9": 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3}</v>
      </c>
    </row>
    <row r="11" spans="1:35" x14ac:dyDescent="0.3">
      <c r="A11" s="48"/>
    </row>
    <row r="12" spans="1:35" x14ac:dyDescent="0.3">
      <c r="A12" s="48" t="s">
        <v>50</v>
      </c>
    </row>
    <row r="13" spans="1:35" x14ac:dyDescent="0.3">
      <c r="A13" s="48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48"/>
    </row>
    <row r="15" spans="1:35" x14ac:dyDescent="0.3">
      <c r="A15" s="48"/>
      <c r="C15" s="48" t="s">
        <v>90</v>
      </c>
      <c r="L15" s="48" t="s">
        <v>50</v>
      </c>
      <c r="U15" t="s">
        <v>89</v>
      </c>
    </row>
    <row r="16" spans="1:35" x14ac:dyDescent="0.3">
      <c r="A16" s="2">
        <v>1</v>
      </c>
      <c r="C16" s="4">
        <f>Q2</f>
        <v>4</v>
      </c>
      <c r="E16" s="73" t="str">
        <f t="shared" ref="E16:E53" si="12">SUBSTITUTE(_xlfn.CONCAT("""L",$A16,""": ",$C16),",",".")</f>
        <v>"L1": 4</v>
      </c>
      <c r="H16" s="48" t="str">
        <f t="shared" ref="H16:H53" si="13">SUBSTITUTE(_xlfn.CONCAT("""R",$A16,""": ",$C16),",",".")</f>
        <v>"R1": 4</v>
      </c>
      <c r="I16" s="4"/>
      <c r="J16" s="2"/>
      <c r="L16" s="94" t="str">
        <f>Z2</f>
        <v>0, 8</v>
      </c>
      <c r="N16" s="73" t="str">
        <f>_xlfn.CONCAT("""L",$A16,""": """,$L16,"""")</f>
        <v>"L1": "0, 8"</v>
      </c>
      <c r="Q16" s="73" t="str">
        <f>_xlfn.CONCAT("""R",$A16,""": """,$L16,"""")</f>
        <v>"R1": "0, 8"</v>
      </c>
      <c r="U16" s="48" t="str">
        <f>_xlfn.TEXTJOIN(",",TRUE,E16:E53,)</f>
        <v>"L1": 4,"L2": 3.5,"L3": 3,"L4": 2.5,"L5": 3.5,"L6": 4,"L7": 5,"L8": 3.5,"L9": 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</v>
      </c>
    </row>
    <row r="17" spans="1:21" x14ac:dyDescent="0.3">
      <c r="A17" s="2">
        <v>2</v>
      </c>
      <c r="C17" s="4">
        <f>P2</f>
        <v>3.5</v>
      </c>
      <c r="E17" s="73" t="str">
        <f t="shared" si="12"/>
        <v>"L2": 3.5</v>
      </c>
      <c r="H17" s="48" t="str">
        <f t="shared" si="13"/>
        <v>"R2": 3.5</v>
      </c>
      <c r="I17" s="4"/>
      <c r="J17" s="2"/>
      <c r="L17" s="94" t="str">
        <f>Y2</f>
        <v>0, 7</v>
      </c>
      <c r="N17" s="73" t="str">
        <f t="shared" ref="N17:N53" si="14">_xlfn.CONCAT("""L",$A17,""": """,$L17,"""")</f>
        <v>"L2": "0, 7"</v>
      </c>
      <c r="Q17" s="73" t="str">
        <f t="shared" ref="Q17:Q53" si="15">_xlfn.CONCAT("""R",$A17,""": """,$L17,"""")</f>
        <v>"R2": "0, 7"</v>
      </c>
      <c r="U17" s="48" t="str">
        <f>_xlfn.TEXTJOIN(",",TRUE,H16:H53,)</f>
        <v>"R1": 4,"R2": 3.5,"R3": 3,"R4": 2.5,"R5": 3.5,"R6": 4,"R7": 5,"R8": 3.5,"R9": 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</v>
      </c>
    </row>
    <row r="18" spans="1:21" x14ac:dyDescent="0.3">
      <c r="A18" s="2">
        <v>3</v>
      </c>
      <c r="C18" s="4">
        <f>O2</f>
        <v>3</v>
      </c>
      <c r="E18" s="73" t="str">
        <f t="shared" si="12"/>
        <v>"L3": 3</v>
      </c>
      <c r="H18" s="48" t="str">
        <f t="shared" si="13"/>
        <v>"R3": 3</v>
      </c>
      <c r="I18" s="4"/>
      <c r="J18" s="2"/>
      <c r="L18" s="94" t="str">
        <f>X2</f>
        <v>0, 6</v>
      </c>
      <c r="N18" s="73" t="str">
        <f t="shared" si="14"/>
        <v>"L3": "0, 6"</v>
      </c>
      <c r="Q18" s="73" t="str">
        <f t="shared" si="15"/>
        <v>"R3": "0, 6"</v>
      </c>
      <c r="U18" s="4"/>
    </row>
    <row r="19" spans="1:21" x14ac:dyDescent="0.3">
      <c r="A19" s="2">
        <v>4</v>
      </c>
      <c r="C19" s="4">
        <f>N2</f>
        <v>2.5</v>
      </c>
      <c r="E19" s="73" t="str">
        <f t="shared" si="12"/>
        <v>"L4": 2.5</v>
      </c>
      <c r="H19" s="48" t="str">
        <f t="shared" si="13"/>
        <v>"R4": 2.5</v>
      </c>
      <c r="I19" s="4"/>
      <c r="J19" s="2"/>
      <c r="L19" s="94" t="str">
        <f>W2</f>
        <v>0, 5</v>
      </c>
      <c r="N19" s="73" t="str">
        <f t="shared" si="14"/>
        <v>"L4": "0, 5"</v>
      </c>
      <c r="Q19" s="73" t="str">
        <f t="shared" si="15"/>
        <v>"R4": "0, 5"</v>
      </c>
    </row>
    <row r="20" spans="1:21" x14ac:dyDescent="0.3">
      <c r="A20" s="2">
        <v>5</v>
      </c>
      <c r="C20" s="4">
        <f>M2</f>
        <v>3.5</v>
      </c>
      <c r="E20" s="73" t="str">
        <f t="shared" si="12"/>
        <v>"L5": 3.5</v>
      </c>
      <c r="G20" s="49"/>
      <c r="H20" s="48" t="str">
        <f t="shared" si="13"/>
        <v>"R5": 3.5</v>
      </c>
      <c r="I20" s="4"/>
      <c r="J20" s="2"/>
      <c r="L20" s="94" t="str">
        <f>V2</f>
        <v>0, 4</v>
      </c>
      <c r="N20" s="73" t="str">
        <f t="shared" si="14"/>
        <v>"L5": "0, 4"</v>
      </c>
      <c r="P20" s="49"/>
      <c r="Q20" s="73" t="str">
        <f t="shared" si="15"/>
        <v>"R5": "0, 4"</v>
      </c>
      <c r="U20" t="s">
        <v>50</v>
      </c>
    </row>
    <row r="21" spans="1:21" x14ac:dyDescent="0.3">
      <c r="A21" s="2">
        <v>6</v>
      </c>
      <c r="C21" s="4">
        <f>L2</f>
        <v>4</v>
      </c>
      <c r="E21" s="73" t="str">
        <f t="shared" si="12"/>
        <v>"L6": 4</v>
      </c>
      <c r="H21" s="48" t="str">
        <f t="shared" si="13"/>
        <v>"R6": 4</v>
      </c>
      <c r="I21" s="4"/>
      <c r="J21" s="2"/>
      <c r="L21" s="94" t="str">
        <f>U2</f>
        <v>0, 3</v>
      </c>
      <c r="N21" s="73" t="str">
        <f t="shared" si="14"/>
        <v>"L6": "0, 3"</v>
      </c>
      <c r="Q21" s="73" t="str">
        <f t="shared" si="15"/>
        <v>"R6": "0, 3"</v>
      </c>
      <c r="U21" s="48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5</v>
      </c>
      <c r="E22" s="73" t="str">
        <f t="shared" si="12"/>
        <v>"L7": 5</v>
      </c>
      <c r="H22" s="48" t="str">
        <f t="shared" si="13"/>
        <v>"R7": 5</v>
      </c>
      <c r="I22" s="4"/>
      <c r="J22" s="2"/>
      <c r="L22" s="94" t="str">
        <f>T2</f>
        <v>0, 2</v>
      </c>
      <c r="N22" s="73" t="str">
        <f t="shared" si="14"/>
        <v>"L7": "0, 2"</v>
      </c>
      <c r="Q22" s="73" t="str">
        <f t="shared" si="15"/>
        <v>"R7": "0, 2"</v>
      </c>
      <c r="U22" s="48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3.5</v>
      </c>
      <c r="E23" s="73" t="str">
        <f t="shared" si="12"/>
        <v>"L8": 3.5</v>
      </c>
      <c r="H23" s="48" t="str">
        <f t="shared" si="13"/>
        <v>"R8": 3.5</v>
      </c>
      <c r="I23" s="4"/>
      <c r="J23" s="2"/>
      <c r="L23" s="94" t="str">
        <f>Z3</f>
        <v>1, 8</v>
      </c>
      <c r="N23" s="73" t="str">
        <f t="shared" si="14"/>
        <v>"L8": "1, 8"</v>
      </c>
      <c r="Q23" s="73" t="str">
        <f t="shared" si="15"/>
        <v>"R8": "1, 8"</v>
      </c>
    </row>
    <row r="24" spans="1:21" x14ac:dyDescent="0.3">
      <c r="A24" s="2">
        <v>9</v>
      </c>
      <c r="C24" s="4">
        <f>P3</f>
        <v>5</v>
      </c>
      <c r="E24" s="73" t="str">
        <f t="shared" si="12"/>
        <v>"L9": 5</v>
      </c>
      <c r="H24" s="48" t="str">
        <f t="shared" si="13"/>
        <v>"R9": 5</v>
      </c>
      <c r="I24" s="4"/>
      <c r="J24" s="2"/>
      <c r="L24" s="94" t="str">
        <f>Y3</f>
        <v>1, 7</v>
      </c>
      <c r="N24" s="73" t="str">
        <f t="shared" si="14"/>
        <v>"L9": "1, 7"</v>
      </c>
      <c r="Q24" s="73" t="str">
        <f t="shared" si="15"/>
        <v>"R9": "1, 7"</v>
      </c>
    </row>
    <row r="25" spans="1:21" x14ac:dyDescent="0.3">
      <c r="A25" s="2">
        <v>10</v>
      </c>
      <c r="C25" s="4">
        <f>O3</f>
        <v>1.5</v>
      </c>
      <c r="E25" s="73" t="str">
        <f t="shared" si="12"/>
        <v>"L10": 1.5</v>
      </c>
      <c r="H25" s="48" t="str">
        <f t="shared" si="13"/>
        <v>"R10": 1.5</v>
      </c>
      <c r="I25" s="4"/>
      <c r="J25" s="2"/>
      <c r="L25" s="94" t="str">
        <f>X3</f>
        <v>1, 6</v>
      </c>
      <c r="N25" s="73" t="str">
        <f t="shared" si="14"/>
        <v>"L10": "1, 6"</v>
      </c>
      <c r="Q25" s="73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1.5</v>
      </c>
      <c r="E26" s="73" t="str">
        <f t="shared" si="12"/>
        <v>"L11": 1.5</v>
      </c>
      <c r="H26" s="48" t="str">
        <f t="shared" si="13"/>
        <v>"R11": 1.5</v>
      </c>
      <c r="I26" s="4"/>
      <c r="J26" s="2"/>
      <c r="L26" s="94" t="str">
        <f>W3</f>
        <v>1, 5</v>
      </c>
      <c r="N26" s="73" t="str">
        <f t="shared" si="14"/>
        <v>"L11": "1, 5"</v>
      </c>
      <c r="Q26" s="73" t="str">
        <f t="shared" si="15"/>
        <v>"R11": "1, 5"</v>
      </c>
      <c r="U26" s="63" t="s">
        <v>38</v>
      </c>
    </row>
    <row r="27" spans="1:21" x14ac:dyDescent="0.3">
      <c r="A27" s="2">
        <v>12</v>
      </c>
      <c r="C27" s="4">
        <f>M3</f>
        <v>2</v>
      </c>
      <c r="E27" s="73" t="str">
        <f t="shared" si="12"/>
        <v>"L12": 2</v>
      </c>
      <c r="H27" s="48" t="str">
        <f t="shared" si="13"/>
        <v>"R12": 2</v>
      </c>
      <c r="I27" s="4"/>
      <c r="J27" s="2"/>
      <c r="L27" s="94" t="str">
        <f>V3</f>
        <v>1, 4</v>
      </c>
      <c r="N27" s="73" t="str">
        <f t="shared" si="14"/>
        <v>"L12": "1, 4"</v>
      </c>
      <c r="Q27" s="73" t="str">
        <f t="shared" si="15"/>
        <v>"R12": "1, 4"</v>
      </c>
      <c r="U27" s="63" t="s">
        <v>40</v>
      </c>
    </row>
    <row r="28" spans="1:21" x14ac:dyDescent="0.3">
      <c r="A28" s="2">
        <v>13</v>
      </c>
      <c r="C28" s="4">
        <f>L3</f>
        <v>3</v>
      </c>
      <c r="E28" s="73" t="str">
        <f t="shared" si="12"/>
        <v>"L13": 3</v>
      </c>
      <c r="H28" s="48" t="str">
        <f t="shared" si="13"/>
        <v>"R13": 3</v>
      </c>
      <c r="I28" s="4"/>
      <c r="J28" s="2"/>
      <c r="L28" s="94" t="str">
        <f>U3</f>
        <v>1, 3</v>
      </c>
      <c r="N28" s="73" t="str">
        <f t="shared" si="14"/>
        <v>"L13": "1, 3"</v>
      </c>
      <c r="Q28" s="73" t="str">
        <f t="shared" si="15"/>
        <v>"R13": "1, 3"</v>
      </c>
      <c r="U28" s="63" t="s">
        <v>42</v>
      </c>
    </row>
    <row r="29" spans="1:21" x14ac:dyDescent="0.3">
      <c r="A29" s="2">
        <v>14</v>
      </c>
      <c r="C29" s="4">
        <f>K3</f>
        <v>4.5</v>
      </c>
      <c r="E29" s="73" t="str">
        <f t="shared" si="12"/>
        <v>"L14": 4.5</v>
      </c>
      <c r="H29" s="48" t="str">
        <f t="shared" si="13"/>
        <v>"R14": 4.5</v>
      </c>
      <c r="I29" s="4"/>
      <c r="J29" s="2"/>
      <c r="L29" s="94" t="str">
        <f>T3</f>
        <v>1.5, 2</v>
      </c>
      <c r="N29" s="73" t="str">
        <f t="shared" si="14"/>
        <v>"L14": "1.5, 2"</v>
      </c>
      <c r="Q29" s="73" t="str">
        <f t="shared" si="15"/>
        <v>"R14": "1.5, 2"</v>
      </c>
      <c r="U29" s="63" t="s">
        <v>41</v>
      </c>
    </row>
    <row r="30" spans="1:21" x14ac:dyDescent="0.3">
      <c r="A30" s="2">
        <v>15</v>
      </c>
      <c r="C30" s="4">
        <f>Q4</f>
        <v>3</v>
      </c>
      <c r="E30" s="73" t="str">
        <f t="shared" si="12"/>
        <v>"L15": 3</v>
      </c>
      <c r="H30" s="48" t="str">
        <f t="shared" si="13"/>
        <v>"R15": 3</v>
      </c>
      <c r="I30" s="4"/>
      <c r="J30" s="2"/>
      <c r="L30" s="94" t="str">
        <f>Z4</f>
        <v>2, 8</v>
      </c>
      <c r="N30" s="73" t="str">
        <f t="shared" si="14"/>
        <v>"L15": "2, 8"</v>
      </c>
      <c r="Q30" s="73" t="str">
        <f t="shared" si="15"/>
        <v>"R15": "2, 8"</v>
      </c>
      <c r="U30" s="63" t="s">
        <v>39</v>
      </c>
    </row>
    <row r="31" spans="1:21" x14ac:dyDescent="0.3">
      <c r="A31" s="2">
        <v>16</v>
      </c>
      <c r="C31" s="4">
        <f>P4</f>
        <v>2</v>
      </c>
      <c r="E31" s="73" t="str">
        <f t="shared" si="12"/>
        <v>"L16": 2</v>
      </c>
      <c r="H31" s="48" t="str">
        <f t="shared" si="13"/>
        <v>"R16": 2</v>
      </c>
      <c r="I31" s="4"/>
      <c r="J31" s="2"/>
      <c r="L31" s="94" t="str">
        <f>Y4</f>
        <v>2, 7</v>
      </c>
      <c r="N31" s="73" t="str">
        <f t="shared" si="14"/>
        <v>"L16": "2, 7"</v>
      </c>
      <c r="Q31" s="73" t="str">
        <f t="shared" si="15"/>
        <v>"R16": "2, 7"</v>
      </c>
    </row>
    <row r="32" spans="1:21" x14ac:dyDescent="0.3">
      <c r="A32" s="2">
        <v>17</v>
      </c>
      <c r="C32" s="4">
        <f>O4</f>
        <v>0.5</v>
      </c>
      <c r="E32" s="73" t="str">
        <f t="shared" si="12"/>
        <v>"L17": 0.5</v>
      </c>
      <c r="H32" s="48" t="str">
        <f t="shared" si="13"/>
        <v>"R17": 0.5</v>
      </c>
      <c r="I32" s="4"/>
      <c r="J32" s="2"/>
      <c r="L32" s="94" t="str">
        <f>X4</f>
        <v>2, 6</v>
      </c>
      <c r="N32" s="73" t="str">
        <f t="shared" si="14"/>
        <v>"L17": "2, 6"</v>
      </c>
      <c r="Q32" s="73" t="str">
        <f t="shared" si="15"/>
        <v>"R17": "2, 6"</v>
      </c>
    </row>
    <row r="33" spans="1:17" x14ac:dyDescent="0.3">
      <c r="A33" s="2">
        <v>18</v>
      </c>
      <c r="C33" s="4">
        <f>N4</f>
        <v>0.5</v>
      </c>
      <c r="E33" s="73" t="str">
        <f t="shared" si="12"/>
        <v>"L18": 0.5</v>
      </c>
      <c r="H33" s="48" t="str">
        <f t="shared" si="13"/>
        <v>"R18": 0.5</v>
      </c>
      <c r="I33" s="4"/>
      <c r="J33" s="2"/>
      <c r="L33" s="94" t="str">
        <f>W4</f>
        <v>2, 5</v>
      </c>
      <c r="N33" s="73" t="str">
        <f t="shared" si="14"/>
        <v>"L18": "2, 5"</v>
      </c>
      <c r="Q33" s="73" t="str">
        <f t="shared" si="15"/>
        <v>"R18": "2, 5"</v>
      </c>
    </row>
    <row r="34" spans="1:17" x14ac:dyDescent="0.3">
      <c r="A34" s="2">
        <v>19</v>
      </c>
      <c r="C34" s="4">
        <f>M4</f>
        <v>0.5</v>
      </c>
      <c r="E34" s="73" t="str">
        <f t="shared" si="12"/>
        <v>"L19": 0.5</v>
      </c>
      <c r="H34" s="48" t="str">
        <f t="shared" si="13"/>
        <v>"R19": 0.5</v>
      </c>
      <c r="I34" s="4"/>
      <c r="J34" s="2"/>
      <c r="L34" s="94" t="str">
        <f>V4</f>
        <v>2, 4</v>
      </c>
      <c r="N34" s="73" t="str">
        <f t="shared" si="14"/>
        <v>"L19": "2, 4"</v>
      </c>
      <c r="Q34" s="73" t="str">
        <f t="shared" si="15"/>
        <v>"R19": "2, 4"</v>
      </c>
    </row>
    <row r="35" spans="1:17" x14ac:dyDescent="0.3">
      <c r="A35" s="2">
        <v>20</v>
      </c>
      <c r="C35" s="4">
        <f>L4</f>
        <v>2.5</v>
      </c>
      <c r="E35" s="73" t="str">
        <f t="shared" si="12"/>
        <v>"L20": 2.5</v>
      </c>
      <c r="H35" s="48" t="str">
        <f t="shared" si="13"/>
        <v>"R20": 2.5</v>
      </c>
      <c r="I35" s="4"/>
      <c r="J35" s="2"/>
      <c r="L35" s="94" t="str">
        <f>U4</f>
        <v>2, 3</v>
      </c>
      <c r="N35" s="73" t="str">
        <f t="shared" si="14"/>
        <v>"L20": "2, 3"</v>
      </c>
      <c r="Q35" s="73" t="str">
        <f t="shared" si="15"/>
        <v>"R20": "2, 3"</v>
      </c>
    </row>
    <row r="36" spans="1:17" x14ac:dyDescent="0.3">
      <c r="A36" s="2">
        <v>21</v>
      </c>
      <c r="C36" s="4">
        <f>K4</f>
        <v>4</v>
      </c>
      <c r="E36" s="73" t="str">
        <f t="shared" si="12"/>
        <v>"L21": 4</v>
      </c>
      <c r="H36" s="48" t="str">
        <f t="shared" si="13"/>
        <v>"R21": 4</v>
      </c>
      <c r="I36" s="4"/>
      <c r="J36" s="2"/>
      <c r="L36" s="94" t="str">
        <f>T4</f>
        <v>3, 2</v>
      </c>
      <c r="N36" s="73" t="str">
        <f t="shared" si="14"/>
        <v>"L21": "3, 2"</v>
      </c>
      <c r="Q36" s="73" t="str">
        <f t="shared" si="15"/>
        <v>"R21": "3, 2"</v>
      </c>
    </row>
    <row r="37" spans="1:17" x14ac:dyDescent="0.3">
      <c r="A37" s="2">
        <v>22</v>
      </c>
      <c r="C37" s="4">
        <f>Q5</f>
        <v>4</v>
      </c>
      <c r="E37" s="73" t="str">
        <f t="shared" si="12"/>
        <v>"L22": 4</v>
      </c>
      <c r="H37" s="48" t="str">
        <f t="shared" si="13"/>
        <v>"R22": 4</v>
      </c>
      <c r="I37" s="4"/>
      <c r="J37" s="2"/>
      <c r="L37" s="94" t="str">
        <f>Z5</f>
        <v>3, 8</v>
      </c>
      <c r="N37" s="73" t="str">
        <f t="shared" si="14"/>
        <v>"L22": "3, 8"</v>
      </c>
      <c r="Q37" s="73" t="str">
        <f t="shared" si="15"/>
        <v>"R22": "3, 8"</v>
      </c>
    </row>
    <row r="38" spans="1:17" x14ac:dyDescent="0.3">
      <c r="A38" s="2">
        <v>23</v>
      </c>
      <c r="C38" s="4">
        <f>P5</f>
        <v>3</v>
      </c>
      <c r="E38" s="73" t="str">
        <f t="shared" si="12"/>
        <v>"L23": 3</v>
      </c>
      <c r="H38" s="48" t="str">
        <f t="shared" si="13"/>
        <v>"R23": 3</v>
      </c>
      <c r="I38" s="4"/>
      <c r="J38" s="2"/>
      <c r="L38" s="94" t="str">
        <f>Y5</f>
        <v>3, 7</v>
      </c>
      <c r="N38" s="73" t="str">
        <f t="shared" si="14"/>
        <v>"L23": "3, 7"</v>
      </c>
      <c r="Q38" s="73" t="str">
        <f t="shared" si="15"/>
        <v>"R23": "3, 7"</v>
      </c>
    </row>
    <row r="39" spans="1:17" x14ac:dyDescent="0.3">
      <c r="A39" s="2">
        <v>24</v>
      </c>
      <c r="C39" s="4">
        <f>O5</f>
        <v>2</v>
      </c>
      <c r="E39" s="73" t="str">
        <f t="shared" si="12"/>
        <v>"L24": 2</v>
      </c>
      <c r="H39" s="48" t="str">
        <f t="shared" si="13"/>
        <v>"R24": 2</v>
      </c>
      <c r="I39" s="4"/>
      <c r="J39" s="2"/>
      <c r="L39" s="94" t="str">
        <f>X5</f>
        <v>3, 6</v>
      </c>
      <c r="N39" s="73" t="str">
        <f t="shared" si="14"/>
        <v>"L24": "3, 6"</v>
      </c>
      <c r="Q39" s="73" t="str">
        <f t="shared" si="15"/>
        <v>"R24": "3, 6"</v>
      </c>
    </row>
    <row r="40" spans="1:17" x14ac:dyDescent="0.3">
      <c r="A40" s="2">
        <v>25</v>
      </c>
      <c r="C40" s="4">
        <f>N5</f>
        <v>2</v>
      </c>
      <c r="E40" s="73" t="str">
        <f t="shared" si="12"/>
        <v>"L25": 2</v>
      </c>
      <c r="H40" s="48" t="str">
        <f t="shared" si="13"/>
        <v>"R25": 2</v>
      </c>
      <c r="I40" s="4"/>
      <c r="J40" s="2"/>
      <c r="L40" s="94" t="str">
        <f>W5</f>
        <v>3, 5</v>
      </c>
      <c r="N40" s="73" t="str">
        <f t="shared" si="14"/>
        <v>"L25": "3, 5"</v>
      </c>
      <c r="Q40" s="73" t="str">
        <f t="shared" si="15"/>
        <v>"R25": "3, 5"</v>
      </c>
    </row>
    <row r="41" spans="1:17" x14ac:dyDescent="0.3">
      <c r="A41" s="2">
        <v>26</v>
      </c>
      <c r="C41" s="4">
        <f>M5</f>
        <v>1.5</v>
      </c>
      <c r="E41" s="73" t="str">
        <f t="shared" si="12"/>
        <v>"L26": 1.5</v>
      </c>
      <c r="H41" s="48" t="str">
        <f t="shared" si="13"/>
        <v>"R26": 1.5</v>
      </c>
      <c r="I41" s="4"/>
      <c r="J41" s="2"/>
      <c r="L41" s="94" t="str">
        <f>V5</f>
        <v>3, 4</v>
      </c>
      <c r="N41" s="73" t="str">
        <f t="shared" si="14"/>
        <v>"L26": "3, 4"</v>
      </c>
      <c r="Q41" s="73" t="str">
        <f t="shared" si="15"/>
        <v>"R26": "3, 4"</v>
      </c>
    </row>
    <row r="42" spans="1:17" x14ac:dyDescent="0.3">
      <c r="A42" s="2">
        <v>27</v>
      </c>
      <c r="C42" s="4">
        <f>L5</f>
        <v>3</v>
      </c>
      <c r="E42" s="73" t="str">
        <f t="shared" si="12"/>
        <v>"L27": 3</v>
      </c>
      <c r="H42" s="48" t="str">
        <f t="shared" si="13"/>
        <v>"R27": 3</v>
      </c>
      <c r="I42" s="4"/>
      <c r="J42" s="2"/>
      <c r="L42" s="94" t="str">
        <f>U5</f>
        <v>3, 3</v>
      </c>
      <c r="N42" s="73" t="str">
        <f t="shared" si="14"/>
        <v>"L27": "3, 3"</v>
      </c>
      <c r="Q42" s="73" t="str">
        <f t="shared" si="15"/>
        <v>"R27": "3, 3"</v>
      </c>
    </row>
    <row r="43" spans="1:17" x14ac:dyDescent="0.3">
      <c r="A43" s="2">
        <v>28</v>
      </c>
      <c r="C43" s="4">
        <f>K5</f>
        <v>4.5</v>
      </c>
      <c r="E43" s="73" t="str">
        <f t="shared" si="12"/>
        <v>"L28": 4.5</v>
      </c>
      <c r="H43" s="48" t="str">
        <f t="shared" si="13"/>
        <v>"R28": 4.5</v>
      </c>
      <c r="I43" s="4"/>
      <c r="J43" s="2"/>
      <c r="L43" s="94" t="str">
        <f>T5</f>
        <v>4, 1</v>
      </c>
      <c r="N43" s="73" t="str">
        <f t="shared" si="14"/>
        <v>"L28": "4, 1"</v>
      </c>
      <c r="Q43" s="73" t="str">
        <f t="shared" si="15"/>
        <v>"R28": "4, 1"</v>
      </c>
    </row>
    <row r="44" spans="1:17" x14ac:dyDescent="0.3">
      <c r="A44" s="2">
        <v>29</v>
      </c>
      <c r="C44" s="4">
        <f>J5</f>
        <v>5</v>
      </c>
      <c r="E44" s="73" t="str">
        <f t="shared" si="12"/>
        <v>"L29": 5</v>
      </c>
      <c r="H44" s="48" t="str">
        <f t="shared" si="13"/>
        <v>"R29": 5</v>
      </c>
      <c r="I44" s="4"/>
      <c r="J44" s="2"/>
      <c r="L44" s="94" t="str">
        <f>S5</f>
        <v>4, 0</v>
      </c>
      <c r="N44" s="73" t="str">
        <f t="shared" si="14"/>
        <v>"L29": "4, 0"</v>
      </c>
      <c r="Q44" s="73" t="str">
        <f t="shared" si="15"/>
        <v>"R29": "4, 0"</v>
      </c>
    </row>
    <row r="45" spans="1:17" x14ac:dyDescent="0.3">
      <c r="A45" s="2">
        <v>30</v>
      </c>
      <c r="C45" s="4">
        <f>Q6</f>
        <v>8</v>
      </c>
      <c r="E45" s="73" t="str">
        <f t="shared" si="12"/>
        <v>"L30": 8</v>
      </c>
      <c r="H45" s="48" t="str">
        <f t="shared" si="13"/>
        <v>"R30": 8</v>
      </c>
      <c r="I45" s="4"/>
      <c r="J45" s="2"/>
      <c r="L45" s="94" t="str">
        <f>Z6</f>
        <v>4, 8</v>
      </c>
      <c r="N45" s="73" t="str">
        <f t="shared" si="14"/>
        <v>"L30": "4, 8"</v>
      </c>
      <c r="Q45" s="73" t="str">
        <f t="shared" si="15"/>
        <v>"R30": "4, 8"</v>
      </c>
    </row>
    <row r="46" spans="1:17" x14ac:dyDescent="0.3">
      <c r="A46" s="2">
        <v>31</v>
      </c>
      <c r="C46" s="4">
        <f>P6</f>
        <v>7</v>
      </c>
      <c r="E46" s="73" t="str">
        <f t="shared" si="12"/>
        <v>"L31": 7</v>
      </c>
      <c r="H46" s="48" t="str">
        <f t="shared" si="13"/>
        <v>"R31": 7</v>
      </c>
      <c r="I46" s="4"/>
      <c r="J46" s="2"/>
      <c r="L46" s="94" t="str">
        <f>Y6</f>
        <v>4, 7</v>
      </c>
      <c r="N46" s="73" t="str">
        <f t="shared" si="14"/>
        <v>"L31": "4, 7"</v>
      </c>
      <c r="Q46" s="73" t="str">
        <f t="shared" si="15"/>
        <v>"R31": "4, 7"</v>
      </c>
    </row>
    <row r="47" spans="1:17" x14ac:dyDescent="0.3">
      <c r="A47" s="2">
        <v>32</v>
      </c>
      <c r="C47" s="4">
        <f>O6</f>
        <v>3.5</v>
      </c>
      <c r="E47" s="73" t="str">
        <f t="shared" si="12"/>
        <v>"L32": 3.5</v>
      </c>
      <c r="H47" s="48" t="str">
        <f t="shared" si="13"/>
        <v>"R32": 3.5</v>
      </c>
      <c r="I47" s="4"/>
      <c r="J47" s="2"/>
      <c r="L47" s="94" t="str">
        <f>X6</f>
        <v>4, 6</v>
      </c>
      <c r="N47" s="73" t="str">
        <f t="shared" si="14"/>
        <v>"L32": "4, 6"</v>
      </c>
      <c r="Q47" s="73" t="str">
        <f t="shared" si="15"/>
        <v>"R32": "4, 6"</v>
      </c>
    </row>
    <row r="48" spans="1:17" x14ac:dyDescent="0.3">
      <c r="A48" s="2">
        <v>33</v>
      </c>
      <c r="C48" s="4">
        <f>N6</f>
        <v>3.5</v>
      </c>
      <c r="E48" s="73" t="str">
        <f t="shared" si="12"/>
        <v>"L33": 3.5</v>
      </c>
      <c r="H48" s="48" t="str">
        <f t="shared" si="13"/>
        <v>"R33": 3.5</v>
      </c>
      <c r="I48" s="4"/>
      <c r="J48" s="2"/>
      <c r="L48" s="94" t="str">
        <f>W6</f>
        <v>4, 5</v>
      </c>
      <c r="N48" s="73" t="str">
        <f t="shared" si="14"/>
        <v>"L33": "4, 5"</v>
      </c>
      <c r="Q48" s="73" t="str">
        <f t="shared" si="15"/>
        <v>"R33": "4, 5"</v>
      </c>
    </row>
    <row r="49" spans="1:17" x14ac:dyDescent="0.3">
      <c r="A49" s="2">
        <v>34</v>
      </c>
      <c r="C49" s="4">
        <f>M6</f>
        <v>2.5</v>
      </c>
      <c r="E49" s="73" t="str">
        <f t="shared" si="12"/>
        <v>"L34": 2.5</v>
      </c>
      <c r="H49" s="48" t="str">
        <f t="shared" si="13"/>
        <v>"R34": 2.5</v>
      </c>
      <c r="I49" s="4"/>
      <c r="J49" s="2"/>
      <c r="L49" s="94" t="str">
        <f>V6</f>
        <v>4, 4</v>
      </c>
      <c r="N49" s="73" t="str">
        <f t="shared" si="14"/>
        <v>"L34": "4, 4"</v>
      </c>
      <c r="Q49" s="73" t="str">
        <f t="shared" si="15"/>
        <v>"R34": "4, 4"</v>
      </c>
    </row>
    <row r="50" spans="1:17" x14ac:dyDescent="0.3">
      <c r="A50" s="2">
        <v>35</v>
      </c>
      <c r="C50" s="4">
        <f>L6</f>
        <v>0.5</v>
      </c>
      <c r="E50" s="73" t="str">
        <f t="shared" si="12"/>
        <v>"L35": 0.5</v>
      </c>
      <c r="H50" s="48" t="str">
        <f t="shared" si="13"/>
        <v>"R35": 0.5</v>
      </c>
      <c r="I50" s="4"/>
      <c r="J50" s="2"/>
      <c r="L50" s="94" t="str">
        <f>U6</f>
        <v>5, 2.5</v>
      </c>
      <c r="N50" s="73" t="str">
        <f t="shared" si="14"/>
        <v>"L35": "5, 2.5"</v>
      </c>
      <c r="Q50" s="73" t="str">
        <f t="shared" si="15"/>
        <v>"R35": "5, 2.5"</v>
      </c>
    </row>
    <row r="51" spans="1:17" x14ac:dyDescent="0.3">
      <c r="A51" s="2">
        <v>36</v>
      </c>
      <c r="C51" s="4">
        <f>K6</f>
        <v>1.5</v>
      </c>
      <c r="E51" s="73" t="str">
        <f t="shared" si="12"/>
        <v>"L36": 1.5</v>
      </c>
      <c r="H51" s="48" t="str">
        <f t="shared" si="13"/>
        <v>"R36": 1.5</v>
      </c>
      <c r="I51" s="4"/>
      <c r="J51" s="2"/>
      <c r="L51" s="94" t="str">
        <f>T6</f>
        <v>5.5, 1.5</v>
      </c>
      <c r="N51" s="73" t="str">
        <f t="shared" si="14"/>
        <v>"L36": "5.5, 1.5"</v>
      </c>
      <c r="Q51" s="73" t="str">
        <f t="shared" si="15"/>
        <v>"R36": "5.5, 1.5"</v>
      </c>
    </row>
    <row r="52" spans="1:17" x14ac:dyDescent="0.3">
      <c r="A52" s="2">
        <v>37</v>
      </c>
      <c r="C52" s="4">
        <f>J6</f>
        <v>4.5</v>
      </c>
      <c r="E52" s="73" t="str">
        <f t="shared" si="12"/>
        <v>"L37": 4.5</v>
      </c>
      <c r="H52" s="48" t="str">
        <f t="shared" si="13"/>
        <v>"R37": 4.5</v>
      </c>
      <c r="I52" s="4"/>
      <c r="J52" s="2"/>
      <c r="L52" s="94" t="str">
        <f>S6</f>
        <v>5, 0.5</v>
      </c>
      <c r="N52" s="73" t="str">
        <f t="shared" si="14"/>
        <v>"L37": "5, 0.5"</v>
      </c>
      <c r="Q52" s="73" t="str">
        <f t="shared" si="15"/>
        <v>"R37": "5, 0.5"</v>
      </c>
    </row>
    <row r="53" spans="1:17" x14ac:dyDescent="0.3">
      <c r="A53" s="2">
        <v>38</v>
      </c>
      <c r="C53" s="4">
        <f>J7</f>
        <v>3</v>
      </c>
      <c r="E53" s="73" t="str">
        <f t="shared" si="12"/>
        <v>"L38": 3</v>
      </c>
      <c r="H53" s="48" t="str">
        <f t="shared" si="13"/>
        <v>"R38": 3</v>
      </c>
      <c r="I53" s="4"/>
      <c r="J53" s="2"/>
      <c r="L53" s="94" t="str">
        <f>S7</f>
        <v>6, 1</v>
      </c>
      <c r="N53" s="73" t="str">
        <f t="shared" si="14"/>
        <v>"L38": "6, 1"</v>
      </c>
      <c r="Q53" s="73" t="str">
        <f t="shared" si="15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  <ignoredError sqref="P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D08-8BFF-4D8A-BF21-41A0D1FFB842}">
  <dimension ref="A1:S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9" x14ac:dyDescent="0.3">
      <c r="A2" s="53" t="s">
        <v>45</v>
      </c>
      <c r="B2" s="101" t="s">
        <v>26</v>
      </c>
      <c r="C2" s="101" t="s">
        <v>18</v>
      </c>
      <c r="D2" s="98" t="s">
        <v>13</v>
      </c>
      <c r="E2" s="99" t="s">
        <v>15</v>
      </c>
      <c r="F2" s="99" t="s">
        <v>16</v>
      </c>
      <c r="G2" s="69"/>
      <c r="H2" s="2"/>
      <c r="J2" s="26"/>
      <c r="K2" s="79"/>
      <c r="L2" s="79" t="s">
        <v>1</v>
      </c>
      <c r="M2" s="84" t="s">
        <v>23</v>
      </c>
      <c r="N2" s="80" t="s">
        <v>10</v>
      </c>
      <c r="O2" s="81" t="s">
        <v>29</v>
      </c>
      <c r="P2" s="81" t="s">
        <v>32</v>
      </c>
      <c r="Q2" s="116" t="s">
        <v>6</v>
      </c>
      <c r="S2" t="s">
        <v>115</v>
      </c>
    </row>
    <row r="3" spans="1:19" x14ac:dyDescent="0.3">
      <c r="A3" s="129" t="s">
        <v>36</v>
      </c>
      <c r="B3" s="102" t="s">
        <v>14</v>
      </c>
      <c r="C3" s="101" t="s">
        <v>2</v>
      </c>
      <c r="D3" s="98" t="s">
        <v>9</v>
      </c>
      <c r="E3" s="99" t="s">
        <v>11</v>
      </c>
      <c r="F3" s="99" t="s">
        <v>19</v>
      </c>
      <c r="G3" s="92"/>
      <c r="H3" s="2"/>
      <c r="J3" s="26"/>
      <c r="K3" s="93" t="s">
        <v>4</v>
      </c>
      <c r="L3" s="79" t="s">
        <v>20</v>
      </c>
      <c r="M3" s="84" t="s">
        <v>22</v>
      </c>
      <c r="N3" s="80" t="s">
        <v>25</v>
      </c>
      <c r="O3" s="81" t="s">
        <v>28</v>
      </c>
      <c r="P3" s="82" t="s">
        <v>21</v>
      </c>
      <c r="Q3" s="117" t="s">
        <v>5</v>
      </c>
    </row>
    <row r="4" spans="1:19" x14ac:dyDescent="0.3">
      <c r="A4" s="1"/>
      <c r="B4" s="102" t="s">
        <v>17</v>
      </c>
      <c r="C4" s="101" t="s">
        <v>3</v>
      </c>
      <c r="D4" s="98" t="s">
        <v>8</v>
      </c>
      <c r="E4" s="99" t="s">
        <v>12</v>
      </c>
      <c r="F4" s="104" t="s">
        <v>7</v>
      </c>
      <c r="G4" s="3"/>
      <c r="H4" s="3"/>
      <c r="J4" s="83"/>
      <c r="K4" s="83"/>
      <c r="L4" s="79" t="s">
        <v>31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9" x14ac:dyDescent="0.3">
      <c r="A5" s="1"/>
      <c r="B5" s="1"/>
      <c r="C5" s="53" t="s">
        <v>33</v>
      </c>
      <c r="D5" s="52" t="s">
        <v>34</v>
      </c>
      <c r="E5" s="3"/>
      <c r="F5" s="172"/>
      <c r="G5" s="172"/>
      <c r="H5" s="3"/>
      <c r="J5" s="83"/>
      <c r="K5" s="126"/>
      <c r="L5" s="181" t="s">
        <v>37</v>
      </c>
      <c r="M5" s="119"/>
      <c r="N5" s="114"/>
      <c r="O5" s="115"/>
      <c r="P5" s="82"/>
      <c r="Q5" s="82"/>
    </row>
    <row r="6" spans="1:19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53" t="s">
        <v>30</v>
      </c>
      <c r="C2" s="53" t="s">
        <v>24</v>
      </c>
      <c r="D2" s="52" t="s">
        <v>20</v>
      </c>
      <c r="E2" s="50" t="s">
        <v>13</v>
      </c>
      <c r="F2" s="50" t="s">
        <v>15</v>
      </c>
      <c r="G2" s="69"/>
      <c r="H2" s="2"/>
      <c r="J2" s="26"/>
      <c r="K2" s="108"/>
      <c r="L2" s="79" t="s">
        <v>32</v>
      </c>
      <c r="M2" s="84" t="s">
        <v>8</v>
      </c>
      <c r="N2" s="80" t="s">
        <v>21</v>
      </c>
      <c r="O2" s="81" t="s">
        <v>27</v>
      </c>
      <c r="P2" s="157" t="s">
        <v>36</v>
      </c>
      <c r="Q2" s="116" t="s">
        <v>6</v>
      </c>
    </row>
    <row r="3" spans="1:17" x14ac:dyDescent="0.3">
      <c r="A3" s="120" t="s">
        <v>35</v>
      </c>
      <c r="B3" s="1" t="s">
        <v>11</v>
      </c>
      <c r="C3" s="53" t="s">
        <v>10</v>
      </c>
      <c r="D3" s="52" t="s">
        <v>9</v>
      </c>
      <c r="E3" s="50" t="s">
        <v>12</v>
      </c>
      <c r="F3" s="50" t="s">
        <v>14</v>
      </c>
      <c r="G3" s="92"/>
      <c r="H3" s="2"/>
      <c r="J3" s="26"/>
      <c r="K3" s="128" t="s">
        <v>4</v>
      </c>
      <c r="L3" s="79" t="s">
        <v>26</v>
      </c>
      <c r="M3" s="84" t="s">
        <v>2</v>
      </c>
      <c r="N3" s="80" t="s">
        <v>22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17</v>
      </c>
      <c r="C4" s="53" t="s">
        <v>18</v>
      </c>
      <c r="D4" s="131" t="s">
        <v>16</v>
      </c>
      <c r="E4" s="50" t="s">
        <v>19</v>
      </c>
      <c r="F4" s="70" t="s">
        <v>1</v>
      </c>
      <c r="G4" s="3"/>
      <c r="H4" s="3"/>
      <c r="J4" s="83"/>
      <c r="K4" s="83"/>
      <c r="L4" s="79" t="s">
        <v>3</v>
      </c>
      <c r="M4" s="84" t="s">
        <v>31</v>
      </c>
      <c r="N4" s="80" t="s">
        <v>29</v>
      </c>
      <c r="O4" s="81" t="s">
        <v>23</v>
      </c>
      <c r="P4" s="82" t="s">
        <v>7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"."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","</v>
      </c>
      <c r="P9" t="str">
        <f>_xlfn.CONCAT("""",Keys!P2,""": ", """",P2,"""")</f>
        <v>"9": "'"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"z"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".","10": "m","11": "y","12": "d","13": "g","14": "","15": "/","16": "a","17": "r","18": "e","19": "s","20": "f","21": "","22": "","23": "x","24": "c","25": "z","26":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"w","11": "h","10": ",","9": "'","8": "=","21": "`","20": "k","19": "t","18": "n","17": "i","16": "o","15": "-","29": "","28": "","27": "b","26": "p","25": "l","24": "u","23": "q","22":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".","10": "m","11": "y","12": "d","13": "g","14": "","15": "/","16": "a","17": "r","18": "e","19": "s","20": "f","21": "","22": "","23": "x","24": "c","25": "z","26": "v","27": "j","28": "","29": "","30": "","31": "","32": "[","33": "]","34": "","35": "","36": "","37": "","38": ""}, "right": {"7": "","6": "6","5": "7","4": "8","3": "9","2": "0","1": "","14": "","13": ";","12": "w","11": "h","10": ",","9": "'","8": "=","21": "`","20": "k","19": "t","18": "n","17": "i","16": "o","15": "-","29": "","28": "","27": "b","26": "p","25": "l","24": "u","23": "q","22":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B3" sqref="B3:C3"/>
    </sheetView>
  </sheetViews>
  <sheetFormatPr defaultColWidth="4.77734375" defaultRowHeight="14.4" x14ac:dyDescent="0.3"/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27</v>
      </c>
      <c r="C2" s="53" t="s">
        <v>14</v>
      </c>
      <c r="D2" s="52" t="s">
        <v>21</v>
      </c>
      <c r="E2" s="50" t="s">
        <v>13</v>
      </c>
      <c r="F2" s="50" t="s">
        <v>26</v>
      </c>
      <c r="G2" s="69"/>
      <c r="H2" s="2"/>
      <c r="J2" s="26"/>
      <c r="K2" s="108"/>
      <c r="L2" s="79" t="s">
        <v>1</v>
      </c>
      <c r="M2" s="84" t="s">
        <v>18</v>
      </c>
      <c r="N2" s="80" t="s">
        <v>23</v>
      </c>
      <c r="O2" s="81" t="s">
        <v>29</v>
      </c>
      <c r="P2" s="81" t="s">
        <v>30</v>
      </c>
      <c r="Q2" s="116" t="s">
        <v>6</v>
      </c>
    </row>
    <row r="3" spans="1:17" x14ac:dyDescent="0.3">
      <c r="A3" s="129" t="s">
        <v>35</v>
      </c>
      <c r="B3" s="1" t="s">
        <v>28</v>
      </c>
      <c r="C3" s="53" t="s">
        <v>11</v>
      </c>
      <c r="D3" s="52" t="s">
        <v>22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24</v>
      </c>
      <c r="M3" s="84" t="s">
        <v>12</v>
      </c>
      <c r="N3" s="80" t="s">
        <v>9</v>
      </c>
      <c r="O3" s="81" t="s">
        <v>10</v>
      </c>
      <c r="P3" s="82" t="s">
        <v>25</v>
      </c>
      <c r="Q3" s="117" t="s">
        <v>5</v>
      </c>
    </row>
    <row r="4" spans="1:17" x14ac:dyDescent="0.3">
      <c r="A4" s="1"/>
      <c r="B4" s="1" t="s">
        <v>7</v>
      </c>
      <c r="C4" s="53" t="s">
        <v>17</v>
      </c>
      <c r="D4" s="52" t="s">
        <v>3</v>
      </c>
      <c r="E4" s="50" t="s">
        <v>31</v>
      </c>
      <c r="F4" s="70" t="s">
        <v>16</v>
      </c>
      <c r="G4" s="3"/>
      <c r="H4" s="3"/>
      <c r="J4" s="83"/>
      <c r="K4" s="83"/>
      <c r="L4" s="79" t="s">
        <v>20</v>
      </c>
      <c r="M4" s="91" t="s">
        <v>8</v>
      </c>
      <c r="N4" s="88" t="s">
        <v>36</v>
      </c>
      <c r="O4" s="81" t="s">
        <v>19</v>
      </c>
      <c r="P4" s="82" t="s">
        <v>32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""}}</v>
      </c>
    </row>
    <row r="20" spans="1:1" x14ac:dyDescent="0.3">
      <c r="A20" s="89" t="s">
        <v>48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14</v>
      </c>
      <c r="E2" s="50" t="s">
        <v>31</v>
      </c>
      <c r="F2" s="50" t="s">
        <v>15</v>
      </c>
      <c r="G2" s="69"/>
      <c r="H2" s="2"/>
      <c r="J2" s="26"/>
      <c r="K2" s="108"/>
      <c r="L2" s="79" t="s">
        <v>1</v>
      </c>
      <c r="M2" s="84" t="s">
        <v>29</v>
      </c>
      <c r="N2" s="80" t="s">
        <v>23</v>
      </c>
      <c r="O2" s="81" t="s">
        <v>20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10</v>
      </c>
      <c r="D3" s="52" t="s">
        <v>12</v>
      </c>
      <c r="E3" s="50" t="s">
        <v>2</v>
      </c>
      <c r="F3" s="50" t="s">
        <v>13</v>
      </c>
      <c r="G3" s="92"/>
      <c r="H3" s="2"/>
      <c r="J3" s="26"/>
      <c r="K3" s="128" t="s">
        <v>4</v>
      </c>
      <c r="L3" s="79" t="s">
        <v>21</v>
      </c>
      <c r="M3" s="84" t="s">
        <v>22</v>
      </c>
      <c r="N3" s="80" t="s">
        <v>9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"a","17":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"a","17":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89" t="s">
        <v>49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14</v>
      </c>
      <c r="F2" s="50" t="s">
        <v>26</v>
      </c>
      <c r="G2" s="69"/>
      <c r="H2" s="2"/>
      <c r="J2" s="26"/>
      <c r="K2" s="79"/>
      <c r="L2" s="79" t="s">
        <v>1</v>
      </c>
      <c r="M2" s="84" t="s">
        <v>23</v>
      </c>
      <c r="N2" s="80" t="s">
        <v>10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93" t="s">
        <v>4</v>
      </c>
      <c r="L3" s="79" t="s">
        <v>20</v>
      </c>
      <c r="M3" s="84" t="s">
        <v>22</v>
      </c>
      <c r="N3" s="80" t="s">
        <v>25</v>
      </c>
      <c r="O3" s="81" t="s">
        <v>28</v>
      </c>
      <c r="P3" s="82" t="s">
        <v>21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31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"/>
      <c r="C5" s="53" t="s">
        <v>33</v>
      </c>
      <c r="D5" s="52" t="s">
        <v>34</v>
      </c>
      <c r="E5" s="3"/>
      <c r="F5" s="172"/>
      <c r="G5" s="172"/>
      <c r="H5" s="3"/>
      <c r="J5" s="83"/>
      <c r="K5" s="86"/>
      <c r="L5" s="181" t="s">
        <v>37</v>
      </c>
      <c r="M5" s="119"/>
      <c r="N5" s="114"/>
      <c r="O5" s="115"/>
      <c r="P5" s="82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29</v>
      </c>
      <c r="E2" s="50" t="s">
        <v>13</v>
      </c>
      <c r="F2" s="50" t="s">
        <v>31</v>
      </c>
      <c r="G2" s="69"/>
      <c r="H2" s="2"/>
      <c r="J2" s="26"/>
      <c r="K2" s="108"/>
      <c r="L2" s="79" t="s">
        <v>26</v>
      </c>
      <c r="M2" s="84" t="s">
        <v>24</v>
      </c>
      <c r="N2" s="80" t="s">
        <v>23</v>
      </c>
      <c r="O2" s="81" t="s">
        <v>20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10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14</v>
      </c>
      <c r="M3" s="84" t="s">
        <v>22</v>
      </c>
      <c r="N3" s="80" t="s">
        <v>9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1</v>
      </c>
      <c r="G4" s="3"/>
      <c r="H4" s="3"/>
      <c r="J4" s="83"/>
      <c r="K4" s="83"/>
      <c r="L4" s="79" t="s">
        <v>3</v>
      </c>
      <c r="M4" s="84" t="s">
        <v>21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13</v>
      </c>
      <c r="D2" s="52" t="s">
        <v>10</v>
      </c>
      <c r="E2" s="50" t="s">
        <v>8</v>
      </c>
      <c r="F2" s="50" t="s">
        <v>3</v>
      </c>
      <c r="G2" s="69"/>
      <c r="H2" s="2"/>
      <c r="J2" s="26"/>
      <c r="K2" s="108"/>
      <c r="L2" s="79" t="s">
        <v>1</v>
      </c>
      <c r="M2" s="84" t="s">
        <v>14</v>
      </c>
      <c r="N2" s="80" t="s">
        <v>23</v>
      </c>
      <c r="O2" s="81" t="s">
        <v>31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21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20</v>
      </c>
      <c r="M3" s="84" t="s">
        <v>22</v>
      </c>
      <c r="N3" s="80" t="s">
        <v>9</v>
      </c>
      <c r="O3" s="81" t="s">
        <v>28</v>
      </c>
      <c r="P3" s="82" t="s">
        <v>25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24</v>
      </c>
      <c r="E4" s="50" t="s">
        <v>18</v>
      </c>
      <c r="F4" s="70" t="s">
        <v>19</v>
      </c>
      <c r="G4" s="3"/>
      <c r="H4" s="3"/>
      <c r="J4" s="83"/>
      <c r="K4" s="83"/>
      <c r="L4" s="79" t="s">
        <v>26</v>
      </c>
      <c r="M4" s="84" t="s">
        <v>29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23</v>
      </c>
      <c r="E2" s="50" t="s">
        <v>13</v>
      </c>
      <c r="F2" s="50" t="s">
        <v>31</v>
      </c>
      <c r="G2" s="69"/>
      <c r="H2" s="2"/>
      <c r="J2" s="26"/>
      <c r="K2" s="108"/>
      <c r="L2" s="79" t="s">
        <v>1</v>
      </c>
      <c r="M2" s="84" t="s">
        <v>14</v>
      </c>
      <c r="N2" s="80" t="s">
        <v>20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22</v>
      </c>
      <c r="N3" s="80" t="s">
        <v>25</v>
      </c>
      <c r="O3" s="81" t="s">
        <v>10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2"/>
      <c r="B1" s="52">
        <v>4</v>
      </c>
      <c r="C1" s="52">
        <v>0</v>
      </c>
      <c r="D1" s="52">
        <v>1</v>
      </c>
      <c r="E1" s="50">
        <v>2</v>
      </c>
      <c r="F1" s="50">
        <v>3</v>
      </c>
      <c r="G1" s="50"/>
      <c r="H1" s="2"/>
      <c r="J1" s="26"/>
      <c r="K1" s="79"/>
      <c r="L1" s="79">
        <v>7</v>
      </c>
      <c r="M1" s="84">
        <v>6</v>
      </c>
      <c r="N1" s="80">
        <v>5</v>
      </c>
      <c r="O1" s="80">
        <v>9</v>
      </c>
      <c r="P1" s="80">
        <v>8</v>
      </c>
      <c r="Q1" s="112"/>
    </row>
    <row r="2" spans="1:17" x14ac:dyDescent="0.3">
      <c r="A2" s="53" t="s">
        <v>45</v>
      </c>
      <c r="B2" s="53" t="s">
        <v>7</v>
      </c>
      <c r="C2" s="53" t="s">
        <v>21</v>
      </c>
      <c r="D2" s="52" t="s">
        <v>28</v>
      </c>
      <c r="E2" s="50" t="s">
        <v>23</v>
      </c>
      <c r="F2" s="50" t="s">
        <v>17</v>
      </c>
      <c r="G2" s="69"/>
      <c r="H2" s="2"/>
      <c r="J2" s="26"/>
      <c r="K2" s="108"/>
      <c r="L2" s="79" t="s">
        <v>15</v>
      </c>
      <c r="M2" s="84" t="s">
        <v>18</v>
      </c>
      <c r="N2" s="80" t="s">
        <v>10</v>
      </c>
      <c r="O2" s="81" t="s">
        <v>14</v>
      </c>
      <c r="P2" s="81" t="s">
        <v>16</v>
      </c>
      <c r="Q2" s="116" t="s">
        <v>6</v>
      </c>
    </row>
    <row r="3" spans="1:17" x14ac:dyDescent="0.3">
      <c r="A3" s="129" t="s">
        <v>32</v>
      </c>
      <c r="B3" s="1" t="s">
        <v>20</v>
      </c>
      <c r="C3" s="53" t="s">
        <v>25</v>
      </c>
      <c r="D3" s="52" t="s">
        <v>9</v>
      </c>
      <c r="E3" s="50" t="s">
        <v>11</v>
      </c>
      <c r="F3" s="50" t="s">
        <v>30</v>
      </c>
      <c r="G3" s="92"/>
      <c r="H3" s="2"/>
      <c r="J3" s="26"/>
      <c r="K3" s="128" t="s">
        <v>4</v>
      </c>
      <c r="L3" s="79" t="s">
        <v>13</v>
      </c>
      <c r="M3" s="84" t="s">
        <v>12</v>
      </c>
      <c r="N3" s="80" t="s">
        <v>2</v>
      </c>
      <c r="O3" s="81" t="s">
        <v>22</v>
      </c>
      <c r="P3" s="82" t="s">
        <v>3</v>
      </c>
      <c r="Q3" s="117" t="s">
        <v>5</v>
      </c>
    </row>
    <row r="4" spans="1:17" x14ac:dyDescent="0.3">
      <c r="A4" s="1"/>
      <c r="B4" s="1" t="s">
        <v>1</v>
      </c>
      <c r="C4" s="53" t="s">
        <v>35</v>
      </c>
      <c r="D4" s="52" t="s">
        <v>27</v>
      </c>
      <c r="E4" s="50" t="s">
        <v>26</v>
      </c>
      <c r="F4" s="90" t="s">
        <v>36</v>
      </c>
      <c r="G4" s="3"/>
      <c r="H4" s="3"/>
      <c r="J4" s="83"/>
      <c r="K4" s="83"/>
      <c r="L4" s="79" t="s">
        <v>8</v>
      </c>
      <c r="M4" s="84" t="s">
        <v>24</v>
      </c>
      <c r="N4" s="80" t="s">
        <v>29</v>
      </c>
      <c r="O4" s="81" t="s">
        <v>31</v>
      </c>
      <c r="P4" s="82" t="s">
        <v>19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8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";"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""}}</v>
      </c>
    </row>
    <row r="20" spans="1:1" x14ac:dyDescent="0.3">
      <c r="A20" s="89" t="s">
        <v>47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15</v>
      </c>
      <c r="D2" s="52" t="s">
        <v>24</v>
      </c>
      <c r="E2" s="50" t="s">
        <v>29</v>
      </c>
      <c r="F2" s="50" t="s">
        <v>8</v>
      </c>
      <c r="G2" s="69"/>
      <c r="H2" s="2"/>
      <c r="J2" s="26"/>
      <c r="K2" s="108"/>
      <c r="L2" s="79" t="s">
        <v>3</v>
      </c>
      <c r="M2" s="84" t="s">
        <v>20</v>
      </c>
      <c r="N2" s="80" t="s">
        <v>23</v>
      </c>
      <c r="O2" s="81" t="s">
        <v>19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13</v>
      </c>
      <c r="C3" s="53" t="s">
        <v>12</v>
      </c>
      <c r="D3" s="52" t="s">
        <v>2</v>
      </c>
      <c r="E3" s="50" t="s">
        <v>22</v>
      </c>
      <c r="F3" s="50" t="s">
        <v>10</v>
      </c>
      <c r="G3" s="92"/>
      <c r="H3" s="2"/>
      <c r="J3" s="26"/>
      <c r="K3" s="128" t="s">
        <v>4</v>
      </c>
      <c r="L3" s="79" t="s">
        <v>25</v>
      </c>
      <c r="M3" s="84" t="s">
        <v>11</v>
      </c>
      <c r="N3" s="80" t="s">
        <v>9</v>
      </c>
      <c r="O3" s="81" t="s">
        <v>28</v>
      </c>
      <c r="P3" s="82" t="s">
        <v>21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14</v>
      </c>
      <c r="F4" s="70" t="s">
        <v>1</v>
      </c>
      <c r="G4" s="3"/>
      <c r="H4" s="3"/>
      <c r="J4" s="83"/>
      <c r="K4" s="83"/>
      <c r="L4" s="79" t="s">
        <v>26</v>
      </c>
      <c r="M4" s="84" t="s">
        <v>31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H24" sqref="H24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111</v>
      </c>
    </row>
    <row r="2" spans="1:6" x14ac:dyDescent="0.3">
      <c r="A2" t="s">
        <v>109</v>
      </c>
      <c r="B2" t="s">
        <v>89</v>
      </c>
      <c r="C2" t="s">
        <v>92</v>
      </c>
      <c r="D2" t="s">
        <v>93</v>
      </c>
      <c r="F2" t="s">
        <v>110</v>
      </c>
    </row>
    <row r="3" spans="1:6" x14ac:dyDescent="0.3">
      <c r="A3" t="s">
        <v>100</v>
      </c>
      <c r="B3" s="95">
        <v>63006826.979999997</v>
      </c>
      <c r="C3" s="95">
        <v>19395332.300000001</v>
      </c>
      <c r="D3" s="95">
        <v>82935207.909999996</v>
      </c>
      <c r="F3" s="96" t="s">
        <v>102</v>
      </c>
    </row>
    <row r="4" spans="1:6" x14ac:dyDescent="0.3">
      <c r="A4" t="s">
        <v>108</v>
      </c>
      <c r="B4" s="95">
        <v>63021594.32</v>
      </c>
      <c r="C4" s="95">
        <v>19826891.16</v>
      </c>
      <c r="D4" s="95">
        <v>84866278.140000001</v>
      </c>
      <c r="F4" s="97" t="s">
        <v>95</v>
      </c>
    </row>
    <row r="5" spans="1:6" x14ac:dyDescent="0.3">
      <c r="A5" t="s">
        <v>98</v>
      </c>
      <c r="B5" s="95">
        <v>67454002.200000003</v>
      </c>
      <c r="C5" s="95">
        <v>19297528.530000001</v>
      </c>
      <c r="D5" s="95">
        <v>86578542.310000002</v>
      </c>
      <c r="F5" s="96" t="s">
        <v>100</v>
      </c>
    </row>
    <row r="6" spans="1:6" x14ac:dyDescent="0.3">
      <c r="A6" t="s">
        <v>97</v>
      </c>
      <c r="B6" s="95">
        <v>67577455.799999997</v>
      </c>
      <c r="C6" s="95">
        <v>19651448.32</v>
      </c>
      <c r="D6" s="95">
        <v>87836971.450000003</v>
      </c>
      <c r="F6" s="97" t="s">
        <v>108</v>
      </c>
    </row>
    <row r="7" spans="1:6" x14ac:dyDescent="0.3">
      <c r="A7" t="s">
        <v>101</v>
      </c>
      <c r="B7" s="95">
        <v>64336488.939999998</v>
      </c>
      <c r="C7" s="95">
        <v>20230518.75</v>
      </c>
      <c r="D7" s="95">
        <v>87868316.140000001</v>
      </c>
      <c r="F7" s="96" t="s">
        <v>101</v>
      </c>
    </row>
    <row r="8" spans="1:6" x14ac:dyDescent="0.3">
      <c r="A8" t="s">
        <v>95</v>
      </c>
      <c r="B8" s="95">
        <v>62843938.359999999</v>
      </c>
      <c r="C8" s="95">
        <v>21059347.890000001</v>
      </c>
      <c r="D8" s="95">
        <v>87955816.640000001</v>
      </c>
      <c r="F8" s="97" t="s">
        <v>91</v>
      </c>
    </row>
    <row r="9" spans="1:6" x14ac:dyDescent="0.3">
      <c r="A9" t="s">
        <v>105</v>
      </c>
      <c r="B9" s="95">
        <v>67508647.859999999</v>
      </c>
      <c r="C9" s="95">
        <v>20046089.260000002</v>
      </c>
      <c r="D9" s="95">
        <v>88286789.760000005</v>
      </c>
      <c r="F9" s="96" t="s">
        <v>107</v>
      </c>
    </row>
    <row r="10" spans="1:6" x14ac:dyDescent="0.3">
      <c r="A10" t="s">
        <v>107</v>
      </c>
      <c r="B10" s="95">
        <v>66392714.619999997</v>
      </c>
      <c r="C10" s="95">
        <v>20670094.780000001</v>
      </c>
      <c r="D10" s="95">
        <v>88358159.370000005</v>
      </c>
      <c r="F10" s="97" t="s">
        <v>98</v>
      </c>
    </row>
    <row r="11" spans="1:6" x14ac:dyDescent="0.3">
      <c r="A11" t="s">
        <v>91</v>
      </c>
      <c r="B11" s="95">
        <v>64553896.880000003</v>
      </c>
      <c r="C11" s="95">
        <v>20861397.899999999</v>
      </c>
      <c r="D11" s="95">
        <v>89485860.049999997</v>
      </c>
      <c r="F11" s="96" t="s">
        <v>105</v>
      </c>
    </row>
    <row r="12" spans="1:6" x14ac:dyDescent="0.3">
      <c r="A12" t="s">
        <v>99</v>
      </c>
      <c r="B12" s="95">
        <v>70345275.159999996</v>
      </c>
      <c r="C12" s="95">
        <v>18853846.870000001</v>
      </c>
      <c r="D12" s="95">
        <v>89982358.519999996</v>
      </c>
      <c r="F12" s="97" t="s">
        <v>97</v>
      </c>
    </row>
    <row r="13" spans="1:6" x14ac:dyDescent="0.3">
      <c r="A13" t="s">
        <v>102</v>
      </c>
      <c r="B13" s="95">
        <v>61493510.240000002</v>
      </c>
      <c r="C13" s="95">
        <v>21237339.98</v>
      </c>
      <c r="D13" s="95">
        <v>90472118.769999996</v>
      </c>
      <c r="F13" s="96" t="s">
        <v>104</v>
      </c>
    </row>
    <row r="14" spans="1:6" x14ac:dyDescent="0.3">
      <c r="A14" t="s">
        <v>104</v>
      </c>
      <c r="B14" s="95">
        <v>69122581.920000002</v>
      </c>
      <c r="C14" s="95">
        <v>19579550.539999999</v>
      </c>
      <c r="D14" s="95">
        <v>91093558.439999998</v>
      </c>
      <c r="F14" s="97" t="s">
        <v>103</v>
      </c>
    </row>
    <row r="15" spans="1:6" x14ac:dyDescent="0.3">
      <c r="A15" t="s">
        <v>103</v>
      </c>
      <c r="B15" s="95">
        <v>70217301.200000003</v>
      </c>
      <c r="C15" s="95">
        <v>19953253.190000001</v>
      </c>
      <c r="D15" s="95">
        <v>92342053.359999999</v>
      </c>
      <c r="F15" s="96" t="s">
        <v>99</v>
      </c>
    </row>
    <row r="16" spans="1:6" x14ac:dyDescent="0.3">
      <c r="A16" t="s">
        <v>106</v>
      </c>
      <c r="B16" s="95">
        <v>78131280.400000006</v>
      </c>
      <c r="C16" s="95">
        <v>21101450.010000002</v>
      </c>
      <c r="D16" s="95">
        <v>104726747.16</v>
      </c>
      <c r="F16" s="97" t="s">
        <v>106</v>
      </c>
    </row>
    <row r="17" spans="1:6" x14ac:dyDescent="0.3">
      <c r="A17" t="s">
        <v>96</v>
      </c>
      <c r="B17" s="95">
        <v>90643274.200000003</v>
      </c>
      <c r="C17" s="95">
        <v>21071928.530000001</v>
      </c>
      <c r="D17" s="95">
        <v>130204950.77</v>
      </c>
      <c r="F17" s="96" t="s">
        <v>96</v>
      </c>
    </row>
    <row r="18" spans="1:6" x14ac:dyDescent="0.3">
      <c r="A18" t="s">
        <v>94</v>
      </c>
      <c r="B18" s="95">
        <v>96384239.219999999</v>
      </c>
      <c r="C18" s="95">
        <v>22149809.34</v>
      </c>
      <c r="D18" s="95">
        <v>143316664.5</v>
      </c>
      <c r="F18" s="97" t="s">
        <v>94</v>
      </c>
    </row>
    <row r="20" spans="1:6" x14ac:dyDescent="0.3">
      <c r="A20" t="s">
        <v>112</v>
      </c>
    </row>
    <row r="21" spans="1:6" x14ac:dyDescent="0.3">
      <c r="A21" t="s">
        <v>109</v>
      </c>
      <c r="B21" t="s">
        <v>89</v>
      </c>
      <c r="C21" t="s">
        <v>92</v>
      </c>
      <c r="D21" t="s">
        <v>93</v>
      </c>
      <c r="F21" t="s">
        <v>110</v>
      </c>
    </row>
    <row r="22" spans="1:6" x14ac:dyDescent="0.3">
      <c r="A22" t="s">
        <v>100</v>
      </c>
      <c r="B22" s="95">
        <v>19606366.420000002</v>
      </c>
      <c r="C22" s="95">
        <v>19395332.300000001</v>
      </c>
      <c r="D22" s="95">
        <v>25930094.809999999</v>
      </c>
      <c r="F22" s="96" t="s">
        <v>102</v>
      </c>
    </row>
    <row r="23" spans="1:6" x14ac:dyDescent="0.3">
      <c r="A23" t="s">
        <v>101</v>
      </c>
      <c r="B23" s="95">
        <v>19908971.43</v>
      </c>
      <c r="C23" s="95">
        <v>20230518.75</v>
      </c>
      <c r="D23" s="95">
        <v>26941336.800000001</v>
      </c>
      <c r="F23" s="97" t="s">
        <v>95</v>
      </c>
    </row>
    <row r="24" spans="1:6" x14ac:dyDescent="0.3">
      <c r="A24" t="s">
        <v>95</v>
      </c>
      <c r="B24" s="95">
        <v>19362564.77</v>
      </c>
      <c r="C24" s="95">
        <v>21059347.890000001</v>
      </c>
      <c r="D24" s="95">
        <v>26986067.969999999</v>
      </c>
      <c r="F24" s="96" t="s">
        <v>100</v>
      </c>
    </row>
    <row r="25" spans="1:6" x14ac:dyDescent="0.3">
      <c r="A25" t="s">
        <v>107</v>
      </c>
      <c r="B25" s="95">
        <v>20534491.289999999</v>
      </c>
      <c r="C25" s="95">
        <v>20670094.780000001</v>
      </c>
      <c r="D25" s="95">
        <v>27146139.100000001</v>
      </c>
      <c r="F25" s="97" t="s">
        <v>91</v>
      </c>
    </row>
    <row r="26" spans="1:6" x14ac:dyDescent="0.3">
      <c r="A26" t="s">
        <v>105</v>
      </c>
      <c r="B26" s="95">
        <v>20743719.280000001</v>
      </c>
      <c r="C26" s="95">
        <v>20046089.260000002</v>
      </c>
      <c r="D26" s="95">
        <v>27238308.379999999</v>
      </c>
      <c r="F26" s="96" t="s">
        <v>101</v>
      </c>
    </row>
    <row r="27" spans="1:6" x14ac:dyDescent="0.3">
      <c r="A27" t="s">
        <v>91</v>
      </c>
      <c r="B27" s="95">
        <v>19877583.690000001</v>
      </c>
      <c r="C27" s="95">
        <v>20861397.899999999</v>
      </c>
      <c r="D27" s="95">
        <v>27317291</v>
      </c>
      <c r="F27" s="97" t="s">
        <v>107</v>
      </c>
    </row>
    <row r="28" spans="1:6" x14ac:dyDescent="0.3">
      <c r="A28" t="s">
        <v>108</v>
      </c>
      <c r="B28" s="95">
        <v>20639137.469999999</v>
      </c>
      <c r="C28" s="95">
        <v>19826891.16</v>
      </c>
      <c r="D28" s="95">
        <v>27722023.260000002</v>
      </c>
      <c r="F28" s="96" t="s">
        <v>108</v>
      </c>
    </row>
    <row r="29" spans="1:6" x14ac:dyDescent="0.3">
      <c r="A29" t="s">
        <v>98</v>
      </c>
      <c r="B29" s="95">
        <v>21592424.98</v>
      </c>
      <c r="C29" s="95">
        <v>19297528.530000001</v>
      </c>
      <c r="D29" s="95">
        <v>27772921.629999999</v>
      </c>
      <c r="F29" s="97" t="s">
        <v>105</v>
      </c>
    </row>
    <row r="30" spans="1:6" x14ac:dyDescent="0.3">
      <c r="A30" t="s">
        <v>102</v>
      </c>
      <c r="B30" s="95">
        <v>18927229.890000001</v>
      </c>
      <c r="C30" s="95">
        <v>21237339.98</v>
      </c>
      <c r="D30" s="95">
        <v>27847199.75</v>
      </c>
      <c r="F30" s="96" t="s">
        <v>104</v>
      </c>
    </row>
    <row r="31" spans="1:6" x14ac:dyDescent="0.3">
      <c r="A31" t="s">
        <v>104</v>
      </c>
      <c r="B31" s="95">
        <v>21203984.640000001</v>
      </c>
      <c r="C31" s="95">
        <v>19579550.539999999</v>
      </c>
      <c r="D31" s="95">
        <v>28051998.27</v>
      </c>
      <c r="F31" s="97" t="s">
        <v>98</v>
      </c>
    </row>
    <row r="32" spans="1:6" x14ac:dyDescent="0.3">
      <c r="A32" t="s">
        <v>97</v>
      </c>
      <c r="B32" s="95">
        <v>21633546.48</v>
      </c>
      <c r="C32" s="95">
        <v>19651448.32</v>
      </c>
      <c r="D32" s="95">
        <v>28192285.280000001</v>
      </c>
      <c r="F32" s="96" t="s">
        <v>103</v>
      </c>
    </row>
    <row r="33" spans="1:6" x14ac:dyDescent="0.3">
      <c r="A33" t="s">
        <v>103</v>
      </c>
      <c r="B33" s="95">
        <v>21624015.41</v>
      </c>
      <c r="C33" s="95">
        <v>19953253.190000001</v>
      </c>
      <c r="D33" s="95">
        <v>28766978.190000001</v>
      </c>
      <c r="F33" s="97" t="s">
        <v>97</v>
      </c>
    </row>
    <row r="34" spans="1:6" x14ac:dyDescent="0.3">
      <c r="A34" t="s">
        <v>99</v>
      </c>
      <c r="B34" s="95">
        <v>23007242.829999998</v>
      </c>
      <c r="C34" s="95">
        <v>18853846.870000001</v>
      </c>
      <c r="D34" s="95">
        <v>29397548.789999999</v>
      </c>
      <c r="F34" s="96" t="s">
        <v>99</v>
      </c>
    </row>
    <row r="35" spans="1:6" x14ac:dyDescent="0.3">
      <c r="A35" t="s">
        <v>106</v>
      </c>
      <c r="B35" s="95">
        <v>24324243.23</v>
      </c>
      <c r="C35" s="95">
        <v>21101450.010000002</v>
      </c>
      <c r="D35" s="95">
        <v>32694650.219999999</v>
      </c>
      <c r="F35" s="97" t="s">
        <v>106</v>
      </c>
    </row>
    <row r="36" spans="1:6" x14ac:dyDescent="0.3">
      <c r="A36" t="s">
        <v>96</v>
      </c>
      <c r="B36" s="95">
        <v>29325379.289999999</v>
      </c>
      <c r="C36" s="95">
        <v>21071928.530000001</v>
      </c>
      <c r="D36" s="95">
        <v>42105942.07</v>
      </c>
      <c r="F36" s="96" t="s">
        <v>96</v>
      </c>
    </row>
    <row r="37" spans="1:6" x14ac:dyDescent="0.3">
      <c r="A37" t="s">
        <v>94</v>
      </c>
      <c r="B37" s="95">
        <v>31477579.66</v>
      </c>
      <c r="C37" s="95">
        <v>22149809.34</v>
      </c>
      <c r="D37" s="95">
        <v>46890688.869999997</v>
      </c>
      <c r="F37" s="97" t="s">
        <v>94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15</v>
      </c>
      <c r="D2" s="52" t="s">
        <v>24</v>
      </c>
      <c r="E2" s="50" t="s">
        <v>29</v>
      </c>
      <c r="F2" s="50" t="s">
        <v>8</v>
      </c>
      <c r="G2" s="69"/>
      <c r="H2" s="2"/>
      <c r="J2" s="26"/>
      <c r="K2" s="108"/>
      <c r="L2" s="79" t="s">
        <v>20</v>
      </c>
      <c r="M2" s="84" t="s">
        <v>14</v>
      </c>
      <c r="N2" s="80" t="s">
        <v>23</v>
      </c>
      <c r="O2" s="81" t="s">
        <v>3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13</v>
      </c>
      <c r="C3" s="53" t="s">
        <v>12</v>
      </c>
      <c r="D3" s="52" t="s">
        <v>2</v>
      </c>
      <c r="E3" s="50" t="s">
        <v>22</v>
      </c>
      <c r="F3" s="50" t="s">
        <v>10</v>
      </c>
      <c r="G3" s="92"/>
      <c r="H3" s="2"/>
      <c r="J3" s="26"/>
      <c r="K3" s="128" t="s">
        <v>4</v>
      </c>
      <c r="L3" s="79" t="s">
        <v>25</v>
      </c>
      <c r="M3" s="84" t="s">
        <v>11</v>
      </c>
      <c r="N3" s="80" t="s">
        <v>9</v>
      </c>
      <c r="O3" s="81" t="s">
        <v>28</v>
      </c>
      <c r="P3" s="82" t="s">
        <v>21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1</v>
      </c>
      <c r="G4" s="3"/>
      <c r="H4" s="3"/>
      <c r="J4" s="83"/>
      <c r="K4" s="83"/>
      <c r="L4" s="79" t="s">
        <v>26</v>
      </c>
      <c r="M4" s="84" t="s">
        <v>31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14</v>
      </c>
      <c r="D2" s="52" t="s">
        <v>24</v>
      </c>
      <c r="E2" s="50" t="s">
        <v>29</v>
      </c>
      <c r="F2" s="50" t="s">
        <v>8</v>
      </c>
      <c r="G2" s="69"/>
      <c r="H2" s="2"/>
      <c r="J2" s="26"/>
      <c r="K2" s="108"/>
      <c r="L2" s="79" t="s">
        <v>20</v>
      </c>
      <c r="M2" s="84" t="s">
        <v>23</v>
      </c>
      <c r="N2" s="80" t="s">
        <v>28</v>
      </c>
      <c r="O2" s="81" t="s">
        <v>3</v>
      </c>
      <c r="P2" s="81" t="s">
        <v>1</v>
      </c>
      <c r="Q2" s="116" t="s">
        <v>6</v>
      </c>
    </row>
    <row r="3" spans="1:17" x14ac:dyDescent="0.3">
      <c r="A3" s="129" t="s">
        <v>36</v>
      </c>
      <c r="B3" s="1" t="s">
        <v>13</v>
      </c>
      <c r="C3" s="53" t="s">
        <v>12</v>
      </c>
      <c r="D3" s="52" t="s">
        <v>2</v>
      </c>
      <c r="E3" s="50" t="s">
        <v>22</v>
      </c>
      <c r="F3" s="50" t="s">
        <v>10</v>
      </c>
      <c r="G3" s="92"/>
      <c r="H3" s="2"/>
      <c r="J3" s="26"/>
      <c r="K3" s="128" t="s">
        <v>4</v>
      </c>
      <c r="L3" s="79" t="s">
        <v>25</v>
      </c>
      <c r="M3" s="84" t="s">
        <v>11</v>
      </c>
      <c r="N3" s="80" t="s">
        <v>9</v>
      </c>
      <c r="O3" s="81" t="s">
        <v>21</v>
      </c>
      <c r="P3" s="82" t="s">
        <v>32</v>
      </c>
      <c r="Q3" s="117" t="s">
        <v>5</v>
      </c>
    </row>
    <row r="4" spans="1:17" x14ac:dyDescent="0.3">
      <c r="A4" s="1"/>
      <c r="B4" s="1" t="s">
        <v>16</v>
      </c>
      <c r="C4" s="53" t="s">
        <v>19</v>
      </c>
      <c r="D4" s="52" t="s">
        <v>15</v>
      </c>
      <c r="E4" s="50" t="s">
        <v>18</v>
      </c>
      <c r="F4" s="70" t="s">
        <v>17</v>
      </c>
      <c r="G4" s="3"/>
      <c r="H4" s="3"/>
      <c r="J4" s="83"/>
      <c r="K4" s="83"/>
      <c r="L4" s="79" t="s">
        <v>31</v>
      </c>
      <c r="M4" s="84" t="s">
        <v>26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14</v>
      </c>
      <c r="E2" s="50" t="s">
        <v>31</v>
      </c>
      <c r="F2" s="50" t="s">
        <v>15</v>
      </c>
      <c r="G2" s="69"/>
      <c r="H2" s="2"/>
      <c r="J2" s="26"/>
      <c r="K2" s="108"/>
      <c r="L2" s="79" t="s">
        <v>1</v>
      </c>
      <c r="M2" s="84" t="s">
        <v>29</v>
      </c>
      <c r="N2" s="80" t="s">
        <v>23</v>
      </c>
      <c r="O2" s="81" t="s">
        <v>20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22</v>
      </c>
      <c r="C3" s="53" t="s">
        <v>10</v>
      </c>
      <c r="D3" s="52" t="s">
        <v>12</v>
      </c>
      <c r="E3" s="50" t="s">
        <v>2</v>
      </c>
      <c r="F3" s="50" t="s">
        <v>13</v>
      </c>
      <c r="G3" s="92"/>
      <c r="H3" s="2"/>
      <c r="J3" s="26"/>
      <c r="K3" s="128" t="s">
        <v>4</v>
      </c>
      <c r="L3" s="79" t="s">
        <v>21</v>
      </c>
      <c r="M3" s="84" t="s">
        <v>11</v>
      </c>
      <c r="N3" s="80" t="s">
        <v>9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29</v>
      </c>
      <c r="E2" s="50" t="s">
        <v>13</v>
      </c>
      <c r="F2" s="50" t="s">
        <v>15</v>
      </c>
      <c r="G2" s="69"/>
      <c r="H2" s="2"/>
      <c r="J2" s="26"/>
      <c r="K2" s="108"/>
      <c r="L2" s="79" t="s">
        <v>1</v>
      </c>
      <c r="M2" s="84" t="s">
        <v>23</v>
      </c>
      <c r="N2" s="80" t="s">
        <v>28</v>
      </c>
      <c r="O2" s="81" t="s">
        <v>31</v>
      </c>
      <c r="P2" s="81" t="s">
        <v>35</v>
      </c>
      <c r="Q2" s="116" t="s">
        <v>6</v>
      </c>
    </row>
    <row r="3" spans="1:17" x14ac:dyDescent="0.3">
      <c r="A3" s="129" t="s">
        <v>36</v>
      </c>
      <c r="B3" s="1" t="s">
        <v>22</v>
      </c>
      <c r="C3" s="53" t="s">
        <v>10</v>
      </c>
      <c r="D3" s="52" t="s">
        <v>12</v>
      </c>
      <c r="E3" s="50" t="s">
        <v>2</v>
      </c>
      <c r="F3" s="50" t="s">
        <v>24</v>
      </c>
      <c r="G3" s="92"/>
      <c r="H3" s="2"/>
      <c r="J3" s="26"/>
      <c r="K3" s="128" t="s">
        <v>4</v>
      </c>
      <c r="L3" s="79" t="s">
        <v>26</v>
      </c>
      <c r="M3" s="84" t="s">
        <v>11</v>
      </c>
      <c r="N3" s="80" t="s">
        <v>9</v>
      </c>
      <c r="O3" s="81" t="s">
        <v>21</v>
      </c>
      <c r="P3" s="82" t="s">
        <v>25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20</v>
      </c>
      <c r="M4" s="84" t="s">
        <v>14</v>
      </c>
      <c r="N4" s="80" t="s">
        <v>27</v>
      </c>
      <c r="O4" s="81" t="s">
        <v>30</v>
      </c>
      <c r="P4" s="82" t="s">
        <v>32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20</v>
      </c>
      <c r="C2" s="53" t="s">
        <v>31</v>
      </c>
      <c r="D2" s="52" t="s">
        <v>28</v>
      </c>
      <c r="E2" s="50" t="s">
        <v>23</v>
      </c>
      <c r="F2" s="50" t="s">
        <v>1</v>
      </c>
      <c r="G2" s="69"/>
      <c r="H2" s="2"/>
      <c r="J2" s="26"/>
      <c r="K2" s="108"/>
      <c r="L2" s="79" t="s">
        <v>26</v>
      </c>
      <c r="M2" s="84" t="s">
        <v>13</v>
      </c>
      <c r="N2" s="80" t="s">
        <v>29</v>
      </c>
      <c r="O2" s="81" t="s">
        <v>18</v>
      </c>
      <c r="P2" s="81" t="s">
        <v>8</v>
      </c>
      <c r="Q2" s="116" t="s">
        <v>6</v>
      </c>
    </row>
    <row r="3" spans="1:17" x14ac:dyDescent="0.3">
      <c r="A3" s="129" t="s">
        <v>36</v>
      </c>
      <c r="B3" s="1" t="s">
        <v>25</v>
      </c>
      <c r="C3" s="53" t="s">
        <v>22</v>
      </c>
      <c r="D3" s="52" t="s">
        <v>9</v>
      </c>
      <c r="E3" s="50" t="s">
        <v>11</v>
      </c>
      <c r="F3" s="50" t="s">
        <v>27</v>
      </c>
      <c r="G3" s="92"/>
      <c r="H3" s="2"/>
      <c r="J3" s="26"/>
      <c r="K3" s="128" t="s">
        <v>4</v>
      </c>
      <c r="L3" s="79" t="s">
        <v>24</v>
      </c>
      <c r="M3" s="84" t="s">
        <v>21</v>
      </c>
      <c r="N3" s="80" t="s">
        <v>2</v>
      </c>
      <c r="O3" s="81" t="s">
        <v>12</v>
      </c>
      <c r="P3" s="82" t="s">
        <v>10</v>
      </c>
      <c r="Q3" s="117" t="s">
        <v>5</v>
      </c>
    </row>
    <row r="4" spans="1:17" x14ac:dyDescent="0.3">
      <c r="A4" s="1"/>
      <c r="B4" s="1" t="s">
        <v>7</v>
      </c>
      <c r="C4" s="53" t="s">
        <v>16</v>
      </c>
      <c r="D4" s="52" t="s">
        <v>35</v>
      </c>
      <c r="E4" s="50" t="s">
        <v>30</v>
      </c>
      <c r="F4" s="70" t="s">
        <v>32</v>
      </c>
      <c r="G4" s="3"/>
      <c r="H4" s="3"/>
      <c r="J4" s="83"/>
      <c r="K4" s="83"/>
      <c r="L4" s="79" t="s">
        <v>3</v>
      </c>
      <c r="M4" s="84" t="s">
        <v>14</v>
      </c>
      <c r="N4" s="80" t="s">
        <v>15</v>
      </c>
      <c r="O4" s="81" t="s">
        <v>19</v>
      </c>
      <c r="P4" s="82" t="s">
        <v>17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8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""}}</v>
      </c>
    </row>
    <row r="20" spans="1:1" x14ac:dyDescent="0.3">
      <c r="A20" s="89" t="s">
        <v>46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9</v>
      </c>
      <c r="E2" s="50" t="s">
        <v>10</v>
      </c>
      <c r="F2" s="50" t="s">
        <v>2</v>
      </c>
      <c r="G2" s="69"/>
      <c r="H2" s="2"/>
      <c r="J2" s="26"/>
      <c r="K2" s="108"/>
      <c r="L2" s="79" t="s">
        <v>20</v>
      </c>
      <c r="M2" s="84" t="s">
        <v>23</v>
      </c>
      <c r="N2" s="80" t="s">
        <v>25</v>
      </c>
      <c r="O2" s="81" t="s">
        <v>28</v>
      </c>
      <c r="P2" s="81" t="s">
        <v>31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13</v>
      </c>
      <c r="E3" s="50" t="s">
        <v>14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1</v>
      </c>
      <c r="N3" s="80" t="s">
        <v>26</v>
      </c>
      <c r="O3" s="81" t="s">
        <v>29</v>
      </c>
      <c r="P3" s="82" t="s">
        <v>32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22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10</v>
      </c>
      <c r="F2" s="50" t="s">
        <v>14</v>
      </c>
      <c r="G2" s="69"/>
      <c r="H2" s="2"/>
      <c r="J2" s="26"/>
      <c r="K2" s="108"/>
      <c r="L2" s="79" t="s">
        <v>1</v>
      </c>
      <c r="M2" s="84" t="s">
        <v>20</v>
      </c>
      <c r="N2" s="80" t="s">
        <v>31</v>
      </c>
      <c r="O2" s="81" t="s">
        <v>29</v>
      </c>
      <c r="P2" s="81" t="s">
        <v>26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23</v>
      </c>
      <c r="N3" s="80" t="s">
        <v>25</v>
      </c>
      <c r="O3" s="81" t="s">
        <v>28</v>
      </c>
      <c r="P3" s="82" t="s">
        <v>27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22</v>
      </c>
      <c r="M4" s="84" t="s">
        <v>24</v>
      </c>
      <c r="N4" s="80" t="s">
        <v>32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2</v>
      </c>
      <c r="C2" s="53" t="s">
        <v>22</v>
      </c>
      <c r="D2" s="52" t="s">
        <v>8</v>
      </c>
      <c r="E2" s="50" t="s">
        <v>24</v>
      </c>
      <c r="F2" s="50" t="s">
        <v>29</v>
      </c>
      <c r="G2" s="69"/>
      <c r="H2" s="2"/>
      <c r="J2" s="26"/>
      <c r="K2" s="108"/>
      <c r="L2" s="79" t="s">
        <v>18</v>
      </c>
      <c r="M2" s="84" t="s">
        <v>3</v>
      </c>
      <c r="N2" s="80" t="s">
        <v>31</v>
      </c>
      <c r="O2" s="81" t="s">
        <v>10</v>
      </c>
      <c r="P2" s="81" t="s">
        <v>21</v>
      </c>
      <c r="Q2" s="116" t="s">
        <v>6</v>
      </c>
    </row>
    <row r="3" spans="1:17" x14ac:dyDescent="0.3">
      <c r="A3" s="129" t="s">
        <v>36</v>
      </c>
      <c r="B3" s="1" t="s">
        <v>12</v>
      </c>
      <c r="C3" s="53" t="s">
        <v>15</v>
      </c>
      <c r="D3" s="52" t="s">
        <v>17</v>
      </c>
      <c r="E3" s="50" t="s">
        <v>1</v>
      </c>
      <c r="F3" s="50" t="s">
        <v>14</v>
      </c>
      <c r="G3" s="92"/>
      <c r="H3" s="2"/>
      <c r="J3" s="26"/>
      <c r="K3" s="128" t="s">
        <v>4</v>
      </c>
      <c r="L3" s="79" t="s">
        <v>26</v>
      </c>
      <c r="M3" s="84" t="s">
        <v>7</v>
      </c>
      <c r="N3" s="80" t="s">
        <v>16</v>
      </c>
      <c r="O3" s="81" t="s">
        <v>19</v>
      </c>
      <c r="P3" s="82" t="s">
        <v>32</v>
      </c>
      <c r="Q3" s="117" t="s">
        <v>5</v>
      </c>
    </row>
    <row r="4" spans="1:17" x14ac:dyDescent="0.3">
      <c r="A4" s="1"/>
      <c r="B4" s="1" t="s">
        <v>9</v>
      </c>
      <c r="C4" s="53" t="s">
        <v>11</v>
      </c>
      <c r="D4" s="52" t="s">
        <v>13</v>
      </c>
      <c r="E4" s="50" t="s">
        <v>25</v>
      </c>
      <c r="F4" s="70" t="s">
        <v>28</v>
      </c>
      <c r="G4" s="3"/>
      <c r="H4" s="3"/>
      <c r="J4" s="83"/>
      <c r="K4" s="83"/>
      <c r="L4" s="79" t="s">
        <v>20</v>
      </c>
      <c r="M4" s="84" t="s">
        <v>23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71" t="s">
        <v>36</v>
      </c>
      <c r="C2" s="53" t="s">
        <v>27</v>
      </c>
      <c r="D2" s="52" t="s">
        <v>30</v>
      </c>
      <c r="E2" s="50" t="s">
        <v>31</v>
      </c>
      <c r="F2" s="50" t="s">
        <v>20</v>
      </c>
      <c r="G2" s="69"/>
      <c r="H2" s="2"/>
      <c r="J2" s="26"/>
      <c r="K2" s="108"/>
      <c r="L2" s="79" t="s">
        <v>14</v>
      </c>
      <c r="M2" s="84" t="s">
        <v>15</v>
      </c>
      <c r="N2" s="80" t="s">
        <v>18</v>
      </c>
      <c r="O2" s="81" t="s">
        <v>10</v>
      </c>
      <c r="P2" s="81" t="s">
        <v>29</v>
      </c>
      <c r="Q2" s="116" t="s">
        <v>6</v>
      </c>
    </row>
    <row r="3" spans="1:17" x14ac:dyDescent="0.3">
      <c r="A3" s="120" t="s">
        <v>35</v>
      </c>
      <c r="B3" s="1" t="s">
        <v>11</v>
      </c>
      <c r="C3" s="53" t="s">
        <v>28</v>
      </c>
      <c r="D3" s="52" t="s">
        <v>9</v>
      </c>
      <c r="E3" s="50" t="s">
        <v>23</v>
      </c>
      <c r="F3" s="50" t="s">
        <v>25</v>
      </c>
      <c r="G3" s="92"/>
      <c r="H3" s="2"/>
      <c r="J3" s="26"/>
      <c r="K3" s="128" t="s">
        <v>4</v>
      </c>
      <c r="L3" s="79" t="s">
        <v>13</v>
      </c>
      <c r="M3" s="84" t="s">
        <v>21</v>
      </c>
      <c r="N3" s="80" t="s">
        <v>2</v>
      </c>
      <c r="O3" s="81" t="s">
        <v>22</v>
      </c>
      <c r="P3" s="82" t="s">
        <v>12</v>
      </c>
      <c r="Q3" s="117" t="s">
        <v>5</v>
      </c>
    </row>
    <row r="4" spans="1:17" x14ac:dyDescent="0.3">
      <c r="A4" s="102"/>
      <c r="B4" s="1" t="s">
        <v>32</v>
      </c>
      <c r="C4" s="53" t="s">
        <v>7</v>
      </c>
      <c r="D4" s="52" t="s">
        <v>1</v>
      </c>
      <c r="E4" s="50" t="s">
        <v>26</v>
      </c>
      <c r="F4" s="70" t="s">
        <v>17</v>
      </c>
      <c r="G4" s="3"/>
      <c r="H4" s="3"/>
      <c r="J4" s="83"/>
      <c r="K4" s="83"/>
      <c r="L4" s="79" t="s">
        <v>3</v>
      </c>
      <c r="M4" s="84" t="s">
        <v>24</v>
      </c>
      <c r="N4" s="80" t="s">
        <v>8</v>
      </c>
      <c r="O4" s="81" t="s">
        <v>19</v>
      </c>
      <c r="P4" s="82" t="s">
        <v>16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8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D5D-73E1-45F5-8BD7-CB3647930C7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71" t="s">
        <v>36</v>
      </c>
      <c r="C2" s="53" t="s">
        <v>27</v>
      </c>
      <c r="D2" s="52" t="s">
        <v>30</v>
      </c>
      <c r="E2" s="50" t="s">
        <v>31</v>
      </c>
      <c r="F2" s="50" t="s">
        <v>20</v>
      </c>
      <c r="G2" s="69"/>
      <c r="H2" s="2"/>
      <c r="J2" s="26"/>
      <c r="K2" s="108"/>
      <c r="L2" s="79" t="s">
        <v>7</v>
      </c>
      <c r="M2" s="84" t="s">
        <v>14</v>
      </c>
      <c r="N2" s="80" t="s">
        <v>15</v>
      </c>
      <c r="O2" s="81" t="s">
        <v>10</v>
      </c>
      <c r="P2" s="81" t="s">
        <v>26</v>
      </c>
      <c r="Q2" s="116" t="s">
        <v>6</v>
      </c>
    </row>
    <row r="3" spans="1:17" x14ac:dyDescent="0.3">
      <c r="A3" s="120" t="s">
        <v>35</v>
      </c>
      <c r="B3" s="1" t="s">
        <v>28</v>
      </c>
      <c r="C3" s="53" t="s">
        <v>11</v>
      </c>
      <c r="D3" s="52" t="s">
        <v>9</v>
      </c>
      <c r="E3" s="50" t="s">
        <v>25</v>
      </c>
      <c r="F3" s="50" t="s">
        <v>23</v>
      </c>
      <c r="G3" s="92"/>
      <c r="H3" s="2"/>
      <c r="J3" s="26"/>
      <c r="K3" s="128" t="s">
        <v>4</v>
      </c>
      <c r="L3" s="79" t="s">
        <v>13</v>
      </c>
      <c r="M3" s="84" t="s">
        <v>21</v>
      </c>
      <c r="N3" s="80" t="s">
        <v>2</v>
      </c>
      <c r="O3" s="81" t="s">
        <v>22</v>
      </c>
      <c r="P3" s="82" t="s">
        <v>12</v>
      </c>
      <c r="Q3" s="117" t="s">
        <v>5</v>
      </c>
    </row>
    <row r="4" spans="1:17" x14ac:dyDescent="0.3">
      <c r="A4" s="102"/>
      <c r="B4" s="1" t="s">
        <v>32</v>
      </c>
      <c r="C4" s="53" t="s">
        <v>16</v>
      </c>
      <c r="D4" s="52" t="s">
        <v>17</v>
      </c>
      <c r="E4" s="50" t="s">
        <v>18</v>
      </c>
      <c r="F4" s="70" t="s">
        <v>19</v>
      </c>
      <c r="G4" s="3"/>
      <c r="H4" s="3"/>
      <c r="J4" s="83"/>
      <c r="K4" s="83"/>
      <c r="L4" s="79" t="s">
        <v>1</v>
      </c>
      <c r="M4" s="84" t="s">
        <v>29</v>
      </c>
      <c r="N4" s="80" t="s">
        <v>24</v>
      </c>
      <c r="O4" s="81" t="s">
        <v>8</v>
      </c>
      <c r="P4" s="82" t="s">
        <v>3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12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"q"</v>
      </c>
      <c r="M9" t="str">
        <f>_xlfn.CONCAT("""",Keys!M2,""": ", """",M2,"""")</f>
        <v>"12": "f"</v>
      </c>
      <c r="N9" t="str">
        <f>_xlfn.CONCAT("""",Keys!N2,""": ", """",N2,"""")</f>
        <v>"11": "g"</v>
      </c>
      <c r="O9" t="str">
        <f>_xlfn.CONCAT("""",Keys!O2,""": ", """",O2,"""")</f>
        <v>"10": "r"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"u"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"z"</v>
      </c>
      <c r="D11" t="str">
        <f>_xlfn.CONCAT("""",Keys!D4,""": ", """",D4,"""")</f>
        <v>"25": "x"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"l"</v>
      </c>
      <c r="N11" t="str">
        <f>_xlfn.CONCAT("""",Keys!N4,""": ", """",N4,"""")</f>
        <v>"25": "m"</v>
      </c>
      <c r="O11" t="str">
        <f>_xlfn.CONCAT("""",Keys!O4,""": ", """",O4,"""")</f>
        <v>"24": "w"</v>
      </c>
      <c r="P11" t="str">
        <f>_xlfn.CONCAT("""",Keys!P4,""": ", """",P4,"""")</f>
        <v>"23": "b"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""}, "right": {"7":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I2" sqref="I2"/>
    </sheetView>
  </sheetViews>
  <sheetFormatPr defaultColWidth="4.77734375" defaultRowHeight="14.4" x14ac:dyDescent="0.3"/>
  <cols>
    <col min="1" max="1" width="5.33203125" style="74" bestFit="1" customWidth="1"/>
    <col min="2" max="16384" width="4.77734375" style="74"/>
  </cols>
  <sheetData>
    <row r="1" spans="1:17" x14ac:dyDescent="0.3">
      <c r="A1" s="52">
        <v>1</v>
      </c>
      <c r="B1" s="52">
        <v>2</v>
      </c>
      <c r="C1" s="52">
        <v>3</v>
      </c>
      <c r="D1" s="52">
        <v>4</v>
      </c>
      <c r="E1" s="50">
        <v>5</v>
      </c>
      <c r="F1" s="50">
        <v>6</v>
      </c>
      <c r="G1" s="51">
        <v>7</v>
      </c>
      <c r="H1" s="2" t="s">
        <v>43</v>
      </c>
      <c r="I1"/>
      <c r="J1" t="s">
        <v>44</v>
      </c>
      <c r="K1" s="79">
        <v>7</v>
      </c>
      <c r="L1" s="79">
        <v>6</v>
      </c>
      <c r="M1" s="84">
        <v>5</v>
      </c>
      <c r="N1" s="80">
        <v>4</v>
      </c>
      <c r="O1" s="80">
        <v>3</v>
      </c>
      <c r="P1" s="80">
        <v>2</v>
      </c>
      <c r="Q1" s="80">
        <v>1</v>
      </c>
    </row>
    <row r="2" spans="1:17" x14ac:dyDescent="0.3">
      <c r="A2" s="53">
        <v>8</v>
      </c>
      <c r="B2" s="1">
        <v>9</v>
      </c>
      <c r="C2" s="53">
        <v>10</v>
      </c>
      <c r="D2" s="52">
        <v>11</v>
      </c>
      <c r="E2" s="50">
        <v>12</v>
      </c>
      <c r="F2" s="50">
        <v>13</v>
      </c>
      <c r="G2" s="51">
        <v>14</v>
      </c>
      <c r="H2" s="2"/>
      <c r="I2"/>
      <c r="J2" s="26"/>
      <c r="K2" s="79">
        <v>14</v>
      </c>
      <c r="L2" s="79">
        <v>13</v>
      </c>
      <c r="M2" s="84">
        <v>12</v>
      </c>
      <c r="N2" s="80">
        <v>11</v>
      </c>
      <c r="O2" s="81">
        <v>10</v>
      </c>
      <c r="P2" s="1">
        <v>9</v>
      </c>
      <c r="Q2" s="81">
        <v>8</v>
      </c>
    </row>
    <row r="3" spans="1:17" x14ac:dyDescent="0.3">
      <c r="A3" s="1">
        <v>15</v>
      </c>
      <c r="B3" s="1">
        <v>16</v>
      </c>
      <c r="C3" s="53">
        <v>17</v>
      </c>
      <c r="D3" s="52">
        <v>18</v>
      </c>
      <c r="E3" s="50">
        <v>19</v>
      </c>
      <c r="F3" s="50">
        <v>20</v>
      </c>
      <c r="G3" s="69">
        <v>21</v>
      </c>
      <c r="H3" s="2"/>
      <c r="I3"/>
      <c r="J3" s="26"/>
      <c r="K3" s="79">
        <v>21</v>
      </c>
      <c r="L3" s="79">
        <v>20</v>
      </c>
      <c r="M3" s="84">
        <v>19</v>
      </c>
      <c r="N3" s="80">
        <v>18</v>
      </c>
      <c r="O3" s="81">
        <v>17</v>
      </c>
      <c r="P3" s="82">
        <v>16</v>
      </c>
      <c r="Q3" s="82">
        <v>15</v>
      </c>
    </row>
    <row r="4" spans="1:17" x14ac:dyDescent="0.3">
      <c r="A4" s="1">
        <v>22</v>
      </c>
      <c r="B4" s="1">
        <v>23</v>
      </c>
      <c r="C4" s="53">
        <v>24</v>
      </c>
      <c r="D4" s="52">
        <v>25</v>
      </c>
      <c r="E4" s="50">
        <v>26</v>
      </c>
      <c r="F4" s="70">
        <v>27</v>
      </c>
      <c r="G4" s="3">
        <v>28</v>
      </c>
      <c r="H4" s="3">
        <v>29</v>
      </c>
      <c r="I4"/>
      <c r="J4" s="83">
        <v>29</v>
      </c>
      <c r="K4" s="83">
        <v>28</v>
      </c>
      <c r="L4" s="79">
        <v>27</v>
      </c>
      <c r="M4" s="84">
        <v>26</v>
      </c>
      <c r="N4" s="80">
        <v>25</v>
      </c>
      <c r="O4" s="81">
        <v>24</v>
      </c>
      <c r="P4" s="82">
        <v>23</v>
      </c>
      <c r="Q4" s="82">
        <v>22</v>
      </c>
    </row>
    <row r="5" spans="1:17" x14ac:dyDescent="0.3">
      <c r="A5" s="1">
        <v>30</v>
      </c>
      <c r="B5" s="1">
        <v>31</v>
      </c>
      <c r="C5" s="53">
        <v>32</v>
      </c>
      <c r="D5" s="52">
        <v>33</v>
      </c>
      <c r="E5" s="3">
        <v>34</v>
      </c>
      <c r="F5" s="172">
        <v>35</v>
      </c>
      <c r="G5" s="172">
        <v>36</v>
      </c>
      <c r="H5" s="3">
        <v>37</v>
      </c>
      <c r="I5"/>
      <c r="J5" s="83">
        <v>37</v>
      </c>
      <c r="K5" s="158">
        <v>36</v>
      </c>
      <c r="L5" s="158">
        <v>35</v>
      </c>
      <c r="M5" s="85">
        <v>34</v>
      </c>
      <c r="N5" s="80">
        <v>33</v>
      </c>
      <c r="O5" s="81">
        <v>32</v>
      </c>
      <c r="P5" s="82">
        <v>31</v>
      </c>
      <c r="Q5" s="82">
        <v>30</v>
      </c>
    </row>
    <row r="6" spans="1:17" x14ac:dyDescent="0.3">
      <c r="A6" s="2"/>
      <c r="B6" s="2"/>
      <c r="C6" s="2"/>
      <c r="D6" s="2"/>
      <c r="E6" s="2"/>
      <c r="F6" s="173"/>
      <c r="G6" s="173"/>
      <c r="H6" s="3">
        <v>38</v>
      </c>
      <c r="I6"/>
      <c r="J6" s="83">
        <v>38</v>
      </c>
      <c r="K6" s="159"/>
      <c r="L6" s="159"/>
      <c r="M6" s="26"/>
      <c r="N6" s="26"/>
      <c r="O6" s="26"/>
      <c r="P6" s="26"/>
      <c r="Q6" s="26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7BB-7527-423A-B1D9-B7BEEBF75923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53" t="s">
        <v>26</v>
      </c>
      <c r="C2" s="53" t="s">
        <v>27</v>
      </c>
      <c r="D2" s="52" t="s">
        <v>23</v>
      </c>
      <c r="E2" s="50" t="s">
        <v>20</v>
      </c>
      <c r="F2" s="50" t="s">
        <v>31</v>
      </c>
      <c r="G2" s="69"/>
      <c r="H2" s="2"/>
      <c r="J2" s="26"/>
      <c r="K2" s="108"/>
      <c r="L2" s="79" t="s">
        <v>8</v>
      </c>
      <c r="M2" s="84" t="s">
        <v>29</v>
      </c>
      <c r="N2" s="80" t="s">
        <v>24</v>
      </c>
      <c r="O2" s="81" t="s">
        <v>14</v>
      </c>
      <c r="P2" s="81" t="s">
        <v>18</v>
      </c>
      <c r="Q2" s="116" t="s">
        <v>6</v>
      </c>
    </row>
    <row r="3" spans="1:17" x14ac:dyDescent="0.3">
      <c r="A3" s="120" t="s">
        <v>35</v>
      </c>
      <c r="B3" s="1" t="s">
        <v>28</v>
      </c>
      <c r="C3" s="53" t="s">
        <v>11</v>
      </c>
      <c r="D3" s="52" t="s">
        <v>9</v>
      </c>
      <c r="E3" s="50" t="s">
        <v>25</v>
      </c>
      <c r="F3" s="50" t="s">
        <v>13</v>
      </c>
      <c r="G3" s="92"/>
      <c r="H3" s="2"/>
      <c r="J3" s="26"/>
      <c r="K3" s="128" t="s">
        <v>4</v>
      </c>
      <c r="L3" s="79" t="s">
        <v>10</v>
      </c>
      <c r="M3" s="84" t="s">
        <v>22</v>
      </c>
      <c r="N3" s="80" t="s">
        <v>2</v>
      </c>
      <c r="O3" s="81" t="s">
        <v>21</v>
      </c>
      <c r="P3" s="82" t="s">
        <v>12</v>
      </c>
      <c r="Q3" s="117" t="s">
        <v>5</v>
      </c>
    </row>
    <row r="4" spans="1:17" x14ac:dyDescent="0.3">
      <c r="A4" s="1"/>
      <c r="B4" s="1" t="s">
        <v>7</v>
      </c>
      <c r="C4" s="53" t="s">
        <v>30</v>
      </c>
      <c r="D4" s="131" t="s">
        <v>36</v>
      </c>
      <c r="E4" s="50" t="s">
        <v>32</v>
      </c>
      <c r="F4" s="70" t="s">
        <v>16</v>
      </c>
      <c r="G4" s="3"/>
      <c r="H4" s="3"/>
      <c r="J4" s="83"/>
      <c r="K4" s="83"/>
      <c r="L4" s="79" t="s">
        <v>17</v>
      </c>
      <c r="M4" s="84" t="s">
        <v>19</v>
      </c>
      <c r="N4" s="80" t="s">
        <v>15</v>
      </c>
      <c r="O4" s="81" t="s">
        <v>3</v>
      </c>
      <c r="P4" s="82" t="s">
        <v>1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12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","</v>
      </c>
      <c r="D9" t="str">
        <f>_xlfn.CONCAT("""",Keys!D2,""": ", """",D2,"""")</f>
        <v>"11": "u"</v>
      </c>
      <c r="E9" t="str">
        <f>_xlfn.CONCAT("""",Keys!E2,""": ", """",E2,"""")</f>
        <v>"12": "y"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"w"</v>
      </c>
      <c r="M9" t="str">
        <f>_xlfn.CONCAT("""",Keys!M2,""": ", """",M2,"""")</f>
        <v>"12": "l"</v>
      </c>
      <c r="N9" t="str">
        <f>_xlfn.CONCAT("""",Keys!N2,""": ", """",N2,"""")</f>
        <v>"11": "m"</v>
      </c>
      <c r="O9" t="str">
        <f>_xlfn.CONCAT("""",Keys!O2,""": ", """",O2,"""")</f>
        <v>"10": "f"</v>
      </c>
      <c r="P9" t="str">
        <f>_xlfn.CONCAT("""",Keys!P2,""": ", """",P2,"""")</f>
        <v>"9": "c"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"r"</v>
      </c>
      <c r="M10" t="str">
        <f>_xlfn.CONCAT("""",Keys!M3,""": ", """",M3,"""")</f>
        <v>"19": "n"</v>
      </c>
      <c r="N10" t="str">
        <f>_xlfn.CONCAT("""",Keys!N3,""": ", """",N3,"""")</f>
        <v>"18": "t"</v>
      </c>
      <c r="O10" t="str">
        <f>_xlfn.CONCAT("""",Keys!O3,""": ", """",O3,"""")</f>
        <v>"17": "h"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"."</v>
      </c>
      <c r="D11" t="str">
        <f>_xlfn.CONCAT("""",Keys!D4,""": ", """",D4,"""")</f>
        <v>"25": "'"</v>
      </c>
      <c r="E11" t="str">
        <f>_xlfn.CONCAT("""",Keys!E4,""": ", """",E4,"""")</f>
        <v>"26": ";"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"x"</v>
      </c>
      <c r="M11" t="str">
        <f>_xlfn.CONCAT("""",Keys!M4,""": ", """",M4,"""")</f>
        <v>"26": "v"</v>
      </c>
      <c r="N11" t="str">
        <f>_xlfn.CONCAT("""",Keys!N4,""": ", """",N4,"""")</f>
        <v>"25": "g"</v>
      </c>
      <c r="O11" t="str">
        <f>_xlfn.CONCAT("""",Keys!O4,""": ", """",O4,"""")</f>
        <v>"24": "b"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""}, "right": {"7":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AF9-62D0-40D3-9A2C-146AE5375FCA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53" t="s">
        <v>7</v>
      </c>
      <c r="C2" s="53" t="s">
        <v>29</v>
      </c>
      <c r="D2" s="52" t="s">
        <v>30</v>
      </c>
      <c r="E2" s="50" t="s">
        <v>31</v>
      </c>
      <c r="F2" s="156" t="s">
        <v>36</v>
      </c>
      <c r="G2" s="69"/>
      <c r="H2" s="2"/>
      <c r="J2" s="26"/>
      <c r="K2" s="108"/>
      <c r="L2" s="79" t="s">
        <v>32</v>
      </c>
      <c r="M2" s="84" t="s">
        <v>14</v>
      </c>
      <c r="N2" s="80" t="s">
        <v>23</v>
      </c>
      <c r="O2" s="81" t="s">
        <v>13</v>
      </c>
      <c r="P2" s="81" t="s">
        <v>26</v>
      </c>
      <c r="Q2" s="116" t="s">
        <v>6</v>
      </c>
    </row>
    <row r="3" spans="1:17" x14ac:dyDescent="0.3">
      <c r="A3" s="120" t="s">
        <v>35</v>
      </c>
      <c r="B3" s="1" t="s">
        <v>11</v>
      </c>
      <c r="C3" s="53" t="s">
        <v>10</v>
      </c>
      <c r="D3" s="52" t="s">
        <v>9</v>
      </c>
      <c r="E3" s="50" t="s">
        <v>22</v>
      </c>
      <c r="F3" s="50" t="s">
        <v>3</v>
      </c>
      <c r="G3" s="92"/>
      <c r="H3" s="2"/>
      <c r="J3" s="26"/>
      <c r="K3" s="128" t="s">
        <v>4</v>
      </c>
      <c r="L3" s="79" t="s">
        <v>15</v>
      </c>
      <c r="M3" s="84" t="s">
        <v>12</v>
      </c>
      <c r="N3" s="80" t="s">
        <v>25</v>
      </c>
      <c r="O3" s="81" t="s">
        <v>2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8</v>
      </c>
      <c r="D4" s="131" t="s">
        <v>27</v>
      </c>
      <c r="E4" s="50" t="s">
        <v>21</v>
      </c>
      <c r="F4" s="70" t="s">
        <v>1</v>
      </c>
      <c r="G4" s="3"/>
      <c r="H4" s="3"/>
      <c r="J4" s="83"/>
      <c r="K4" s="83"/>
      <c r="L4" s="79" t="s">
        <v>19</v>
      </c>
      <c r="M4" s="84" t="s">
        <v>18</v>
      </c>
      <c r="N4" s="80" t="s">
        <v>20</v>
      </c>
      <c r="O4" s="81" t="s">
        <v>24</v>
      </c>
      <c r="P4" s="82" t="s">
        <v>17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12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"l"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"'"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"d"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"n"</v>
      </c>
      <c r="F10" t="str">
        <f>_xlfn.CONCAT("""",Keys!F3,""": ", """",F3,"""")</f>
        <v>"20": "b"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"g"</v>
      </c>
      <c r="M10" t="str">
        <f>_xlfn.CONCAT("""",Keys!M3,""": ", """",M3,"""")</f>
        <v>"19": "s"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"w"</v>
      </c>
      <c r="D11" t="str">
        <f>_xlfn.CONCAT("""",Keys!D4,""": ", """",D4,"""")</f>
        <v>"25": ","</v>
      </c>
      <c r="E11" t="str">
        <f>_xlfn.CONCAT("""",Keys!E4,""": ", """",E4,"""")</f>
        <v>"26": "h"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"c"</v>
      </c>
      <c r="N11" t="str">
        <f>_xlfn.CONCAT("""",Keys!N4,""": ", """",N4,"""")</f>
        <v>"25": "y"</v>
      </c>
      <c r="O11" t="str">
        <f>_xlfn.CONCAT("""",Keys!O4,""": ", """",O4,"""")</f>
        <v>"24": "m"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""}, "right": {"7":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10</v>
      </c>
      <c r="F2" s="50" t="s">
        <v>2</v>
      </c>
      <c r="G2" s="69"/>
      <c r="H2" s="2"/>
      <c r="J2" s="26"/>
      <c r="K2" s="108"/>
      <c r="L2" s="79" t="s">
        <v>1</v>
      </c>
      <c r="M2" s="84" t="s">
        <v>20</v>
      </c>
      <c r="N2" s="80" t="s">
        <v>26</v>
      </c>
      <c r="O2" s="81" t="s">
        <v>29</v>
      </c>
      <c r="P2" s="81" t="s">
        <v>31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14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23</v>
      </c>
      <c r="N3" s="80" t="s">
        <v>25</v>
      </c>
      <c r="O3" s="81" t="s">
        <v>28</v>
      </c>
      <c r="P3" s="82" t="s">
        <v>32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22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zoomScale="205" zoomScaleNormal="205" workbookViewId="0">
      <selection activeCell="A3" sqref="A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10</v>
      </c>
      <c r="F2" s="50" t="s">
        <v>14</v>
      </c>
      <c r="G2" s="69"/>
      <c r="H2" s="2"/>
      <c r="J2" s="26"/>
      <c r="K2" s="108"/>
      <c r="L2" s="79" t="s">
        <v>1</v>
      </c>
      <c r="M2" s="84" t="s">
        <v>20</v>
      </c>
      <c r="N2" s="80" t="s">
        <v>31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23</v>
      </c>
      <c r="N3" s="80" t="s">
        <v>22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</v>
      </c>
      <c r="E2" s="50" t="s">
        <v>14</v>
      </c>
      <c r="F2" s="50" t="s">
        <v>15</v>
      </c>
      <c r="G2" s="69"/>
      <c r="H2" s="2"/>
      <c r="J2" s="26"/>
      <c r="K2" s="108"/>
      <c r="L2" s="79" t="s">
        <v>20</v>
      </c>
      <c r="M2" s="84" t="s">
        <v>31</v>
      </c>
      <c r="N2" s="80" t="s">
        <v>23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13</v>
      </c>
      <c r="G3" s="92"/>
      <c r="H3" s="2"/>
      <c r="J3" s="26"/>
      <c r="K3" s="128" t="s">
        <v>4</v>
      </c>
      <c r="L3" s="79" t="s">
        <v>21</v>
      </c>
      <c r="M3" s="84" t="s">
        <v>22</v>
      </c>
      <c r="N3" s="80" t="s">
        <v>25</v>
      </c>
      <c r="O3" s="81" t="s">
        <v>28</v>
      </c>
      <c r="P3" s="82" t="s">
        <v>10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162-FDE8-44F3-BA8C-5BCB87DCDAC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101" t="s">
        <v>26</v>
      </c>
      <c r="C2" s="101" t="s">
        <v>18</v>
      </c>
      <c r="D2" s="98" t="s">
        <v>13</v>
      </c>
      <c r="E2" s="99" t="s">
        <v>15</v>
      </c>
      <c r="F2" s="99" t="s">
        <v>16</v>
      </c>
      <c r="G2" s="69"/>
      <c r="H2" s="2"/>
      <c r="J2" s="26"/>
      <c r="K2" s="79"/>
      <c r="L2" s="108" t="s">
        <v>1</v>
      </c>
      <c r="M2" s="113" t="s">
        <v>32</v>
      </c>
      <c r="N2" s="114" t="s">
        <v>10</v>
      </c>
      <c r="O2" s="115" t="s">
        <v>21</v>
      </c>
      <c r="P2" s="115" t="s">
        <v>35</v>
      </c>
      <c r="Q2" s="116" t="s">
        <v>6</v>
      </c>
    </row>
    <row r="3" spans="1:17" x14ac:dyDescent="0.3">
      <c r="A3" s="129" t="s">
        <v>36</v>
      </c>
      <c r="B3" s="102" t="s">
        <v>14</v>
      </c>
      <c r="C3" s="101" t="s">
        <v>2</v>
      </c>
      <c r="D3" s="98" t="s">
        <v>9</v>
      </c>
      <c r="E3" s="99" t="s">
        <v>11</v>
      </c>
      <c r="F3" s="99" t="s">
        <v>19</v>
      </c>
      <c r="G3" s="92"/>
      <c r="H3" s="2"/>
      <c r="J3" s="26"/>
      <c r="K3" s="93" t="s">
        <v>4</v>
      </c>
      <c r="L3" s="108" t="s">
        <v>24</v>
      </c>
      <c r="M3" s="113" t="s">
        <v>28</v>
      </c>
      <c r="N3" s="114" t="s">
        <v>25</v>
      </c>
      <c r="O3" s="115" t="s">
        <v>22</v>
      </c>
      <c r="P3" s="117" t="s">
        <v>31</v>
      </c>
      <c r="Q3" s="117" t="s">
        <v>5</v>
      </c>
    </row>
    <row r="4" spans="1:17" x14ac:dyDescent="0.3">
      <c r="A4" s="1"/>
      <c r="B4" s="102" t="s">
        <v>17</v>
      </c>
      <c r="C4" s="101" t="s">
        <v>3</v>
      </c>
      <c r="D4" s="98" t="s">
        <v>8</v>
      </c>
      <c r="E4" s="99" t="s">
        <v>12</v>
      </c>
      <c r="F4" s="104" t="s">
        <v>7</v>
      </c>
      <c r="G4" s="3"/>
      <c r="H4" s="3"/>
      <c r="J4" s="83"/>
      <c r="K4" s="83"/>
      <c r="L4" s="108" t="s">
        <v>20</v>
      </c>
      <c r="M4" s="113" t="s">
        <v>29</v>
      </c>
      <c r="N4" s="114" t="s">
        <v>23</v>
      </c>
      <c r="O4" s="115" t="s">
        <v>27</v>
      </c>
      <c r="P4" s="117" t="s">
        <v>30</v>
      </c>
      <c r="Q4" s="117"/>
    </row>
    <row r="5" spans="1:17" x14ac:dyDescent="0.3">
      <c r="A5" s="1"/>
      <c r="B5" s="1"/>
      <c r="C5" s="53" t="s">
        <v>33</v>
      </c>
      <c r="D5" s="52" t="s">
        <v>34</v>
      </c>
      <c r="E5" s="3"/>
      <c r="F5" s="172"/>
      <c r="G5" s="172"/>
      <c r="H5" s="3"/>
      <c r="J5" s="83"/>
      <c r="K5" s="126"/>
      <c r="L5" s="181" t="s">
        <v>37</v>
      </c>
      <c r="M5" s="119"/>
      <c r="N5" s="114"/>
      <c r="O5" s="115"/>
      <c r="P5" s="82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";"</v>
      </c>
      <c r="N9" t="str">
        <f>_xlfn.CONCAT("""",Keys!N2,""": ", """",N2,"""")</f>
        <v>"11": "r"</v>
      </c>
      <c r="O9" t="str">
        <f>_xlfn.CONCAT("""",Keys!O2,""": ", """",O2,"""")</f>
        <v>"10": "h"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"o"</v>
      </c>
      <c r="N10" t="str">
        <f>_xlfn.CONCAT("""",Keys!N3,""": ", """",N3,"""")</f>
        <v>"18": "i"</v>
      </c>
      <c r="O10" t="str">
        <f>_xlfn.CONCAT("""",Keys!O3,""": ", """",O3,"""")</f>
        <v>"17": "n"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"l"</v>
      </c>
      <c r="N11" t="str">
        <f>_xlfn.CONCAT("""",Keys!N4,""": ", """",N4,"""")</f>
        <v>"25": "u"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S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I1" s="100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19" x14ac:dyDescent="0.3">
      <c r="A2" s="130" t="s">
        <v>45</v>
      </c>
      <c r="B2" s="101" t="s">
        <v>7</v>
      </c>
      <c r="C2" s="101" t="s">
        <v>31</v>
      </c>
      <c r="D2" s="98" t="s">
        <v>13</v>
      </c>
      <c r="E2" s="99" t="s">
        <v>19</v>
      </c>
      <c r="F2" s="99" t="s">
        <v>26</v>
      </c>
      <c r="G2" s="103"/>
      <c r="H2" s="4"/>
      <c r="I2" s="100"/>
      <c r="J2" s="72"/>
      <c r="K2" s="108"/>
      <c r="L2" s="108" t="s">
        <v>16</v>
      </c>
      <c r="M2" s="113" t="s">
        <v>32</v>
      </c>
      <c r="N2" s="114" t="s">
        <v>29</v>
      </c>
      <c r="O2" s="115" t="s">
        <v>20</v>
      </c>
      <c r="P2" s="115" t="s">
        <v>1</v>
      </c>
      <c r="Q2" s="116" t="s">
        <v>6</v>
      </c>
      <c r="S2" t="s">
        <v>113</v>
      </c>
    </row>
    <row r="3" spans="1:19" x14ac:dyDescent="0.3">
      <c r="A3" s="120" t="s">
        <v>35</v>
      </c>
      <c r="B3" s="102" t="s">
        <v>14</v>
      </c>
      <c r="C3" s="101" t="s">
        <v>21</v>
      </c>
      <c r="D3" s="98" t="s">
        <v>9</v>
      </c>
      <c r="E3" s="99" t="s">
        <v>28</v>
      </c>
      <c r="F3" s="99" t="s">
        <v>8</v>
      </c>
      <c r="G3" s="128"/>
      <c r="H3" s="4"/>
      <c r="I3" s="100"/>
      <c r="J3" s="72"/>
      <c r="K3" s="103" t="s">
        <v>4</v>
      </c>
      <c r="L3" s="108" t="s">
        <v>12</v>
      </c>
      <c r="M3" s="113" t="s">
        <v>11</v>
      </c>
      <c r="N3" s="114" t="s">
        <v>2</v>
      </c>
      <c r="O3" s="115" t="s">
        <v>25</v>
      </c>
      <c r="P3" s="117" t="s">
        <v>24</v>
      </c>
      <c r="Q3" s="117" t="s">
        <v>5</v>
      </c>
    </row>
    <row r="4" spans="1:19" x14ac:dyDescent="0.3">
      <c r="A4" s="102"/>
      <c r="B4" s="102" t="s">
        <v>17</v>
      </c>
      <c r="C4" s="101" t="s">
        <v>18</v>
      </c>
      <c r="D4" s="98" t="s">
        <v>23</v>
      </c>
      <c r="E4" s="99" t="s">
        <v>10</v>
      </c>
      <c r="F4" s="104" t="s">
        <v>3</v>
      </c>
      <c r="G4" s="105"/>
      <c r="H4" s="105"/>
      <c r="I4" s="100"/>
      <c r="J4" s="118"/>
      <c r="K4" s="118"/>
      <c r="L4" s="154" t="s">
        <v>36</v>
      </c>
      <c r="M4" s="113" t="s">
        <v>22</v>
      </c>
      <c r="N4" s="114" t="s">
        <v>15</v>
      </c>
      <c r="O4" s="115" t="s">
        <v>27</v>
      </c>
      <c r="P4" s="117" t="s">
        <v>30</v>
      </c>
      <c r="Q4" s="117"/>
    </row>
    <row r="5" spans="1:19" x14ac:dyDescent="0.3">
      <c r="A5" s="102"/>
      <c r="B5" s="102"/>
      <c r="C5" s="101" t="s">
        <v>33</v>
      </c>
      <c r="D5" s="98" t="s">
        <v>34</v>
      </c>
      <c r="E5" s="105"/>
      <c r="F5" s="176"/>
      <c r="G5" s="176"/>
      <c r="H5" s="105"/>
      <c r="I5" s="100"/>
      <c r="J5" s="118"/>
      <c r="K5" s="178"/>
      <c r="L5" s="174" t="s">
        <v>37</v>
      </c>
      <c r="M5" s="119"/>
      <c r="N5" s="114"/>
      <c r="O5" s="115"/>
      <c r="P5" s="117"/>
      <c r="Q5" s="117"/>
    </row>
    <row r="6" spans="1:19" x14ac:dyDescent="0.3">
      <c r="A6" s="4"/>
      <c r="B6" s="4"/>
      <c r="C6" s="4"/>
      <c r="D6" s="4"/>
      <c r="E6" s="4"/>
      <c r="F6" s="177"/>
      <c r="G6" s="177"/>
      <c r="H6" s="105"/>
      <c r="I6" s="100"/>
      <c r="J6" s="118"/>
      <c r="K6" s="179"/>
      <c r="L6" s="175"/>
      <c r="M6" s="72"/>
      <c r="N6" s="72"/>
      <c r="O6" s="72"/>
      <c r="P6" s="72"/>
      <c r="Q6" s="7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"'"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""}}</v>
      </c>
    </row>
    <row r="20" spans="1:1" x14ac:dyDescent="0.3">
      <c r="A20" s="89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AJ319"/>
  <sheetViews>
    <sheetView zoomScale="205" zoomScaleNormal="205" workbookViewId="0">
      <selection activeCell="R13" sqref="R13"/>
    </sheetView>
  </sheetViews>
  <sheetFormatPr defaultColWidth="4.77734375" defaultRowHeight="14.4" x14ac:dyDescent="0.3"/>
  <cols>
    <col min="1" max="5" width="4.77734375" style="100" customWidth="1"/>
    <col min="6" max="6" width="4.77734375" style="100"/>
    <col min="7" max="7" width="4.77734375" style="100" customWidth="1"/>
    <col min="8" max="8" width="5.6640625" style="100" customWidth="1"/>
    <col min="9" max="11" width="4.77734375" style="100" customWidth="1"/>
    <col min="12" max="12" width="4.77734375" style="100"/>
    <col min="13" max="13" width="4.77734375" style="100" customWidth="1"/>
    <col min="14" max="18" width="4.77734375" style="100"/>
    <col min="19" max="20" width="4.77734375" style="100" customWidth="1"/>
    <col min="21" max="29" width="4.77734375" style="100"/>
    <col min="30" max="31" width="4.77734375" style="100" customWidth="1"/>
    <col min="32" max="16384" width="4.77734375" style="100"/>
  </cols>
  <sheetData>
    <row r="1" spans="1:36" x14ac:dyDescent="0.3">
      <c r="A1" s="100" t="s">
        <v>118</v>
      </c>
    </row>
    <row r="2" spans="1:36" x14ac:dyDescent="0.3">
      <c r="A2" s="98"/>
      <c r="B2" s="106">
        <v>1</v>
      </c>
      <c r="C2" s="106">
        <v>2</v>
      </c>
      <c r="D2" s="106">
        <v>3</v>
      </c>
      <c r="E2" s="107">
        <v>4</v>
      </c>
      <c r="F2" s="107">
        <v>5</v>
      </c>
      <c r="G2" s="99"/>
      <c r="H2" s="4"/>
      <c r="J2" s="72"/>
      <c r="K2" s="108"/>
      <c r="L2" s="107">
        <v>6</v>
      </c>
      <c r="M2" s="144">
        <v>7</v>
      </c>
      <c r="N2" s="106">
        <v>8</v>
      </c>
      <c r="O2" s="111">
        <v>9</v>
      </c>
      <c r="P2" s="111">
        <v>0</v>
      </c>
      <c r="Q2" s="112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30" t="s">
        <v>45</v>
      </c>
      <c r="B3" s="149">
        <f t="shared" ref="B3:F5" ca="1" si="0">OFFSET($I3,0,COLUMN($I3)-COLUMN())</f>
        <v>5</v>
      </c>
      <c r="C3" s="147">
        <f t="shared" ca="1" si="0"/>
        <v>1.5</v>
      </c>
      <c r="D3" s="146">
        <f t="shared" ca="1" si="0"/>
        <v>1.5</v>
      </c>
      <c r="E3" s="99">
        <f t="shared" ca="1" si="0"/>
        <v>2</v>
      </c>
      <c r="F3" s="150">
        <f t="shared" ca="1" si="0"/>
        <v>3</v>
      </c>
      <c r="G3" s="103"/>
      <c r="H3" s="4"/>
      <c r="J3" s="4"/>
      <c r="K3" s="99"/>
      <c r="L3" s="150">
        <f>Efforts!C3*Efforts!$D$1/Efforts!$H$1</f>
        <v>3</v>
      </c>
      <c r="M3" s="99">
        <f>Efforts!D3*Efforts!$D$1/Efforts!$H$1</f>
        <v>2</v>
      </c>
      <c r="N3" s="146">
        <f>Efforts!E3*Efforts!$E$1/Efforts!$H$1</f>
        <v>1.5</v>
      </c>
      <c r="O3" s="147">
        <f>Efforts!F3*Efforts!$F$1/Efforts!$H$1</f>
        <v>1.5</v>
      </c>
      <c r="P3" s="148">
        <f>Efforts!G3*Efforts!$G$1/Efforts!$H$1</f>
        <v>5</v>
      </c>
      <c r="Q3" s="116" t="s">
        <v>6</v>
      </c>
      <c r="T3" t="str">
        <f>_xlfn.CONCAT("""",Keys!A2,""": ", """",A3,"""")</f>
        <v>"8": "\\"</v>
      </c>
      <c r="U3" t="str">
        <f ca="1">_xlfn.CONCAT("""",Keys!B2,""": ", """",B3,"""")</f>
        <v>"9": "5"</v>
      </c>
      <c r="V3" t="str">
        <f ca="1">_xlfn.CONCAT("""",Keys!C2,""": ", """",C3,"""")</f>
        <v>"10": "1.5"</v>
      </c>
      <c r="W3" t="str">
        <f ca="1">_xlfn.CONCAT("""",Keys!D2,""": ", """",D3,"""")</f>
        <v>"11": "1.5"</v>
      </c>
      <c r="X3" t="str">
        <f ca="1">_xlfn.CONCAT("""",Keys!E2,""": ", """",E3,"""")</f>
        <v>"12": "2"</v>
      </c>
      <c r="Y3" t="str">
        <f ca="1">_xlfn.CONCAT("""",Keys!F2,""": ", """",F3,"""")</f>
        <v>"13": "3"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"3"</v>
      </c>
      <c r="AF3" t="str">
        <f>_xlfn.CONCAT("""",Keys!M2,""": ", """",M3,"""")</f>
        <v>"12": "2"</v>
      </c>
      <c r="AG3" t="str">
        <f>_xlfn.CONCAT("""",Keys!N2,""": ", """",N3,"""")</f>
        <v>"11": "1.5"</v>
      </c>
      <c r="AH3" t="str">
        <f>_xlfn.CONCAT("""",Keys!O2,""": ", """",O3,"""")</f>
        <v>"10": "1.5"</v>
      </c>
      <c r="AI3" t="str">
        <f>_xlfn.CONCAT("""",Keys!P2,""": ", """",P3,"""")</f>
        <v>"9": "5"</v>
      </c>
      <c r="AJ3" t="str">
        <f>_xlfn.CONCAT("""",Keys!Q2,""": ", """",Q3,"""")</f>
        <v>"8": "="</v>
      </c>
    </row>
    <row r="4" spans="1:36" x14ac:dyDescent="0.3">
      <c r="A4" s="120" t="s">
        <v>35</v>
      </c>
      <c r="B4" s="102">
        <f t="shared" ca="1" si="0"/>
        <v>2</v>
      </c>
      <c r="C4" s="147">
        <f t="shared" ca="1" si="0"/>
        <v>0.5</v>
      </c>
      <c r="D4" s="146">
        <f t="shared" ca="1" si="0"/>
        <v>0.5</v>
      </c>
      <c r="E4" s="145">
        <f t="shared" ca="1" si="0"/>
        <v>0.5</v>
      </c>
      <c r="F4" s="99">
        <f t="shared" ca="1" si="0"/>
        <v>2.5</v>
      </c>
      <c r="G4" s="128"/>
      <c r="H4" s="4"/>
      <c r="J4" s="4"/>
      <c r="K4" s="103" t="s">
        <v>4</v>
      </c>
      <c r="L4" s="99">
        <f>Efforts!C4*Efforts!$D$1/Efforts!$H$1</f>
        <v>2.5</v>
      </c>
      <c r="M4" s="145">
        <f>Efforts!D4*Efforts!$D$1/Efforts!$H$1</f>
        <v>0.5</v>
      </c>
      <c r="N4" s="146">
        <f>Efforts!E4*Efforts!$E$1/Efforts!$H$1</f>
        <v>0.5</v>
      </c>
      <c r="O4" s="147">
        <f>Efforts!F4*Efforts!$F$1/Efforts!$H$1</f>
        <v>0.5</v>
      </c>
      <c r="P4" s="102">
        <f>Efforts!G4*Efforts!$G$1/Efforts!$H$1</f>
        <v>2</v>
      </c>
      <c r="Q4" s="117" t="s">
        <v>5</v>
      </c>
      <c r="T4" t="str">
        <f>_xlfn.CONCAT("""",Keys!A3,""": ", """",A4,"""")</f>
        <v>"15": "/"</v>
      </c>
      <c r="U4" t="str">
        <f ca="1">_xlfn.CONCAT("""",Keys!B3,""": ", """",B4,"""")</f>
        <v>"16": "2"</v>
      </c>
      <c r="V4" t="str">
        <f ca="1">_xlfn.CONCAT("""",Keys!C3,""": ", """",C4,"""")</f>
        <v>"17": "0.5"</v>
      </c>
      <c r="W4" t="str">
        <f ca="1">_xlfn.CONCAT("""",Keys!D3,""": ", """",D4,"""")</f>
        <v>"18": "0.5"</v>
      </c>
      <c r="X4" t="str">
        <f ca="1">_xlfn.CONCAT("""",Keys!E3,""": ", """",E4,"""")</f>
        <v>"19": "0.5"</v>
      </c>
      <c r="Y4" t="str">
        <f ca="1">_xlfn.CONCAT("""",Keys!F3,""": ", """",F4,"""")</f>
        <v>"20": "2.5"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"2.5"</v>
      </c>
      <c r="AF4" t="str">
        <f>_xlfn.CONCAT("""",Keys!M3,""": ", """",M4,"""")</f>
        <v>"19": "0.5"</v>
      </c>
      <c r="AG4" t="str">
        <f>_xlfn.CONCAT("""",Keys!N3,""": ", """",N4,"""")</f>
        <v>"18": "0.5"</v>
      </c>
      <c r="AH4" t="str">
        <f>_xlfn.CONCAT("""",Keys!O3,""": ", """",O4,"""")</f>
        <v>"17": "0.5"</v>
      </c>
      <c r="AI4" t="str">
        <f>_xlfn.CONCAT("""",Keys!P3,""": ", """",P4,"""")</f>
        <v>"16": "2"</v>
      </c>
      <c r="AJ4" t="str">
        <f>_xlfn.CONCAT("""",Keys!Q3,""": ", """",Q4,"""")</f>
        <v>"15": "-"</v>
      </c>
    </row>
    <row r="5" spans="1:36" x14ac:dyDescent="0.3">
      <c r="A5" s="102"/>
      <c r="B5" s="149">
        <f t="shared" ca="1" si="0"/>
        <v>3</v>
      </c>
      <c r="C5" s="101">
        <f t="shared" ca="1" si="0"/>
        <v>2</v>
      </c>
      <c r="D5" s="98">
        <f t="shared" ca="1" si="0"/>
        <v>2</v>
      </c>
      <c r="E5" s="145">
        <f t="shared" ca="1" si="0"/>
        <v>1.5</v>
      </c>
      <c r="F5" s="152">
        <f t="shared" ca="1" si="0"/>
        <v>3</v>
      </c>
      <c r="G5" s="105"/>
      <c r="H5" s="105"/>
      <c r="J5" s="118"/>
      <c r="K5" s="118"/>
      <c r="L5" s="151">
        <f>Efforts!C5*Efforts!$D$1/Efforts!$H$1</f>
        <v>3</v>
      </c>
      <c r="M5" s="145">
        <f>Efforts!D5*Efforts!$D$1/Efforts!$H$1</f>
        <v>1.5</v>
      </c>
      <c r="N5" s="98">
        <f>Efforts!E5*Efforts!$E$1/Efforts!$H$1</f>
        <v>2</v>
      </c>
      <c r="O5" s="101">
        <f>Efforts!F5*Efforts!$F$1/Efforts!$H$1</f>
        <v>2</v>
      </c>
      <c r="P5" s="149">
        <f>Efforts!G5*Efforts!$G$1/Efforts!$H$1</f>
        <v>3</v>
      </c>
      <c r="Q5" s="117"/>
      <c r="T5" t="str">
        <f>_xlfn.CONCAT("""",Keys!A4,""": ", """",A5,"""")</f>
        <v>"22": ""</v>
      </c>
      <c r="U5" t="str">
        <f ca="1">_xlfn.CONCAT("""",Keys!B4,""": ", """",B5,"""")</f>
        <v>"23": "3"</v>
      </c>
      <c r="V5" t="str">
        <f ca="1">_xlfn.CONCAT("""",Keys!C4,""": ", """",C5,"""")</f>
        <v>"24": "2"</v>
      </c>
      <c r="W5" t="str">
        <f ca="1">_xlfn.CONCAT("""",Keys!D4,""": ", """",D5,"""")</f>
        <v>"25": "2"</v>
      </c>
      <c r="X5" t="str">
        <f ca="1">_xlfn.CONCAT("""",Keys!E4,""": ", """",E5,"""")</f>
        <v>"26": "1.5"</v>
      </c>
      <c r="Y5" t="str">
        <f ca="1">_xlfn.CONCAT("""",Keys!F4,""": ", """",F5,"""")</f>
        <v>"27": "3"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"3"</v>
      </c>
      <c r="AF5" t="str">
        <f>_xlfn.CONCAT("""",Keys!M4,""": ", """",M5,"""")</f>
        <v>"26": "1.5"</v>
      </c>
      <c r="AG5" t="str">
        <f>_xlfn.CONCAT("""",Keys!N4,""": ", """",N5,"""")</f>
        <v>"25": "2"</v>
      </c>
      <c r="AH5" t="str">
        <f>_xlfn.CONCAT("""",Keys!O4,""": ", """",O5,"""")</f>
        <v>"24": "2"</v>
      </c>
      <c r="AI5" t="str">
        <f>_xlfn.CONCAT("""",Keys!P4,""": ", """",P5,"""")</f>
        <v>"23": "3"</v>
      </c>
      <c r="AJ5" t="str">
        <f>_xlfn.CONCAT("""",Keys!Q4,""": ", """",Q5,"""")</f>
        <v>"22": ""</v>
      </c>
    </row>
    <row r="6" spans="1:36" x14ac:dyDescent="0.3">
      <c r="A6" s="102"/>
      <c r="B6" s="102"/>
      <c r="C6" s="101" t="s">
        <v>33</v>
      </c>
      <c r="D6" s="98" t="s">
        <v>34</v>
      </c>
      <c r="E6" s="105"/>
      <c r="F6" s="176"/>
      <c r="G6" s="176"/>
      <c r="H6" s="105"/>
      <c r="J6" s="118"/>
      <c r="K6" s="178"/>
      <c r="L6" s="174" t="s">
        <v>37</v>
      </c>
      <c r="M6" s="119"/>
      <c r="N6" s="98"/>
      <c r="O6" s="115"/>
      <c r="P6" s="117"/>
      <c r="Q6" s="11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77"/>
      <c r="G7" s="177"/>
      <c r="H7" s="105"/>
      <c r="J7" s="118"/>
      <c r="K7" s="179"/>
      <c r="L7" s="175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100" t="s">
        <v>109</v>
      </c>
      <c r="T8" t="str">
        <f ca="1">_xlfn.TEXTJOIN(",",TRUE,T2:AA7,)</f>
        <v>"1": "","2": "1","3": "2","4": "3","5": "4","6": "5","7": "","8": "\\","9": "5","10": "1.5","11": "1.5","12": "2","13": "3","14": "","15": "/","16": "2","17": "0.5","18": "0.5","19": "0.5","20": "2.5","21": "","22": "","23": "3","24": "2","25": "2","26": "1.5","27": "3","28":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 ca="1">_xlfn.CONCAT("{","""left"": {",T8,"}",", ""right"": {",T9,"}}")</f>
        <v>{"left": {"1": "","2": "1","3": "2","4": "3","5": "4","6": "5","7": "","8": "\\","9": "5","10": "1.5","11": "1.5","12": "2","13": "3","14": "","15": "/","16": "2","17": "0.5","18": "0.5","19": "0.5","20": "2.5","21": "","22": "","23": "3","24": "2","25": "2","26": "1.5","27": "3","28": "","29": "","30": "","31": "","32": "[","33": "]","34": "","35": "","36": "","37": "","38": ""}, "right": {"7": "","6": "6","5": "7","4": "8","3": "9","2": "0","1": "","14": "","13": "3","12": "2","11": "1.5","10": "1.5","9": "5","8": "=","21": "`","20": "2.5","19": "0.5","18": "0.5","17": "0.5","16": "2","15": "-","29": "","28": "","27": "3","26": "1.5","25": "2","24": "2","23": "3","22": "","37": "","36": "","35": " ","34": "","33": "","32": "","31": "","30": "","38": ""}}</v>
      </c>
      <c r="R9" s="74"/>
      <c r="S9" s="74"/>
      <c r="T9" t="str">
        <f>_xlfn.TEXTJOIN(",",TRUE,AC2:AJ7,)</f>
        <v>"7": "","6": "6","5": "7","4": "8","3": "9","2": "0","1": "","14": "","13": "3","12": "2","11": "1.5","10": "1.5","9": "5","8": "=","21": "`","20": "2.5","19": "0.5","18": "0.5","17": "0.5","16": "2","15": "-","29": "","28": "","27": "3","26": "1.5","25": "2","24": "2","23": "3","22":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74"/>
      <c r="S10" s="7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100" t="s">
        <v>132</v>
      </c>
      <c r="B11" s="100" t="s">
        <v>133</v>
      </c>
      <c r="C11" s="185" t="s">
        <v>130</v>
      </c>
      <c r="D11" s="185" t="s">
        <v>125</v>
      </c>
      <c r="E11" s="185"/>
      <c r="F11" s="217" t="s">
        <v>135</v>
      </c>
      <c r="G11" s="217" t="s">
        <v>136</v>
      </c>
      <c r="H11" s="218" t="s">
        <v>124</v>
      </c>
      <c r="I11" s="189"/>
      <c r="J11" s="189" t="s">
        <v>43</v>
      </c>
      <c r="K11" s="189" t="s">
        <v>134</v>
      </c>
      <c r="L11" s="189" t="s">
        <v>129</v>
      </c>
      <c r="N11" s="189" t="s">
        <v>44</v>
      </c>
      <c r="O11" s="189" t="s">
        <v>134</v>
      </c>
      <c r="P11" s="189" t="s">
        <v>129</v>
      </c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</row>
    <row r="12" spans="1:36" x14ac:dyDescent="0.3">
      <c r="A12" s="100" t="s">
        <v>9</v>
      </c>
      <c r="B12" s="100">
        <v>3.6</v>
      </c>
      <c r="C12" s="207" t="s">
        <v>9</v>
      </c>
      <c r="D12" s="208">
        <v>25.535000000000004</v>
      </c>
      <c r="E12"/>
      <c r="F12" s="205" t="s">
        <v>9</v>
      </c>
      <c r="G12" s="205" t="s">
        <v>9</v>
      </c>
      <c r="H12" s="211">
        <v>10.081</v>
      </c>
      <c r="J12"/>
      <c r="K12" s="183">
        <f>_xlfn.IFNA(INDEX($D$12:$D$317, MATCH(J12,$C$12:$C$317,0)),0)</f>
        <v>0</v>
      </c>
      <c r="L12" s="183">
        <f>_xlfn.IFNA(_xlfn.IFNA(INDEX($H$12:$H$58, MATCH(J12,$F$12:$F$58,0)), INDEX($H$12:$H$58, MATCH(J12,$G$12:$G$58,0))),0)</f>
        <v>0</v>
      </c>
      <c r="N12"/>
      <c r="O12" s="183">
        <f>_xlfn.IFNA(INDEX($D$12:$D$317, MATCH(N12,$C$12:$C$317,0)),0)</f>
        <v>0</v>
      </c>
      <c r="P12" s="183">
        <f>_xlfn.IFNA(_xlfn.IFNA(INDEX($H$12:$H$58, MATCH(N12,$F$12:$F$58,0)), INDEX($H$12:$H$58, MATCH(N12,$G$12:$G$58,0))),0)</f>
        <v>0</v>
      </c>
    </row>
    <row r="13" spans="1:36" x14ac:dyDescent="0.3">
      <c r="A13" s="100" t="s">
        <v>9</v>
      </c>
      <c r="B13" s="100">
        <v>2.6</v>
      </c>
      <c r="C13" s="207" t="s">
        <v>2</v>
      </c>
      <c r="D13" s="208">
        <v>19.100000000000005</v>
      </c>
      <c r="E13"/>
      <c r="F13" s="205" t="s">
        <v>2</v>
      </c>
      <c r="G13" s="205" t="s">
        <v>2</v>
      </c>
      <c r="H13" s="211">
        <v>7.8890000000000002</v>
      </c>
      <c r="J13"/>
      <c r="K13" s="183">
        <f>_xlfn.IFNA(INDEX($D$12:$D$317, MATCH(J13,$C$12:$C$317,0)),0)</f>
        <v>0</v>
      </c>
      <c r="L13" s="183">
        <f>_xlfn.IFNA(_xlfn.IFNA(INDEX($H$12:$H$58, MATCH(J13,$F$12:$F$58,0)), INDEX($H$12:$H$58, MATCH(J13,$G$12:$G$58,0))),0)</f>
        <v>0</v>
      </c>
      <c r="N13"/>
      <c r="O13" s="183">
        <f>_xlfn.IFNA(INDEX($D$12:$D$317, MATCH(N13,$C$12:$C$317,0)),0)</f>
        <v>0</v>
      </c>
      <c r="P13" s="183">
        <f>_xlfn.IFNA(_xlfn.IFNA(INDEX($H$12:$H$58, MATCH(N13,$F$12:$F$58,0)), INDEX($H$12:$H$58, MATCH(N13,$G$12:$G$58,0))),0)</f>
        <v>0</v>
      </c>
    </row>
    <row r="14" spans="1:36" x14ac:dyDescent="0.3">
      <c r="A14" s="100" t="s">
        <v>21</v>
      </c>
      <c r="B14" s="100">
        <v>2.5</v>
      </c>
      <c r="C14" s="207" t="s">
        <v>11</v>
      </c>
      <c r="D14" s="208">
        <v>15.899999999999999</v>
      </c>
      <c r="E14"/>
      <c r="F14" s="205" t="s">
        <v>11</v>
      </c>
      <c r="G14" s="205" t="s">
        <v>11</v>
      </c>
      <c r="H14" s="211">
        <v>6.2270000000000003</v>
      </c>
      <c r="J14"/>
      <c r="K14" s="183">
        <f>_xlfn.IFNA(INDEX($D$12:$D$317, MATCH(J14,$C$12:$C$317,0)),0)</f>
        <v>0</v>
      </c>
      <c r="L14" s="183">
        <f>_xlfn.IFNA(_xlfn.IFNA(INDEX($H$12:$H$58, MATCH(J14,$F$12:$F$58,0)), INDEX($H$12:$H$58, MATCH(J14,$G$12:$G$58,0))),0)</f>
        <v>0</v>
      </c>
      <c r="N14"/>
      <c r="O14" s="183">
        <f>_xlfn.IFNA(INDEX($D$12:$D$317, MATCH(N14,$C$12:$C$317,0)),0)</f>
        <v>0</v>
      </c>
      <c r="P14" s="183">
        <f>_xlfn.IFNA(_xlfn.IFNA(INDEX($H$12:$H$58, MATCH(N14,$F$12:$F$58,0)), INDEX($H$12:$H$58, MATCH(N14,$G$12:$G$58,0))),0)</f>
        <v>0</v>
      </c>
    </row>
    <row r="15" spans="1:36" x14ac:dyDescent="0.3">
      <c r="A15" s="100" t="s">
        <v>11</v>
      </c>
      <c r="B15" s="100">
        <v>2.5</v>
      </c>
      <c r="C15" s="207" t="s">
        <v>28</v>
      </c>
      <c r="D15" s="208">
        <v>14.999999999999996</v>
      </c>
      <c r="E15"/>
      <c r="F15" s="205" t="s">
        <v>25</v>
      </c>
      <c r="G15" s="205" t="s">
        <v>25</v>
      </c>
      <c r="H15" s="211">
        <v>5.8070000000000004</v>
      </c>
      <c r="J15"/>
      <c r="K15" s="183">
        <f>_xlfn.IFNA(INDEX($D$12:$D$317, MATCH(J15,$C$12:$C$317,0)),0)</f>
        <v>0</v>
      </c>
      <c r="L15" s="183">
        <f>_xlfn.IFNA(_xlfn.IFNA(INDEX($H$12:$H$58, MATCH(J15,$F$12:$F$58,0)), INDEX($H$12:$H$58, MATCH(J15,$G$12:$G$58,0))),0)</f>
        <v>0</v>
      </c>
      <c r="N15"/>
      <c r="O15" s="183">
        <f>_xlfn.IFNA(INDEX($D$12:$D$317, MATCH(N15,$C$12:$C$317,0)),0)</f>
        <v>0</v>
      </c>
      <c r="P15" s="183">
        <f>_xlfn.IFNA(_xlfn.IFNA(INDEX($H$12:$H$58, MATCH(N15,$F$12:$F$58,0)), INDEX($H$12:$H$58, MATCH(N15,$G$12:$G$58,0))),0)</f>
        <v>0</v>
      </c>
    </row>
    <row r="16" spans="1:36" x14ac:dyDescent="0.3">
      <c r="A16" s="100" t="s">
        <v>9</v>
      </c>
      <c r="B16" s="100">
        <v>2.5</v>
      </c>
      <c r="C16" s="207" t="s">
        <v>25</v>
      </c>
      <c r="D16" s="208">
        <v>14.8</v>
      </c>
      <c r="E16"/>
      <c r="F16" s="205" t="s">
        <v>28</v>
      </c>
      <c r="G16" s="205" t="s">
        <v>28</v>
      </c>
      <c r="H16" s="211">
        <v>5.78</v>
      </c>
      <c r="J16"/>
      <c r="K16" s="183">
        <f>_xlfn.IFNA(INDEX($D$12:$D$317, MATCH(J16,$C$12:$C$317,0)),0)</f>
        <v>0</v>
      </c>
      <c r="L16" s="183">
        <f>_xlfn.IFNA(_xlfn.IFNA(INDEX($H$12:$H$58, MATCH(J16,$F$12:$F$58,0)), INDEX($H$12:$H$58, MATCH(J16,$G$12:$G$58,0))),0)</f>
        <v>0</v>
      </c>
      <c r="N16"/>
      <c r="O16" s="183">
        <f>_xlfn.IFNA(INDEX($D$12:$D$317, MATCH(N16,$C$12:$C$317,0)),0)</f>
        <v>0</v>
      </c>
      <c r="P16" s="183">
        <f>_xlfn.IFNA(_xlfn.IFNA(INDEX($H$12:$H$58, MATCH(N16,$F$12:$F$58,0)), INDEX($H$12:$H$58, MATCH(N16,$G$12:$G$58,0))),0)</f>
        <v>0</v>
      </c>
    </row>
    <row r="17" spans="1:16" x14ac:dyDescent="0.3">
      <c r="A17" s="100" t="s">
        <v>25</v>
      </c>
      <c r="B17" s="100">
        <v>2.4</v>
      </c>
      <c r="C17" s="207" t="s">
        <v>22</v>
      </c>
      <c r="D17" s="208">
        <v>13.835000000000001</v>
      </c>
      <c r="E17"/>
      <c r="F17" s="205" t="s">
        <v>22</v>
      </c>
      <c r="G17" s="205" t="s">
        <v>22</v>
      </c>
      <c r="H17" s="211">
        <v>5.5960000000000001</v>
      </c>
      <c r="J17"/>
      <c r="K17" s="183">
        <f>_xlfn.IFNA(INDEX($D$12:$D$317, MATCH(J17,$C$12:$C$317,0)),0)</f>
        <v>0</v>
      </c>
      <c r="L17" s="183">
        <f>_xlfn.IFNA(_xlfn.IFNA(INDEX($H$12:$H$58, MATCH(J17,$F$12:$F$58,0)), INDEX($H$12:$H$58, MATCH(J17,$G$12:$G$58,0))),0)</f>
        <v>0</v>
      </c>
      <c r="N17"/>
      <c r="O17" s="183">
        <f>_xlfn.IFNA(INDEX($D$12:$D$317, MATCH(N17,$C$12:$C$317,0)),0)</f>
        <v>0</v>
      </c>
      <c r="P17" s="183">
        <f>_xlfn.IFNA(_xlfn.IFNA(INDEX($H$12:$H$58, MATCH(N17,$F$12:$F$58,0)), INDEX($H$12:$H$58, MATCH(N17,$G$12:$G$58,0))),0)</f>
        <v>0</v>
      </c>
    </row>
    <row r="18" spans="1:16" x14ac:dyDescent="0.3">
      <c r="A18" s="100" t="s">
        <v>25</v>
      </c>
      <c r="B18" s="100">
        <v>2.4</v>
      </c>
      <c r="C18" s="207" t="s">
        <v>12</v>
      </c>
      <c r="D18" s="208">
        <v>12.799999999999999</v>
      </c>
      <c r="E18"/>
      <c r="F18" s="205" t="s">
        <v>12</v>
      </c>
      <c r="G18" s="205" t="s">
        <v>12</v>
      </c>
      <c r="H18" s="211">
        <v>5.4960000000000004</v>
      </c>
      <c r="J18"/>
      <c r="K18" s="183">
        <f>_xlfn.IFNA(INDEX($D$12:$D$317, MATCH(J18,$C$12:$C$317,0)),0)</f>
        <v>0</v>
      </c>
      <c r="L18" s="183">
        <f>_xlfn.IFNA(_xlfn.IFNA(INDEX($H$12:$H$58, MATCH(J18,$F$12:$F$58,0)), INDEX($H$12:$H$58, MATCH(J18,$G$12:$G$58,0))),0)</f>
        <v>0</v>
      </c>
      <c r="N18"/>
      <c r="O18" s="183">
        <f>_xlfn.IFNA(INDEX($D$12:$D$317, MATCH(N18,$C$12:$C$317,0)),0)</f>
        <v>0</v>
      </c>
      <c r="P18" s="183">
        <f>_xlfn.IFNA(_xlfn.IFNA(INDEX($H$12:$H$58, MATCH(N18,$F$12:$F$58,0)), INDEX($H$12:$H$58, MATCH(N18,$G$12:$G$58,0))),0)</f>
        <v>0</v>
      </c>
    </row>
    <row r="19" spans="1:16" x14ac:dyDescent="0.3">
      <c r="A19" s="100" t="s">
        <v>22</v>
      </c>
      <c r="B19" s="100">
        <v>2</v>
      </c>
      <c r="C19" s="207" t="s">
        <v>10</v>
      </c>
      <c r="D19" s="208">
        <v>12.099999999999998</v>
      </c>
      <c r="E19"/>
      <c r="F19" s="205" t="s">
        <v>10</v>
      </c>
      <c r="G19" s="205" t="s">
        <v>10</v>
      </c>
      <c r="H19" s="211">
        <v>4.9429999999999996</v>
      </c>
      <c r="J19"/>
      <c r="K19" s="183">
        <f>_xlfn.IFNA(INDEX($D$12:$D$317, MATCH(J19,$C$12:$C$317,0)),0)</f>
        <v>0</v>
      </c>
      <c r="L19" s="183">
        <f>_xlfn.IFNA(_xlfn.IFNA(INDEX($H$12:$H$58, MATCH(J19,$F$12:$F$58,0)), INDEX($H$12:$H$58, MATCH(J19,$G$12:$G$58,0))),0)</f>
        <v>0</v>
      </c>
      <c r="N19"/>
      <c r="O19" s="183">
        <f>_xlfn.IFNA(INDEX($D$12:$D$317, MATCH(N19,$C$12:$C$317,0)),0)</f>
        <v>0</v>
      </c>
      <c r="P19" s="183">
        <f>_xlfn.IFNA(_xlfn.IFNA(INDEX($H$12:$H$58, MATCH(N19,$F$12:$F$58,0)), INDEX($H$12:$H$58, MATCH(N19,$G$12:$G$58,0))),0)</f>
        <v>0</v>
      </c>
    </row>
    <row r="20" spans="1:16" x14ac:dyDescent="0.3">
      <c r="A20" t="s">
        <v>9</v>
      </c>
      <c r="B20">
        <v>1.9350000000000001</v>
      </c>
      <c r="C20" s="191" t="s">
        <v>18</v>
      </c>
      <c r="D20" s="192">
        <v>8.4</v>
      </c>
      <c r="E20"/>
      <c r="F20" s="193" t="s">
        <v>29</v>
      </c>
      <c r="G20" s="193" t="s">
        <v>29</v>
      </c>
      <c r="H20" s="212">
        <v>3.431</v>
      </c>
      <c r="J20"/>
      <c r="K20" s="183">
        <f>_xlfn.IFNA(INDEX($D$12:$D$317, MATCH(J20,$C$12:$C$317,0)),0)</f>
        <v>0</v>
      </c>
      <c r="L20" s="183">
        <f>_xlfn.IFNA(_xlfn.IFNA(INDEX($H$12:$H$58, MATCH(J20,$F$12:$F$58,0)), INDEX($H$12:$H$58, MATCH(J20,$G$12:$G$58,0))),0)</f>
        <v>0</v>
      </c>
      <c r="N20"/>
      <c r="O20" s="183">
        <f>_xlfn.IFNA(INDEX($D$12:$D$317, MATCH(N20,$C$12:$C$317,0)),0)</f>
        <v>0</v>
      </c>
      <c r="P20" s="183">
        <f>_xlfn.IFNA(_xlfn.IFNA(INDEX($H$12:$H$58, MATCH(N20,$F$12:$F$58,0)), INDEX($H$12:$H$58, MATCH(N20,$G$12:$G$58,0))),0)</f>
        <v>0</v>
      </c>
    </row>
    <row r="21" spans="1:16" x14ac:dyDescent="0.3">
      <c r="A21" s="100" t="s">
        <v>12</v>
      </c>
      <c r="B21" s="100">
        <v>1.9</v>
      </c>
      <c r="C21" s="191" t="s">
        <v>29</v>
      </c>
      <c r="D21" s="192">
        <v>7.5</v>
      </c>
      <c r="E21"/>
      <c r="F21" s="193" t="s">
        <v>18</v>
      </c>
      <c r="G21" s="193" t="s">
        <v>18</v>
      </c>
      <c r="H21" s="212">
        <v>3.3940000000000001</v>
      </c>
      <c r="J21"/>
      <c r="K21" s="183">
        <f>_xlfn.IFNA(INDEX($D$12:$D$317, MATCH(J21,$C$12:$C$317,0)),0)</f>
        <v>0</v>
      </c>
      <c r="L21" s="183">
        <f>_xlfn.IFNA(_xlfn.IFNA(INDEX($H$12:$H$58, MATCH(J21,$F$12:$F$58,0)), INDEX($H$12:$H$58, MATCH(J21,$G$12:$G$58,0))),0)</f>
        <v>0</v>
      </c>
      <c r="N21"/>
      <c r="O21" s="183">
        <f>_xlfn.IFNA(INDEX($D$12:$D$317, MATCH(N21,$C$12:$C$317,0)),0)</f>
        <v>0</v>
      </c>
      <c r="P21" s="183">
        <f>_xlfn.IFNA(_xlfn.IFNA(INDEX($H$12:$H$58, MATCH(N21,$F$12:$F$58,0)), INDEX($H$12:$H$58, MATCH(N21,$G$12:$G$58,0))),0)</f>
        <v>0</v>
      </c>
    </row>
    <row r="22" spans="1:16" x14ac:dyDescent="0.3">
      <c r="A22" s="100" t="s">
        <v>11</v>
      </c>
      <c r="B22" s="100">
        <v>1.8</v>
      </c>
      <c r="C22" s="191" t="s">
        <v>21</v>
      </c>
      <c r="D22" s="192">
        <v>6.9</v>
      </c>
      <c r="E22"/>
      <c r="F22" s="193" t="s">
        <v>21</v>
      </c>
      <c r="G22" s="193" t="s">
        <v>21</v>
      </c>
      <c r="H22" s="212">
        <v>2.7970000000000002</v>
      </c>
      <c r="J22"/>
      <c r="K22" s="183">
        <f>_xlfn.IFNA(INDEX($D$12:$D$317, MATCH(J22,$C$12:$C$317,0)),0)</f>
        <v>0</v>
      </c>
      <c r="L22" s="183">
        <f>_xlfn.IFNA(_xlfn.IFNA(INDEX($H$12:$H$58, MATCH(J22,$F$12:$F$58,0)), INDEX($H$12:$H$58, MATCH(J22,$G$12:$G$58,0))),0)</f>
        <v>0</v>
      </c>
      <c r="N22"/>
      <c r="O22" s="183">
        <f>_xlfn.IFNA(INDEX($D$12:$D$317, MATCH(N22,$C$12:$C$317,0)),0)</f>
        <v>0</v>
      </c>
      <c r="P22" s="183">
        <f>_xlfn.IFNA(_xlfn.IFNA(INDEX($H$12:$H$58, MATCH(N22,$F$12:$F$58,0)), INDEX($H$12:$H$58, MATCH(N22,$G$12:$G$58,0))),0)</f>
        <v>0</v>
      </c>
    </row>
    <row r="23" spans="1:16" x14ac:dyDescent="0.3">
      <c r="A23" s="100" t="s">
        <v>9</v>
      </c>
      <c r="B23" s="100">
        <v>1.8</v>
      </c>
      <c r="C23" s="191" t="s">
        <v>13</v>
      </c>
      <c r="D23" s="192">
        <v>6.1999999999999993</v>
      </c>
      <c r="E23"/>
      <c r="F23" s="193" t="s">
        <v>13</v>
      </c>
      <c r="G23" s="193" t="s">
        <v>13</v>
      </c>
      <c r="H23" s="212">
        <v>2.7360000000000002</v>
      </c>
      <c r="J23"/>
      <c r="K23" s="183">
        <f>_xlfn.IFNA(INDEX($D$12:$D$317, MATCH(J23,$C$12:$C$317,0)),0)</f>
        <v>0</v>
      </c>
      <c r="L23" s="183">
        <f>_xlfn.IFNA(_xlfn.IFNA(INDEX($H$12:$H$58, MATCH(J23,$F$12:$F$58,0)), INDEX($H$12:$H$58, MATCH(J23,$G$12:$G$58,0))),0)</f>
        <v>0</v>
      </c>
      <c r="N23"/>
      <c r="O23" s="183">
        <f>_xlfn.IFNA(INDEX($D$12:$D$317, MATCH(N23,$C$12:$C$317,0)),0)</f>
        <v>0</v>
      </c>
      <c r="P23" s="183">
        <f>_xlfn.IFNA(_xlfn.IFNA(INDEX($H$12:$H$58, MATCH(N23,$F$12:$F$58,0)), INDEX($H$12:$H$58, MATCH(N23,$G$12:$G$58,0))),0)</f>
        <v>0</v>
      </c>
    </row>
    <row r="24" spans="1:16" x14ac:dyDescent="0.3">
      <c r="A24" s="100" t="s">
        <v>28</v>
      </c>
      <c r="B24" s="100">
        <v>1.7</v>
      </c>
      <c r="C24" s="191" t="s">
        <v>23</v>
      </c>
      <c r="D24" s="192">
        <v>5.8</v>
      </c>
      <c r="E24"/>
      <c r="F24" s="193" t="s">
        <v>30</v>
      </c>
      <c r="G24" s="220" t="s">
        <v>120</v>
      </c>
      <c r="H24" s="212">
        <v>2.6240000000000001</v>
      </c>
      <c r="J24"/>
      <c r="K24" s="183">
        <f>_xlfn.IFNA(INDEX($D$12:$D$317, MATCH(J24,$C$12:$C$317,0)),0)</f>
        <v>0</v>
      </c>
      <c r="L24" s="183">
        <f>_xlfn.IFNA(_xlfn.IFNA(INDEX($H$12:$H$58, MATCH(J24,$F$12:$F$58,0)), INDEX($H$12:$H$58, MATCH(J24,$G$12:$G$58,0))),0)</f>
        <v>0</v>
      </c>
      <c r="N24"/>
      <c r="O24" s="183">
        <f>_xlfn.IFNA(INDEX($D$12:$D$317, MATCH(N24,$C$12:$C$317,0)),0)</f>
        <v>0</v>
      </c>
      <c r="P24" s="183">
        <f>_xlfn.IFNA(_xlfn.IFNA(INDEX($H$12:$H$58, MATCH(N24,$F$12:$F$58,0)), INDEX($H$12:$H$58, MATCH(N24,$G$12:$G$58,0))),0)</f>
        <v>0</v>
      </c>
    </row>
    <row r="25" spans="1:16" x14ac:dyDescent="0.3">
      <c r="A25" s="100" t="s">
        <v>13</v>
      </c>
      <c r="B25" s="100">
        <v>1.7</v>
      </c>
      <c r="C25" s="191" t="s">
        <v>31</v>
      </c>
      <c r="D25" s="192">
        <v>4.8</v>
      </c>
      <c r="E25"/>
      <c r="F25" s="193" t="s">
        <v>23</v>
      </c>
      <c r="G25" s="193" t="s">
        <v>23</v>
      </c>
      <c r="H25" s="212">
        <v>2.2890000000000001</v>
      </c>
      <c r="J25"/>
      <c r="K25" s="183">
        <f>_xlfn.IFNA(INDEX($D$12:$D$317, MATCH(J25,$C$12:$C$317,0)),0)</f>
        <v>0</v>
      </c>
      <c r="L25" s="183">
        <f>_xlfn.IFNA(_xlfn.IFNA(INDEX($H$12:$H$58, MATCH(J25,$F$12:$F$58,0)), INDEX($H$12:$H$58, MATCH(J25,$G$12:$G$58,0))),0)</f>
        <v>0</v>
      </c>
      <c r="N25"/>
      <c r="O25" s="183">
        <f>_xlfn.IFNA(INDEX($D$12:$D$317, MATCH(N25,$C$12:$C$317,0)),0)</f>
        <v>0</v>
      </c>
      <c r="P25" s="183">
        <f>_xlfn.IFNA(_xlfn.IFNA(INDEX($H$12:$H$58, MATCH(N25,$F$12:$F$58,0)), INDEX($H$12:$H$58, MATCH(N25,$G$12:$G$58,0))),0)</f>
        <v>0</v>
      </c>
    </row>
    <row r="26" spans="1:16" x14ac:dyDescent="0.3">
      <c r="A26" s="100" t="s">
        <v>18</v>
      </c>
      <c r="B26" s="100">
        <v>1.6</v>
      </c>
      <c r="C26" s="191" t="s">
        <v>24</v>
      </c>
      <c r="D26" s="192">
        <v>4.8</v>
      </c>
      <c r="E26"/>
      <c r="F26" s="193" t="s">
        <v>31</v>
      </c>
      <c r="G26" s="193" t="s">
        <v>31</v>
      </c>
      <c r="H26" s="212">
        <v>2.19</v>
      </c>
      <c r="J26" s="219"/>
      <c r="K26" s="183">
        <f>_xlfn.IFNA(INDEX($D$12:$D$317, MATCH(J26,$C$12:$C$317,0)),0)</f>
        <v>0</v>
      </c>
      <c r="L26" s="183">
        <f>_xlfn.IFNA(_xlfn.IFNA(INDEX($H$12:$H$58, MATCH(J26,$F$12:$F$58,0)), INDEX($H$12:$H$58, MATCH(J26,$G$12:$G$58,0))),0)</f>
        <v>0</v>
      </c>
      <c r="N26"/>
      <c r="O26" s="183">
        <f>_xlfn.IFNA(INDEX($D$12:$D$317, MATCH(N26,$C$12:$C$317,0)),0)</f>
        <v>0</v>
      </c>
      <c r="P26" s="183">
        <f>_xlfn.IFNA(_xlfn.IFNA(INDEX($H$12:$H$58, MATCH(N26,$F$12:$F$58,0)), INDEX($H$12:$H$58, MATCH(N26,$G$12:$G$58,0))),0)</f>
        <v>0</v>
      </c>
    </row>
    <row r="27" spans="1:16" x14ac:dyDescent="0.3">
      <c r="A27" s="100" t="s">
        <v>22</v>
      </c>
      <c r="B27" s="100">
        <v>1.5</v>
      </c>
      <c r="C27" s="201" t="s">
        <v>14</v>
      </c>
      <c r="D27" s="202">
        <v>3.2000000000000006</v>
      </c>
      <c r="E27"/>
      <c r="F27" s="193" t="s">
        <v>24</v>
      </c>
      <c r="G27" s="193" t="s">
        <v>24</v>
      </c>
      <c r="H27" s="212">
        <v>2.1019999999999999</v>
      </c>
      <c r="K27" s="100">
        <f>SUM(K12:K26)</f>
        <v>0</v>
      </c>
      <c r="L27" s="100">
        <f>SUM(L12:L26)</f>
        <v>0</v>
      </c>
      <c r="O27" s="100">
        <f>SUM(O12:O26)</f>
        <v>0</v>
      </c>
      <c r="P27" s="100">
        <f>SUM(P12:P26)</f>
        <v>0</v>
      </c>
    </row>
    <row r="28" spans="1:16" x14ac:dyDescent="0.3">
      <c r="A28" s="100" t="s">
        <v>25</v>
      </c>
      <c r="B28" s="100">
        <v>1.5</v>
      </c>
      <c r="C28" s="201" t="s">
        <v>15</v>
      </c>
      <c r="D28" s="202">
        <v>3.1</v>
      </c>
      <c r="E28"/>
      <c r="F28" s="194" t="s">
        <v>14</v>
      </c>
      <c r="G28" s="194" t="s">
        <v>14</v>
      </c>
      <c r="H28" s="213">
        <v>1.514</v>
      </c>
    </row>
    <row r="29" spans="1:16" x14ac:dyDescent="0.3">
      <c r="A29" s="100" t="s">
        <v>9</v>
      </c>
      <c r="B29" s="100">
        <v>1.5</v>
      </c>
      <c r="C29" s="201" t="s">
        <v>20</v>
      </c>
      <c r="D29" s="202">
        <v>2.9000000000000008</v>
      </c>
      <c r="F29" s="194" t="s">
        <v>15</v>
      </c>
      <c r="G29" s="194" t="s">
        <v>15</v>
      </c>
      <c r="H29" s="213">
        <v>1.377</v>
      </c>
    </row>
    <row r="30" spans="1:16" x14ac:dyDescent="0.3">
      <c r="A30" s="100" t="s">
        <v>9</v>
      </c>
      <c r="B30" s="100">
        <v>1.5</v>
      </c>
      <c r="C30" s="201" t="s">
        <v>3</v>
      </c>
      <c r="D30" s="202">
        <v>2.6</v>
      </c>
      <c r="F30" s="194" t="s">
        <v>20</v>
      </c>
      <c r="G30" s="194" t="s">
        <v>20</v>
      </c>
      <c r="H30" s="213">
        <v>1.3360000000000001</v>
      </c>
    </row>
    <row r="31" spans="1:16" x14ac:dyDescent="0.3">
      <c r="A31" s="100" t="s">
        <v>11</v>
      </c>
      <c r="B31" s="100">
        <v>1.5</v>
      </c>
      <c r="C31" s="201" t="s">
        <v>8</v>
      </c>
      <c r="D31" s="202">
        <v>2.3000000000000003</v>
      </c>
      <c r="F31" s="194" t="s">
        <v>3</v>
      </c>
      <c r="G31" s="194" t="s">
        <v>3</v>
      </c>
      <c r="H31" s="213">
        <v>1.17</v>
      </c>
    </row>
    <row r="32" spans="1:16" x14ac:dyDescent="0.3">
      <c r="A32" s="100" t="s">
        <v>11</v>
      </c>
      <c r="B32" s="100">
        <v>1.4</v>
      </c>
      <c r="C32" s="201" t="s">
        <v>19</v>
      </c>
      <c r="D32" s="202">
        <v>1.8000000000000003</v>
      </c>
      <c r="F32" s="194" t="s">
        <v>8</v>
      </c>
      <c r="G32" s="194" t="s">
        <v>8</v>
      </c>
      <c r="H32" s="213">
        <v>1.1020000000000001</v>
      </c>
    </row>
    <row r="33" spans="1:8" x14ac:dyDescent="0.3">
      <c r="A33" s="100" t="s">
        <v>28</v>
      </c>
      <c r="B33" s="100">
        <v>1.4</v>
      </c>
      <c r="C33" s="201" t="s">
        <v>26</v>
      </c>
      <c r="D33" s="202">
        <v>0.7</v>
      </c>
      <c r="F33" s="194" t="s">
        <v>27</v>
      </c>
      <c r="G33" s="194" t="s">
        <v>121</v>
      </c>
      <c r="H33" s="213">
        <v>0.88600000000000001</v>
      </c>
    </row>
    <row r="34" spans="1:8" x14ac:dyDescent="0.3">
      <c r="A34" s="100" t="s">
        <v>11</v>
      </c>
      <c r="B34" s="100">
        <v>1.3</v>
      </c>
      <c r="C34" s="203" t="s">
        <v>17</v>
      </c>
      <c r="D34" s="204">
        <v>0.4</v>
      </c>
      <c r="F34" s="194" t="s">
        <v>19</v>
      </c>
      <c r="G34" s="194" t="s">
        <v>19</v>
      </c>
      <c r="H34" s="213">
        <v>0.77600000000000002</v>
      </c>
    </row>
    <row r="35" spans="1:8" x14ac:dyDescent="0.3">
      <c r="A35" s="100" t="s">
        <v>18</v>
      </c>
      <c r="B35" s="100">
        <v>1.2</v>
      </c>
      <c r="C35" s="203" t="s">
        <v>7</v>
      </c>
      <c r="D35" s="204">
        <v>0.30000000000000004</v>
      </c>
      <c r="F35" s="194" t="s">
        <v>26</v>
      </c>
      <c r="G35" s="194" t="s">
        <v>26</v>
      </c>
      <c r="H35" s="213">
        <v>0.44700000000000001</v>
      </c>
    </row>
    <row r="36" spans="1:8" x14ac:dyDescent="0.3">
      <c r="A36" s="100" t="s">
        <v>11</v>
      </c>
      <c r="B36" s="100">
        <v>1.1000000000000001</v>
      </c>
      <c r="C36" s="203" t="s">
        <v>1</v>
      </c>
      <c r="D36" s="204">
        <v>0.30000000000000004</v>
      </c>
      <c r="F36" s="196" t="s">
        <v>17</v>
      </c>
      <c r="G36" s="196" t="s">
        <v>17</v>
      </c>
      <c r="H36" s="214">
        <v>0.371</v>
      </c>
    </row>
    <row r="37" spans="1:8" x14ac:dyDescent="0.3">
      <c r="A37" s="100" t="s">
        <v>25</v>
      </c>
      <c r="B37" s="100">
        <v>1.1000000000000001</v>
      </c>
      <c r="C37" s="203" t="s">
        <v>16</v>
      </c>
      <c r="D37" s="204">
        <v>0</v>
      </c>
      <c r="F37" s="196" t="s">
        <v>122</v>
      </c>
      <c r="G37" s="196" t="s">
        <v>32</v>
      </c>
      <c r="H37" s="214">
        <v>0.34300000000000003</v>
      </c>
    </row>
    <row r="38" spans="1:8" x14ac:dyDescent="0.3">
      <c r="A38" s="100" t="s">
        <v>15</v>
      </c>
      <c r="B38" s="100">
        <v>1</v>
      </c>
      <c r="C38" s="186" t="s">
        <v>131</v>
      </c>
      <c r="D38" s="187">
        <v>191.07000000000008</v>
      </c>
      <c r="F38" s="198" t="s">
        <v>123</v>
      </c>
      <c r="G38" s="199" t="s">
        <v>36</v>
      </c>
      <c r="H38" s="214">
        <v>0.23200000000000001</v>
      </c>
    </row>
    <row r="39" spans="1:8" x14ac:dyDescent="0.3">
      <c r="A39" s="100" t="s">
        <v>25</v>
      </c>
      <c r="B39" s="100">
        <v>1</v>
      </c>
      <c r="F39" s="196" t="s">
        <v>7</v>
      </c>
      <c r="G39" s="196" t="s">
        <v>7</v>
      </c>
      <c r="H39" s="214">
        <v>0.20499999999999999</v>
      </c>
    </row>
    <row r="40" spans="1:8" x14ac:dyDescent="0.3">
      <c r="A40" s="100" t="s">
        <v>14</v>
      </c>
      <c r="B40" s="100">
        <v>1</v>
      </c>
      <c r="F40" s="196" t="s">
        <v>1</v>
      </c>
      <c r="G40" s="196" t="s">
        <v>1</v>
      </c>
      <c r="H40" s="214">
        <v>0.156</v>
      </c>
    </row>
    <row r="41" spans="1:8" ht="14.4" customHeight="1" x14ac:dyDescent="0.3">
      <c r="A41" s="100" t="s">
        <v>10</v>
      </c>
      <c r="B41" s="100">
        <v>0.9</v>
      </c>
      <c r="F41" s="196" t="s">
        <v>16</v>
      </c>
      <c r="G41" s="196" t="s">
        <v>16</v>
      </c>
      <c r="H41" s="214">
        <v>9.0999999999999998E-2</v>
      </c>
    </row>
    <row r="42" spans="1:8" x14ac:dyDescent="0.3">
      <c r="A42" s="100" t="s">
        <v>9</v>
      </c>
      <c r="B42" s="100">
        <v>0.9</v>
      </c>
      <c r="H42" s="184"/>
    </row>
    <row r="43" spans="1:8" x14ac:dyDescent="0.3">
      <c r="A43" s="100" t="s">
        <v>18</v>
      </c>
      <c r="B43" s="100">
        <v>0.9</v>
      </c>
      <c r="F43" s="74"/>
      <c r="G43" s="74"/>
      <c r="H43" s="184"/>
    </row>
    <row r="44" spans="1:8" x14ac:dyDescent="0.3">
      <c r="A44" s="100" t="s">
        <v>25</v>
      </c>
      <c r="B44" s="100">
        <v>0.8</v>
      </c>
      <c r="H44" s="184"/>
    </row>
    <row r="45" spans="1:8" x14ac:dyDescent="0.3">
      <c r="A45" s="100" t="s">
        <v>11</v>
      </c>
      <c r="B45" s="100">
        <v>0.8</v>
      </c>
      <c r="F45" s="74"/>
      <c r="G45" s="74"/>
      <c r="H45" s="184"/>
    </row>
    <row r="46" spans="1:8" x14ac:dyDescent="0.3">
      <c r="A46" s="100" t="s">
        <v>13</v>
      </c>
      <c r="B46" s="100">
        <v>0.8</v>
      </c>
      <c r="F46" s="74"/>
      <c r="G46" s="74"/>
      <c r="H46" s="184"/>
    </row>
    <row r="47" spans="1:8" x14ac:dyDescent="0.3">
      <c r="A47" s="100" t="s">
        <v>18</v>
      </c>
      <c r="B47" s="100">
        <v>0.8</v>
      </c>
      <c r="H47" s="184"/>
    </row>
    <row r="48" spans="1:8" x14ac:dyDescent="0.3">
      <c r="A48" s="100" t="s">
        <v>11</v>
      </c>
      <c r="B48" s="100">
        <v>0.8</v>
      </c>
      <c r="F48" s="74"/>
      <c r="G48" s="74"/>
      <c r="H48" s="184"/>
    </row>
    <row r="49" spans="1:8" x14ac:dyDescent="0.3">
      <c r="A49" s="100" t="s">
        <v>28</v>
      </c>
      <c r="B49" s="100">
        <v>0.8</v>
      </c>
      <c r="F49" s="74"/>
      <c r="G49" s="74"/>
      <c r="H49" s="184"/>
    </row>
    <row r="50" spans="1:8" x14ac:dyDescent="0.3">
      <c r="A50" s="100" t="s">
        <v>12</v>
      </c>
      <c r="B50" s="100">
        <v>0.8</v>
      </c>
      <c r="F50" s="74"/>
      <c r="G50" s="74"/>
      <c r="H50" s="184"/>
    </row>
    <row r="51" spans="1:8" x14ac:dyDescent="0.3">
      <c r="A51" s="100" t="s">
        <v>9</v>
      </c>
      <c r="B51" s="100">
        <v>0.8</v>
      </c>
      <c r="F51" s="74"/>
      <c r="G51" s="74"/>
      <c r="H51" s="184"/>
    </row>
    <row r="52" spans="1:8" x14ac:dyDescent="0.3">
      <c r="A52" s="100" t="s">
        <v>11</v>
      </c>
      <c r="B52" s="100">
        <v>0.7</v>
      </c>
      <c r="F52" s="182"/>
      <c r="G52" s="182"/>
      <c r="H52" s="184"/>
    </row>
    <row r="53" spans="1:8" x14ac:dyDescent="0.3">
      <c r="A53" s="100" t="s">
        <v>29</v>
      </c>
      <c r="B53" s="100">
        <v>0.7</v>
      </c>
      <c r="H53" s="184"/>
    </row>
    <row r="54" spans="1:8" x14ac:dyDescent="0.3">
      <c r="A54" s="100" t="s">
        <v>22</v>
      </c>
      <c r="B54" s="100">
        <v>0.7</v>
      </c>
      <c r="H54" s="184"/>
    </row>
    <row r="55" spans="1:8" x14ac:dyDescent="0.3">
      <c r="A55" s="100" t="s">
        <v>24</v>
      </c>
      <c r="B55" s="100">
        <v>0.7</v>
      </c>
      <c r="F55" s="74"/>
      <c r="G55" s="74"/>
      <c r="H55" s="184"/>
    </row>
    <row r="56" spans="1:8" x14ac:dyDescent="0.3">
      <c r="A56" s="100" t="s">
        <v>11</v>
      </c>
      <c r="B56" s="100">
        <v>0.7</v>
      </c>
      <c r="F56" s="74"/>
      <c r="G56" s="74"/>
      <c r="H56" s="184"/>
    </row>
    <row r="57" spans="1:8" x14ac:dyDescent="0.3">
      <c r="A57" s="100" t="s">
        <v>11</v>
      </c>
      <c r="B57" s="100">
        <v>0.7</v>
      </c>
      <c r="F57" s="74"/>
      <c r="G57" s="74"/>
      <c r="H57" s="184"/>
    </row>
    <row r="58" spans="1:8" x14ac:dyDescent="0.3">
      <c r="A58" s="100" t="s">
        <v>13</v>
      </c>
      <c r="B58" s="100">
        <v>0.7</v>
      </c>
      <c r="F58" s="74"/>
      <c r="G58" s="74"/>
      <c r="H58" s="184"/>
    </row>
    <row r="59" spans="1:8" x14ac:dyDescent="0.3">
      <c r="A59" s="100" t="s">
        <v>13</v>
      </c>
      <c r="B59" s="100">
        <v>0.7</v>
      </c>
      <c r="H59" s="184"/>
    </row>
    <row r="60" spans="1:8" x14ac:dyDescent="0.3">
      <c r="A60" s="100" t="s">
        <v>28</v>
      </c>
      <c r="B60" s="100">
        <v>0.7</v>
      </c>
      <c r="H60" s="184"/>
    </row>
    <row r="61" spans="1:8" x14ac:dyDescent="0.3">
      <c r="A61" s="100" t="s">
        <v>9</v>
      </c>
      <c r="B61" s="100">
        <v>0.6</v>
      </c>
      <c r="H61" s="184"/>
    </row>
    <row r="62" spans="1:8" x14ac:dyDescent="0.3">
      <c r="A62" s="100" t="s">
        <v>10</v>
      </c>
      <c r="B62" s="100">
        <v>0.6</v>
      </c>
      <c r="H62" s="184"/>
    </row>
    <row r="63" spans="1:8" x14ac:dyDescent="0.3">
      <c r="A63" s="100" t="s">
        <v>14</v>
      </c>
      <c r="B63" s="100">
        <v>0.6</v>
      </c>
      <c r="H63" s="184"/>
    </row>
    <row r="64" spans="1:8" x14ac:dyDescent="0.3">
      <c r="A64" s="100" t="s">
        <v>31</v>
      </c>
      <c r="B64" s="100">
        <v>0.5</v>
      </c>
      <c r="H64" s="184"/>
    </row>
    <row r="65" spans="1:8" x14ac:dyDescent="0.3">
      <c r="A65" s="100" t="s">
        <v>18</v>
      </c>
      <c r="B65" s="100">
        <v>0.5</v>
      </c>
      <c r="H65" s="184"/>
    </row>
    <row r="66" spans="1:8" x14ac:dyDescent="0.3">
      <c r="A66" s="100" t="s">
        <v>2</v>
      </c>
      <c r="B66" s="100">
        <v>0.5</v>
      </c>
      <c r="H66" s="184"/>
    </row>
    <row r="67" spans="1:8" x14ac:dyDescent="0.3">
      <c r="A67" s="100" t="s">
        <v>9</v>
      </c>
      <c r="B67" s="100">
        <v>0.5</v>
      </c>
      <c r="H67" s="184"/>
    </row>
    <row r="68" spans="1:8" x14ac:dyDescent="0.3">
      <c r="A68" s="100" t="s">
        <v>28</v>
      </c>
      <c r="B68" s="100">
        <v>0.5</v>
      </c>
      <c r="H68" s="184"/>
    </row>
    <row r="69" spans="1:8" x14ac:dyDescent="0.3">
      <c r="A69" s="100" t="s">
        <v>3</v>
      </c>
      <c r="B69" s="100">
        <v>0.5</v>
      </c>
      <c r="H69" s="184"/>
    </row>
    <row r="70" spans="1:8" x14ac:dyDescent="0.3">
      <c r="A70" s="100" t="s">
        <v>29</v>
      </c>
      <c r="B70" s="100">
        <v>0.5</v>
      </c>
      <c r="H70" s="184"/>
    </row>
    <row r="71" spans="1:8" x14ac:dyDescent="0.3">
      <c r="A71" s="100" t="s">
        <v>2</v>
      </c>
      <c r="B71" s="100">
        <v>0.5</v>
      </c>
      <c r="H71" s="184"/>
    </row>
    <row r="72" spans="1:8" x14ac:dyDescent="0.3">
      <c r="A72" s="100" t="s">
        <v>9</v>
      </c>
      <c r="B72" s="100">
        <v>0.5</v>
      </c>
      <c r="H72" s="184"/>
    </row>
    <row r="73" spans="1:8" x14ac:dyDescent="0.3">
      <c r="A73" s="100" t="s">
        <v>9</v>
      </c>
      <c r="B73" s="100">
        <v>0.5</v>
      </c>
      <c r="H73" s="184"/>
    </row>
    <row r="74" spans="1:8" x14ac:dyDescent="0.3">
      <c r="A74" s="100" t="s">
        <v>18</v>
      </c>
      <c r="B74" s="100">
        <v>0.5</v>
      </c>
      <c r="H74" s="184"/>
    </row>
    <row r="75" spans="1:8" x14ac:dyDescent="0.3">
      <c r="A75" s="100" t="s">
        <v>25</v>
      </c>
      <c r="B75" s="100">
        <v>0.5</v>
      </c>
      <c r="H75" s="184"/>
    </row>
    <row r="76" spans="1:8" x14ac:dyDescent="0.3">
      <c r="A76" s="100" t="s">
        <v>28</v>
      </c>
      <c r="B76" s="100">
        <v>0.5</v>
      </c>
      <c r="H76" s="184"/>
    </row>
    <row r="77" spans="1:8" x14ac:dyDescent="0.3">
      <c r="A77" s="100" t="s">
        <v>29</v>
      </c>
      <c r="B77" s="100">
        <v>0.4</v>
      </c>
      <c r="H77" s="184"/>
    </row>
    <row r="78" spans="1:8" x14ac:dyDescent="0.3">
      <c r="A78" s="100" t="s">
        <v>10</v>
      </c>
      <c r="B78" s="100">
        <v>0.4</v>
      </c>
      <c r="H78" s="184"/>
    </row>
    <row r="79" spans="1:8" x14ac:dyDescent="0.3">
      <c r="A79" s="100" t="s">
        <v>21</v>
      </c>
      <c r="B79" s="100">
        <v>0.4</v>
      </c>
      <c r="H79" s="184"/>
    </row>
    <row r="80" spans="1:8" x14ac:dyDescent="0.3">
      <c r="A80" s="100" t="s">
        <v>11</v>
      </c>
      <c r="B80" s="100">
        <v>0.4</v>
      </c>
      <c r="H80" s="184"/>
    </row>
    <row r="81" spans="1:8" x14ac:dyDescent="0.3">
      <c r="A81" s="100" t="s">
        <v>18</v>
      </c>
      <c r="B81" s="100">
        <v>0.4</v>
      </c>
      <c r="H81" s="184"/>
    </row>
    <row r="82" spans="1:8" x14ac:dyDescent="0.3">
      <c r="A82" s="100" t="s">
        <v>9</v>
      </c>
      <c r="B82" s="100">
        <v>0.4</v>
      </c>
      <c r="H82" s="184"/>
    </row>
    <row r="83" spans="1:8" x14ac:dyDescent="0.3">
      <c r="A83" s="100" t="s">
        <v>11</v>
      </c>
      <c r="B83" s="100">
        <v>0.4</v>
      </c>
      <c r="H83" s="184"/>
    </row>
    <row r="84" spans="1:8" x14ac:dyDescent="0.3">
      <c r="A84" s="100" t="s">
        <v>11</v>
      </c>
      <c r="B84" s="100">
        <v>0.4</v>
      </c>
      <c r="H84" s="184"/>
    </row>
    <row r="85" spans="1:8" x14ac:dyDescent="0.3">
      <c r="A85" s="100" t="s">
        <v>22</v>
      </c>
      <c r="B85" s="100">
        <v>0.4</v>
      </c>
      <c r="H85" s="184"/>
    </row>
    <row r="86" spans="1:8" x14ac:dyDescent="0.3">
      <c r="A86" s="100" t="s">
        <v>21</v>
      </c>
      <c r="B86" s="100">
        <v>0.4</v>
      </c>
      <c r="H86" s="184"/>
    </row>
    <row r="87" spans="1:8" x14ac:dyDescent="0.3">
      <c r="A87" s="100" t="s">
        <v>24</v>
      </c>
      <c r="B87" s="100">
        <v>0.4</v>
      </c>
      <c r="H87" s="184"/>
    </row>
    <row r="88" spans="1:8" x14ac:dyDescent="0.3">
      <c r="A88" s="100" t="s">
        <v>25</v>
      </c>
      <c r="B88" s="100">
        <v>0.4</v>
      </c>
      <c r="H88" s="184"/>
    </row>
    <row r="89" spans="1:8" x14ac:dyDescent="0.3">
      <c r="A89" s="100" t="s">
        <v>18</v>
      </c>
      <c r="B89" s="100">
        <v>0.4</v>
      </c>
      <c r="H89" s="184"/>
    </row>
    <row r="90" spans="1:8" x14ac:dyDescent="0.3">
      <c r="A90" s="100" t="s">
        <v>28</v>
      </c>
      <c r="B90" s="100">
        <v>0.4</v>
      </c>
      <c r="H90" s="184"/>
    </row>
    <row r="91" spans="1:8" x14ac:dyDescent="0.3">
      <c r="A91" s="100" t="s">
        <v>3</v>
      </c>
      <c r="B91" s="100">
        <v>0.4</v>
      </c>
      <c r="H91" s="184"/>
    </row>
    <row r="92" spans="1:8" x14ac:dyDescent="0.3">
      <c r="A92" s="100" t="s">
        <v>12</v>
      </c>
      <c r="B92" s="100">
        <v>0.4</v>
      </c>
      <c r="H92" s="184"/>
    </row>
    <row r="93" spans="1:8" x14ac:dyDescent="0.3">
      <c r="A93" s="100" t="s">
        <v>14</v>
      </c>
      <c r="B93" s="100">
        <v>0.3</v>
      </c>
      <c r="H93" s="184"/>
    </row>
    <row r="94" spans="1:8" x14ac:dyDescent="0.3">
      <c r="A94" s="100" t="s">
        <v>9</v>
      </c>
      <c r="B94" s="100">
        <v>0.3</v>
      </c>
      <c r="H94" s="184"/>
    </row>
    <row r="95" spans="1:8" x14ac:dyDescent="0.3">
      <c r="A95" s="100" t="s">
        <v>3</v>
      </c>
      <c r="B95" s="100">
        <v>0.3</v>
      </c>
      <c r="H95" s="184"/>
    </row>
    <row r="96" spans="1:8" x14ac:dyDescent="0.3">
      <c r="A96" s="100" t="s">
        <v>25</v>
      </c>
      <c r="B96" s="100">
        <v>0.3</v>
      </c>
      <c r="H96" s="184"/>
    </row>
    <row r="97" spans="1:8" x14ac:dyDescent="0.3">
      <c r="A97" s="100" t="s">
        <v>9</v>
      </c>
      <c r="B97" s="100">
        <v>0.3</v>
      </c>
      <c r="H97" s="184"/>
    </row>
    <row r="98" spans="1:8" x14ac:dyDescent="0.3">
      <c r="A98" s="100" t="s">
        <v>15</v>
      </c>
      <c r="B98" s="100">
        <v>0.3</v>
      </c>
      <c r="H98" s="184"/>
    </row>
    <row r="99" spans="1:8" x14ac:dyDescent="0.3">
      <c r="A99" s="100" t="s">
        <v>13</v>
      </c>
      <c r="B99" s="100">
        <v>0.3</v>
      </c>
      <c r="H99" s="184"/>
    </row>
    <row r="100" spans="1:8" x14ac:dyDescent="0.3">
      <c r="A100" s="100" t="s">
        <v>11</v>
      </c>
      <c r="B100" s="100">
        <v>0.3</v>
      </c>
      <c r="H100" s="184"/>
    </row>
    <row r="101" spans="1:8" x14ac:dyDescent="0.3">
      <c r="A101" s="100" t="s">
        <v>29</v>
      </c>
      <c r="B101" s="100">
        <v>0.3</v>
      </c>
      <c r="H101" s="184"/>
    </row>
    <row r="102" spans="1:8" x14ac:dyDescent="0.3">
      <c r="A102" s="100" t="s">
        <v>31</v>
      </c>
      <c r="B102" s="100">
        <v>0.3</v>
      </c>
      <c r="H102" s="184"/>
    </row>
    <row r="103" spans="1:8" x14ac:dyDescent="0.3">
      <c r="A103" s="100" t="s">
        <v>18</v>
      </c>
      <c r="B103" s="100">
        <v>0.3</v>
      </c>
      <c r="H103" s="184"/>
    </row>
    <row r="104" spans="1:8" x14ac:dyDescent="0.3">
      <c r="A104" s="100" t="s">
        <v>29</v>
      </c>
      <c r="B104" s="100">
        <v>0.3</v>
      </c>
      <c r="H104" s="184"/>
    </row>
    <row r="105" spans="1:8" x14ac:dyDescent="0.3">
      <c r="A105" s="100" t="s">
        <v>13</v>
      </c>
      <c r="B105" s="100">
        <v>0.3</v>
      </c>
      <c r="H105" s="184"/>
    </row>
    <row r="106" spans="1:8" x14ac:dyDescent="0.3">
      <c r="A106" s="100" t="s">
        <v>31</v>
      </c>
      <c r="B106" s="100">
        <v>0.3</v>
      </c>
      <c r="H106" s="184"/>
    </row>
    <row r="107" spans="1:8" x14ac:dyDescent="0.3">
      <c r="A107" s="100" t="s">
        <v>3</v>
      </c>
      <c r="B107" s="100">
        <v>0.3</v>
      </c>
      <c r="H107" s="184"/>
    </row>
    <row r="108" spans="1:8" x14ac:dyDescent="0.3">
      <c r="A108" s="100" t="s">
        <v>13</v>
      </c>
      <c r="B108" s="100">
        <v>0.3</v>
      </c>
      <c r="H108" s="184"/>
    </row>
    <row r="109" spans="1:8" x14ac:dyDescent="0.3">
      <c r="A109" s="100" t="s">
        <v>18</v>
      </c>
      <c r="B109" s="100">
        <v>0.3</v>
      </c>
      <c r="H109" s="184"/>
    </row>
    <row r="110" spans="1:8" x14ac:dyDescent="0.3">
      <c r="A110" s="100" t="s">
        <v>11</v>
      </c>
      <c r="B110" s="100">
        <v>0.3</v>
      </c>
      <c r="H110" s="184"/>
    </row>
    <row r="111" spans="1:8" x14ac:dyDescent="0.3">
      <c r="A111" s="100" t="s">
        <v>24</v>
      </c>
      <c r="B111" s="100">
        <v>0.3</v>
      </c>
      <c r="H111" s="184"/>
    </row>
    <row r="112" spans="1:8" x14ac:dyDescent="0.3">
      <c r="A112" s="100" t="s">
        <v>14</v>
      </c>
      <c r="B112" s="100">
        <v>0.2</v>
      </c>
      <c r="H112" s="184"/>
    </row>
    <row r="113" spans="1:8" x14ac:dyDescent="0.3">
      <c r="A113" s="100" t="s">
        <v>29</v>
      </c>
      <c r="B113" s="100">
        <v>0.2</v>
      </c>
      <c r="H113" s="184"/>
    </row>
    <row r="114" spans="1:8" x14ac:dyDescent="0.3">
      <c r="A114" s="100" t="s">
        <v>11</v>
      </c>
      <c r="B114" s="100">
        <v>0.2</v>
      </c>
      <c r="H114" s="184"/>
    </row>
    <row r="115" spans="1:8" x14ac:dyDescent="0.3">
      <c r="A115" s="100" t="s">
        <v>13</v>
      </c>
      <c r="B115" s="100">
        <v>0.2</v>
      </c>
      <c r="H115" s="184"/>
    </row>
    <row r="116" spans="1:8" x14ac:dyDescent="0.3">
      <c r="A116" s="100" t="s">
        <v>31</v>
      </c>
      <c r="B116" s="100">
        <v>0.2</v>
      </c>
      <c r="H116" s="184"/>
    </row>
    <row r="117" spans="1:8" x14ac:dyDescent="0.3">
      <c r="A117" s="100" t="s">
        <v>11</v>
      </c>
      <c r="B117" s="100">
        <v>0.2</v>
      </c>
      <c r="H117" s="184"/>
    </row>
    <row r="118" spans="1:8" x14ac:dyDescent="0.3">
      <c r="A118" s="100" t="s">
        <v>10</v>
      </c>
      <c r="B118" s="100">
        <v>0.2</v>
      </c>
      <c r="H118" s="184"/>
    </row>
    <row r="119" spans="1:8" x14ac:dyDescent="0.3">
      <c r="A119" s="100" t="s">
        <v>2</v>
      </c>
      <c r="B119" s="100">
        <v>0.2</v>
      </c>
      <c r="H119" s="184"/>
    </row>
    <row r="120" spans="1:8" x14ac:dyDescent="0.3">
      <c r="A120" s="100" t="s">
        <v>22</v>
      </c>
      <c r="B120" s="100">
        <v>0.2</v>
      </c>
      <c r="H120" s="184"/>
    </row>
    <row r="121" spans="1:8" x14ac:dyDescent="0.3">
      <c r="A121" s="100" t="s">
        <v>21</v>
      </c>
      <c r="B121" s="100">
        <v>0.2</v>
      </c>
      <c r="H121" s="184"/>
    </row>
    <row r="122" spans="1:8" x14ac:dyDescent="0.3">
      <c r="A122" s="100" t="s">
        <v>11</v>
      </c>
      <c r="B122" s="100">
        <v>0.2</v>
      </c>
      <c r="H122" s="184"/>
    </row>
    <row r="123" spans="1:8" x14ac:dyDescent="0.3">
      <c r="A123" s="100" t="s">
        <v>31</v>
      </c>
      <c r="B123" s="100">
        <v>0.2</v>
      </c>
      <c r="H123" s="184"/>
    </row>
    <row r="124" spans="1:8" x14ac:dyDescent="0.3">
      <c r="A124" s="100" t="s">
        <v>21</v>
      </c>
      <c r="B124" s="100">
        <v>0.2</v>
      </c>
      <c r="H124" s="184"/>
    </row>
    <row r="125" spans="1:8" x14ac:dyDescent="0.3">
      <c r="A125" s="100" t="s">
        <v>24</v>
      </c>
      <c r="B125" s="100">
        <v>0.2</v>
      </c>
      <c r="H125" s="184"/>
    </row>
    <row r="126" spans="1:8" x14ac:dyDescent="0.3">
      <c r="A126" s="100" t="s">
        <v>9</v>
      </c>
      <c r="B126" s="100">
        <v>0.2</v>
      </c>
      <c r="H126" s="184"/>
    </row>
    <row r="127" spans="1:8" x14ac:dyDescent="0.3">
      <c r="A127" s="100" t="s">
        <v>25</v>
      </c>
      <c r="B127" s="100">
        <v>0.2</v>
      </c>
      <c r="H127" s="184"/>
    </row>
    <row r="128" spans="1:8" x14ac:dyDescent="0.3">
      <c r="A128" s="100" t="s">
        <v>7</v>
      </c>
      <c r="B128" s="100">
        <v>0.2</v>
      </c>
      <c r="H128" s="184"/>
    </row>
    <row r="129" spans="1:8" x14ac:dyDescent="0.3">
      <c r="A129" s="100" t="s">
        <v>12</v>
      </c>
      <c r="B129" s="100">
        <v>0.2</v>
      </c>
      <c r="H129" s="184"/>
    </row>
    <row r="130" spans="1:8" x14ac:dyDescent="0.3">
      <c r="A130" s="100" t="s">
        <v>24</v>
      </c>
      <c r="B130" s="100">
        <v>0.2</v>
      </c>
      <c r="H130" s="184"/>
    </row>
    <row r="131" spans="1:8" x14ac:dyDescent="0.3">
      <c r="A131" s="100" t="s">
        <v>3</v>
      </c>
      <c r="B131" s="100">
        <v>0.2</v>
      </c>
      <c r="H131" s="184"/>
    </row>
    <row r="132" spans="1:8" x14ac:dyDescent="0.3">
      <c r="A132" s="100" t="s">
        <v>9</v>
      </c>
      <c r="B132" s="100">
        <v>0.2</v>
      </c>
      <c r="H132" s="184"/>
    </row>
    <row r="133" spans="1:8" x14ac:dyDescent="0.3">
      <c r="A133" s="100" t="s">
        <v>22</v>
      </c>
      <c r="B133" s="100">
        <v>0.2</v>
      </c>
      <c r="H133" s="184"/>
    </row>
    <row r="134" spans="1:8" x14ac:dyDescent="0.3">
      <c r="A134" s="100" t="s">
        <v>15</v>
      </c>
      <c r="B134" s="100">
        <v>0.2</v>
      </c>
      <c r="H134" s="184"/>
    </row>
    <row r="135" spans="1:8" x14ac:dyDescent="0.3">
      <c r="A135" s="100" t="s">
        <v>13</v>
      </c>
      <c r="B135" s="100">
        <v>0.2</v>
      </c>
      <c r="H135" s="184"/>
    </row>
    <row r="136" spans="1:8" x14ac:dyDescent="0.3">
      <c r="A136" s="100" t="s">
        <v>15</v>
      </c>
      <c r="B136" s="100">
        <v>0.2</v>
      </c>
      <c r="H136" s="184"/>
    </row>
    <row r="137" spans="1:8" x14ac:dyDescent="0.3">
      <c r="A137" s="100" t="s">
        <v>28</v>
      </c>
      <c r="B137" s="100">
        <v>0.2</v>
      </c>
      <c r="H137" s="184"/>
    </row>
    <row r="138" spans="1:8" x14ac:dyDescent="0.3">
      <c r="A138" s="100" t="s">
        <v>21</v>
      </c>
      <c r="B138" s="100">
        <v>0.2</v>
      </c>
      <c r="H138" s="184"/>
    </row>
    <row r="139" spans="1:8" x14ac:dyDescent="0.3">
      <c r="A139" s="100" t="s">
        <v>15</v>
      </c>
      <c r="B139" s="100">
        <v>0.2</v>
      </c>
      <c r="H139" s="184"/>
    </row>
    <row r="140" spans="1:8" x14ac:dyDescent="0.3">
      <c r="A140" s="100" t="s">
        <v>26</v>
      </c>
      <c r="B140" s="100">
        <v>0.2</v>
      </c>
      <c r="H140" s="184"/>
    </row>
    <row r="141" spans="1:8" x14ac:dyDescent="0.3">
      <c r="A141" s="100" t="s">
        <v>18</v>
      </c>
      <c r="B141" s="100">
        <v>0.2</v>
      </c>
      <c r="H141" s="184"/>
    </row>
    <row r="142" spans="1:8" x14ac:dyDescent="0.3">
      <c r="A142" s="100" t="s">
        <v>11</v>
      </c>
      <c r="B142" s="100">
        <v>0.2</v>
      </c>
      <c r="H142" s="184"/>
    </row>
    <row r="143" spans="1:8" x14ac:dyDescent="0.3">
      <c r="A143" s="100" t="s">
        <v>9</v>
      </c>
      <c r="B143" s="100">
        <v>0.2</v>
      </c>
      <c r="H143" s="184"/>
    </row>
    <row r="144" spans="1:8" x14ac:dyDescent="0.3">
      <c r="A144" s="100" t="s">
        <v>14</v>
      </c>
      <c r="B144" s="100">
        <v>0.2</v>
      </c>
      <c r="H144" s="184"/>
    </row>
    <row r="145" spans="1:8" x14ac:dyDescent="0.3">
      <c r="A145" s="100" t="s">
        <v>15</v>
      </c>
      <c r="B145" s="100">
        <v>0.2</v>
      </c>
      <c r="H145" s="184"/>
    </row>
    <row r="146" spans="1:8" x14ac:dyDescent="0.3">
      <c r="A146" s="100" t="s">
        <v>14</v>
      </c>
      <c r="B146" s="100">
        <v>0.2</v>
      </c>
      <c r="H146" s="184"/>
    </row>
    <row r="147" spans="1:8" x14ac:dyDescent="0.3">
      <c r="A147" s="100" t="s">
        <v>24</v>
      </c>
      <c r="B147" s="100">
        <v>0.1</v>
      </c>
      <c r="H147" s="184"/>
    </row>
    <row r="148" spans="1:8" x14ac:dyDescent="0.3">
      <c r="A148" s="100" t="s">
        <v>3</v>
      </c>
      <c r="B148" s="100">
        <v>0.1</v>
      </c>
      <c r="H148" s="184"/>
    </row>
    <row r="149" spans="1:8" x14ac:dyDescent="0.3">
      <c r="A149" s="100" t="s">
        <v>9</v>
      </c>
      <c r="B149" s="100">
        <v>0.1</v>
      </c>
      <c r="H149" s="184"/>
    </row>
    <row r="150" spans="1:8" x14ac:dyDescent="0.3">
      <c r="A150" s="100" t="s">
        <v>10</v>
      </c>
      <c r="B150" s="100">
        <v>0.1</v>
      </c>
      <c r="H150" s="184"/>
    </row>
    <row r="151" spans="1:8" x14ac:dyDescent="0.3">
      <c r="A151" s="100" t="s">
        <v>10</v>
      </c>
      <c r="B151" s="100">
        <v>0.1</v>
      </c>
      <c r="H151" s="184"/>
    </row>
    <row r="152" spans="1:8" x14ac:dyDescent="0.3">
      <c r="A152" s="100" t="s">
        <v>25</v>
      </c>
      <c r="B152" s="100">
        <v>0.1</v>
      </c>
      <c r="H152" s="184"/>
    </row>
    <row r="153" spans="1:8" x14ac:dyDescent="0.3">
      <c r="A153" s="100" t="s">
        <v>3</v>
      </c>
      <c r="B153" s="100">
        <v>0.1</v>
      </c>
      <c r="H153" s="184"/>
    </row>
    <row r="154" spans="1:8" x14ac:dyDescent="0.3">
      <c r="A154" s="100" t="s">
        <v>3</v>
      </c>
      <c r="B154" s="100">
        <v>0.1</v>
      </c>
      <c r="H154" s="184"/>
    </row>
    <row r="155" spans="1:8" x14ac:dyDescent="0.3">
      <c r="A155" s="100" t="s">
        <v>29</v>
      </c>
      <c r="B155" s="100">
        <v>0.1</v>
      </c>
      <c r="H155" s="184"/>
    </row>
    <row r="156" spans="1:8" x14ac:dyDescent="0.3">
      <c r="A156" s="100" t="s">
        <v>3</v>
      </c>
      <c r="B156" s="100">
        <v>0.1</v>
      </c>
      <c r="H156" s="184"/>
    </row>
    <row r="157" spans="1:8" x14ac:dyDescent="0.3">
      <c r="A157" s="100" t="s">
        <v>3</v>
      </c>
      <c r="B157" s="100">
        <v>0.1</v>
      </c>
      <c r="H157" s="184"/>
    </row>
    <row r="158" spans="1:8" x14ac:dyDescent="0.3">
      <c r="A158" s="100" t="s">
        <v>18</v>
      </c>
      <c r="B158" s="100">
        <v>0.1</v>
      </c>
      <c r="H158" s="184"/>
    </row>
    <row r="159" spans="1:8" x14ac:dyDescent="0.3">
      <c r="A159" s="100" t="s">
        <v>22</v>
      </c>
      <c r="B159" s="100">
        <v>0.1</v>
      </c>
      <c r="H159" s="184"/>
    </row>
    <row r="160" spans="1:8" x14ac:dyDescent="0.3">
      <c r="A160" s="100" t="s">
        <v>29</v>
      </c>
      <c r="B160" s="100">
        <v>0.1</v>
      </c>
      <c r="H160" s="184"/>
    </row>
    <row r="161" spans="1:8" x14ac:dyDescent="0.3">
      <c r="A161" s="100" t="s">
        <v>15</v>
      </c>
      <c r="B161" s="100">
        <v>0.1</v>
      </c>
      <c r="H161" s="184"/>
    </row>
    <row r="162" spans="1:8" x14ac:dyDescent="0.3">
      <c r="A162" s="100" t="s">
        <v>13</v>
      </c>
      <c r="B162" s="100">
        <v>0.1</v>
      </c>
      <c r="H162" s="184"/>
    </row>
    <row r="163" spans="1:8" x14ac:dyDescent="0.3">
      <c r="A163" s="100" t="s">
        <v>18</v>
      </c>
      <c r="B163" s="100">
        <v>0.1</v>
      </c>
      <c r="H163" s="184"/>
    </row>
    <row r="164" spans="1:8" x14ac:dyDescent="0.3">
      <c r="A164" s="100" t="s">
        <v>26</v>
      </c>
      <c r="B164" s="100">
        <v>0.1</v>
      </c>
      <c r="H164" s="184"/>
    </row>
    <row r="165" spans="1:8" x14ac:dyDescent="0.3">
      <c r="A165" s="100" t="s">
        <v>10</v>
      </c>
      <c r="B165" s="100">
        <v>3.6</v>
      </c>
      <c r="H165" s="184"/>
    </row>
    <row r="166" spans="1:8" x14ac:dyDescent="0.3">
      <c r="A166" s="100" t="s">
        <v>12</v>
      </c>
      <c r="B166" s="100">
        <v>2.6</v>
      </c>
      <c r="H166" s="184"/>
    </row>
    <row r="167" spans="1:8" x14ac:dyDescent="0.3">
      <c r="A167" s="100" t="s">
        <v>2</v>
      </c>
      <c r="B167" s="100">
        <v>2.5</v>
      </c>
      <c r="H167" s="184"/>
    </row>
    <row r="168" spans="1:8" x14ac:dyDescent="0.3">
      <c r="A168" s="100" t="s">
        <v>2</v>
      </c>
      <c r="B168" s="100">
        <v>2.5</v>
      </c>
      <c r="H168" s="184"/>
    </row>
    <row r="169" spans="1:8" x14ac:dyDescent="0.3">
      <c r="A169" s="100" t="s">
        <v>2</v>
      </c>
      <c r="B169" s="100">
        <v>2.5</v>
      </c>
      <c r="H169" s="184"/>
    </row>
    <row r="170" spans="1:8" x14ac:dyDescent="0.3">
      <c r="A170" s="100" t="s">
        <v>22</v>
      </c>
      <c r="B170" s="100">
        <v>2.4</v>
      </c>
      <c r="H170" s="184"/>
    </row>
    <row r="171" spans="1:8" x14ac:dyDescent="0.3">
      <c r="A171" s="100" t="s">
        <v>2</v>
      </c>
      <c r="B171" s="100">
        <v>2.4</v>
      </c>
      <c r="H171" s="184"/>
    </row>
    <row r="172" spans="1:8" x14ac:dyDescent="0.3">
      <c r="A172" s="100" t="s">
        <v>28</v>
      </c>
      <c r="B172" s="100">
        <v>2</v>
      </c>
      <c r="H172" s="184"/>
    </row>
    <row r="173" spans="1:8" x14ac:dyDescent="0.3">
      <c r="A173" t="s">
        <v>22</v>
      </c>
      <c r="B173">
        <v>1.9350000000000001</v>
      </c>
      <c r="H173" s="184"/>
    </row>
    <row r="174" spans="1:8" x14ac:dyDescent="0.3">
      <c r="A174" s="100" t="s">
        <v>2</v>
      </c>
      <c r="B174" s="100">
        <v>1.9</v>
      </c>
      <c r="H174" s="184"/>
    </row>
    <row r="175" spans="1:8" x14ac:dyDescent="0.3">
      <c r="A175" s="100" t="s">
        <v>22</v>
      </c>
      <c r="B175" s="100">
        <v>1.8</v>
      </c>
      <c r="H175" s="184"/>
    </row>
    <row r="176" spans="1:8" x14ac:dyDescent="0.3">
      <c r="A176" s="100" t="s">
        <v>21</v>
      </c>
      <c r="B176" s="100">
        <v>1.8</v>
      </c>
      <c r="H176" s="184"/>
    </row>
    <row r="177" spans="1:8" x14ac:dyDescent="0.3">
      <c r="A177" s="100" t="s">
        <v>10</v>
      </c>
      <c r="B177" s="100">
        <v>1.7</v>
      </c>
      <c r="H177" s="184"/>
    </row>
    <row r="178" spans="1:8" x14ac:dyDescent="0.3">
      <c r="A178" s="100" t="s">
        <v>9</v>
      </c>
      <c r="B178" s="100">
        <v>1.7</v>
      </c>
      <c r="H178" s="184"/>
    </row>
    <row r="179" spans="1:8" x14ac:dyDescent="0.3">
      <c r="A179" s="100" t="s">
        <v>9</v>
      </c>
      <c r="B179" s="100">
        <v>1.6</v>
      </c>
      <c r="H179" s="184"/>
    </row>
    <row r="180" spans="1:8" x14ac:dyDescent="0.3">
      <c r="A180" s="100" t="s">
        <v>2</v>
      </c>
      <c r="B180" s="100">
        <v>1.5</v>
      </c>
      <c r="H180" s="184"/>
    </row>
    <row r="181" spans="1:8" x14ac:dyDescent="0.3">
      <c r="A181" s="100" t="s">
        <v>12</v>
      </c>
      <c r="B181" s="100">
        <v>1.5</v>
      </c>
      <c r="H181" s="184"/>
    </row>
    <row r="182" spans="1:8" x14ac:dyDescent="0.3">
      <c r="A182" s="100" t="s">
        <v>24</v>
      </c>
      <c r="B182" s="100">
        <v>1.5</v>
      </c>
      <c r="H182" s="184"/>
    </row>
    <row r="183" spans="1:8" x14ac:dyDescent="0.3">
      <c r="A183" s="100" t="s">
        <v>29</v>
      </c>
      <c r="B183" s="100">
        <v>1.5</v>
      </c>
      <c r="H183" s="184"/>
    </row>
    <row r="184" spans="1:8" x14ac:dyDescent="0.3">
      <c r="A184" s="100" t="s">
        <v>10</v>
      </c>
      <c r="B184" s="100">
        <v>1.5</v>
      </c>
      <c r="H184" s="184"/>
    </row>
    <row r="185" spans="1:8" x14ac:dyDescent="0.3">
      <c r="A185" s="100" t="s">
        <v>12</v>
      </c>
      <c r="B185" s="100">
        <v>1.4</v>
      </c>
      <c r="H185" s="184"/>
    </row>
    <row r="186" spans="1:8" x14ac:dyDescent="0.3">
      <c r="A186" s="100" t="s">
        <v>2</v>
      </c>
      <c r="B186" s="100">
        <v>1.4</v>
      </c>
      <c r="H186" s="184"/>
    </row>
    <row r="187" spans="1:8" x14ac:dyDescent="0.3">
      <c r="A187" s="100" t="s">
        <v>29</v>
      </c>
      <c r="B187" s="100">
        <v>1.3</v>
      </c>
      <c r="H187" s="184"/>
    </row>
    <row r="188" spans="1:8" x14ac:dyDescent="0.3">
      <c r="A188" s="100" t="s">
        <v>28</v>
      </c>
      <c r="B188" s="100">
        <v>1.2</v>
      </c>
      <c r="H188" s="184"/>
    </row>
    <row r="189" spans="1:8" x14ac:dyDescent="0.3">
      <c r="A189" s="100" t="s">
        <v>18</v>
      </c>
      <c r="B189" s="100">
        <v>1.1000000000000001</v>
      </c>
      <c r="H189" s="184"/>
    </row>
    <row r="190" spans="1:8" x14ac:dyDescent="0.3">
      <c r="A190" s="100" t="s">
        <v>29</v>
      </c>
      <c r="B190" s="100">
        <v>1.1000000000000001</v>
      </c>
      <c r="H190" s="184"/>
    </row>
    <row r="191" spans="1:8" x14ac:dyDescent="0.3">
      <c r="A191" s="100" t="s">
        <v>22</v>
      </c>
      <c r="B191" s="100">
        <v>1</v>
      </c>
      <c r="H191" s="184"/>
    </row>
    <row r="192" spans="1:8" x14ac:dyDescent="0.3">
      <c r="A192" s="100" t="s">
        <v>28</v>
      </c>
      <c r="B192" s="100">
        <v>1</v>
      </c>
      <c r="H192" s="184"/>
    </row>
    <row r="193" spans="1:8" x14ac:dyDescent="0.3">
      <c r="A193" s="100" t="s">
        <v>28</v>
      </c>
      <c r="B193" s="100">
        <v>1</v>
      </c>
      <c r="H193" s="184"/>
    </row>
    <row r="194" spans="1:8" x14ac:dyDescent="0.3">
      <c r="A194" s="100" t="s">
        <v>2</v>
      </c>
      <c r="B194" s="100">
        <v>0.9</v>
      </c>
      <c r="H194" s="184"/>
    </row>
    <row r="195" spans="1:8" x14ac:dyDescent="0.3">
      <c r="A195" s="100" t="s">
        <v>31</v>
      </c>
      <c r="B195" s="100">
        <v>0.9</v>
      </c>
      <c r="H195" s="184"/>
    </row>
    <row r="196" spans="1:8" x14ac:dyDescent="0.3">
      <c r="A196" s="100" t="s">
        <v>25</v>
      </c>
      <c r="B196" s="100">
        <v>0.9</v>
      </c>
      <c r="H196" s="184"/>
    </row>
    <row r="197" spans="1:8" x14ac:dyDescent="0.3">
      <c r="A197" s="100" t="s">
        <v>10</v>
      </c>
      <c r="B197" s="100">
        <v>0.8</v>
      </c>
      <c r="H197" s="184"/>
    </row>
    <row r="198" spans="1:8" x14ac:dyDescent="0.3">
      <c r="A198" s="100" t="s">
        <v>9</v>
      </c>
      <c r="B198" s="100">
        <v>0.8</v>
      </c>
      <c r="H198" s="184"/>
    </row>
    <row r="199" spans="1:8" x14ac:dyDescent="0.3">
      <c r="A199" s="100" t="s">
        <v>22</v>
      </c>
      <c r="B199" s="100">
        <v>0.8</v>
      </c>
      <c r="H199" s="184"/>
    </row>
    <row r="200" spans="1:8" x14ac:dyDescent="0.3">
      <c r="A200" s="100" t="s">
        <v>2</v>
      </c>
      <c r="B200" s="100">
        <v>0.8</v>
      </c>
      <c r="H200" s="184"/>
    </row>
    <row r="201" spans="1:8" x14ac:dyDescent="0.3">
      <c r="A201" s="100" t="s">
        <v>24</v>
      </c>
      <c r="B201" s="100">
        <v>0.8</v>
      </c>
      <c r="H201" s="184"/>
    </row>
    <row r="202" spans="1:8" x14ac:dyDescent="0.3">
      <c r="A202" s="100" t="s">
        <v>12</v>
      </c>
      <c r="B202" s="100">
        <v>0.8</v>
      </c>
      <c r="H202" s="184"/>
    </row>
    <row r="203" spans="1:8" x14ac:dyDescent="0.3">
      <c r="A203" s="100" t="s">
        <v>23</v>
      </c>
      <c r="B203" s="100">
        <v>0.8</v>
      </c>
      <c r="H203" s="184"/>
    </row>
    <row r="204" spans="1:8" x14ac:dyDescent="0.3">
      <c r="A204" s="100" t="s">
        <v>19</v>
      </c>
      <c r="B204" s="100">
        <v>0.8</v>
      </c>
      <c r="H204" s="184"/>
    </row>
    <row r="205" spans="1:8" x14ac:dyDescent="0.3">
      <c r="A205" s="100" t="s">
        <v>13</v>
      </c>
      <c r="B205" s="100">
        <v>0.7</v>
      </c>
      <c r="H205" s="184"/>
    </row>
    <row r="206" spans="1:8" x14ac:dyDescent="0.3">
      <c r="A206" s="100" t="s">
        <v>28</v>
      </c>
      <c r="B206" s="100">
        <v>0.7</v>
      </c>
      <c r="H206" s="184"/>
    </row>
    <row r="207" spans="1:8" x14ac:dyDescent="0.3">
      <c r="A207" s="100" t="s">
        <v>12</v>
      </c>
      <c r="B207" s="100">
        <v>0.7</v>
      </c>
      <c r="H207" s="184"/>
    </row>
    <row r="208" spans="1:8" x14ac:dyDescent="0.3">
      <c r="A208" s="100" t="s">
        <v>28</v>
      </c>
      <c r="B208" s="100">
        <v>0.7</v>
      </c>
      <c r="H208" s="184"/>
    </row>
    <row r="209" spans="1:8" x14ac:dyDescent="0.3">
      <c r="A209" s="100" t="s">
        <v>21</v>
      </c>
      <c r="B209" s="100">
        <v>0.7</v>
      </c>
      <c r="H209" s="184"/>
    </row>
    <row r="210" spans="1:8" x14ac:dyDescent="0.3">
      <c r="A210" s="100" t="s">
        <v>31</v>
      </c>
      <c r="B210" s="100">
        <v>0.7</v>
      </c>
      <c r="H210" s="184"/>
    </row>
    <row r="211" spans="1:8" x14ac:dyDescent="0.3">
      <c r="A211" s="100" t="s">
        <v>25</v>
      </c>
      <c r="B211" s="100">
        <v>0.7</v>
      </c>
      <c r="H211" s="184"/>
    </row>
    <row r="212" spans="1:8" x14ac:dyDescent="0.3">
      <c r="A212" s="100" t="s">
        <v>28</v>
      </c>
      <c r="B212" s="100">
        <v>0.7</v>
      </c>
      <c r="H212" s="184"/>
    </row>
    <row r="213" spans="1:8" x14ac:dyDescent="0.3">
      <c r="A213" s="100" t="s">
        <v>23</v>
      </c>
      <c r="B213" s="100">
        <v>0.7</v>
      </c>
      <c r="H213" s="184"/>
    </row>
    <row r="214" spans="1:8" x14ac:dyDescent="0.3">
      <c r="A214" s="100" t="s">
        <v>25</v>
      </c>
      <c r="B214" s="100">
        <v>0.6</v>
      </c>
      <c r="H214" s="184"/>
    </row>
    <row r="215" spans="1:8" x14ac:dyDescent="0.3">
      <c r="A215" s="100" t="s">
        <v>23</v>
      </c>
      <c r="B215" s="100">
        <v>0.6</v>
      </c>
      <c r="H215" s="184"/>
    </row>
    <row r="216" spans="1:8" x14ac:dyDescent="0.3">
      <c r="A216" s="100" t="s">
        <v>25</v>
      </c>
      <c r="B216" s="100">
        <v>0.6</v>
      </c>
      <c r="H216" s="184"/>
    </row>
    <row r="217" spans="1:8" x14ac:dyDescent="0.3">
      <c r="A217" s="100" t="s">
        <v>10</v>
      </c>
      <c r="B217" s="100">
        <v>0.5</v>
      </c>
      <c r="H217" s="184"/>
    </row>
    <row r="218" spans="1:8" x14ac:dyDescent="0.3">
      <c r="A218" s="100" t="s">
        <v>21</v>
      </c>
      <c r="B218" s="100">
        <v>0.5</v>
      </c>
      <c r="H218" s="184"/>
    </row>
    <row r="219" spans="1:8" x14ac:dyDescent="0.3">
      <c r="A219" s="100" t="s">
        <v>23</v>
      </c>
      <c r="B219" s="100">
        <v>0.5</v>
      </c>
      <c r="H219" s="184"/>
    </row>
    <row r="220" spans="1:8" x14ac:dyDescent="0.3">
      <c r="A220" s="100" t="s">
        <v>15</v>
      </c>
      <c r="B220" s="100">
        <v>0.5</v>
      </c>
      <c r="H220" s="184"/>
    </row>
    <row r="221" spans="1:8" x14ac:dyDescent="0.3">
      <c r="A221" s="100" t="s">
        <v>31</v>
      </c>
      <c r="B221" s="100">
        <v>0.5</v>
      </c>
      <c r="H221" s="184"/>
    </row>
    <row r="222" spans="1:8" x14ac:dyDescent="0.3">
      <c r="A222" s="100" t="s">
        <v>9</v>
      </c>
      <c r="B222" s="100">
        <v>0.5</v>
      </c>
      <c r="H222" s="184"/>
    </row>
    <row r="223" spans="1:8" x14ac:dyDescent="0.3">
      <c r="A223" s="100" t="s">
        <v>31</v>
      </c>
      <c r="B223" s="100">
        <v>0.5</v>
      </c>
      <c r="H223" s="184"/>
    </row>
    <row r="224" spans="1:8" x14ac:dyDescent="0.3">
      <c r="A224" s="100" t="s">
        <v>20</v>
      </c>
      <c r="B224" s="100">
        <v>0.5</v>
      </c>
      <c r="H224" s="184"/>
    </row>
    <row r="225" spans="1:8" x14ac:dyDescent="0.3">
      <c r="A225" s="100" t="s">
        <v>8</v>
      </c>
      <c r="B225" s="100">
        <v>0.5</v>
      </c>
      <c r="H225" s="184"/>
    </row>
    <row r="226" spans="1:8" x14ac:dyDescent="0.3">
      <c r="A226" s="100" t="s">
        <v>14</v>
      </c>
      <c r="B226" s="100">
        <v>0.5</v>
      </c>
      <c r="H226" s="184"/>
    </row>
    <row r="227" spans="1:8" x14ac:dyDescent="0.3">
      <c r="A227" s="100" t="s">
        <v>22</v>
      </c>
      <c r="B227" s="100">
        <v>0.5</v>
      </c>
      <c r="H227" s="184"/>
    </row>
    <row r="228" spans="1:8" x14ac:dyDescent="0.3">
      <c r="A228" s="100" t="s">
        <v>24</v>
      </c>
      <c r="B228" s="100">
        <v>0.5</v>
      </c>
      <c r="H228" s="184"/>
    </row>
    <row r="229" spans="1:8" x14ac:dyDescent="0.3">
      <c r="A229" s="100" t="s">
        <v>8</v>
      </c>
      <c r="B229" s="100">
        <v>0.5</v>
      </c>
      <c r="H229" s="184"/>
    </row>
    <row r="230" spans="1:8" x14ac:dyDescent="0.3">
      <c r="A230" s="100" t="s">
        <v>23</v>
      </c>
      <c r="B230" s="100">
        <v>0.4</v>
      </c>
      <c r="H230" s="184"/>
    </row>
    <row r="231" spans="1:8" x14ac:dyDescent="0.3">
      <c r="A231" s="100" t="s">
        <v>12</v>
      </c>
      <c r="B231" s="100">
        <v>0.4</v>
      </c>
      <c r="H231" s="184"/>
    </row>
    <row r="232" spans="1:8" x14ac:dyDescent="0.3">
      <c r="A232" s="100" t="s">
        <v>25</v>
      </c>
      <c r="B232" s="100">
        <v>0.4</v>
      </c>
      <c r="H232" s="184"/>
    </row>
    <row r="233" spans="1:8" x14ac:dyDescent="0.3">
      <c r="A233" s="100" t="s">
        <v>3</v>
      </c>
      <c r="B233" s="100">
        <v>0.4</v>
      </c>
      <c r="H233" s="184"/>
    </row>
    <row r="234" spans="1:8" x14ac:dyDescent="0.3">
      <c r="A234" s="100" t="s">
        <v>23</v>
      </c>
      <c r="B234" s="100">
        <v>0.4</v>
      </c>
      <c r="H234" s="184"/>
    </row>
    <row r="235" spans="1:8" x14ac:dyDescent="0.3">
      <c r="A235" s="100" t="s">
        <v>17</v>
      </c>
      <c r="B235" s="100">
        <v>0.4</v>
      </c>
      <c r="H235" s="184"/>
    </row>
    <row r="236" spans="1:8" x14ac:dyDescent="0.3">
      <c r="A236" s="100" t="s">
        <v>25</v>
      </c>
      <c r="B236" s="100">
        <v>0.4</v>
      </c>
      <c r="H236" s="184"/>
    </row>
    <row r="237" spans="1:8" x14ac:dyDescent="0.3">
      <c r="A237" s="100" t="s">
        <v>15</v>
      </c>
      <c r="B237" s="100">
        <v>0.4</v>
      </c>
      <c r="H237" s="184"/>
    </row>
    <row r="238" spans="1:8" x14ac:dyDescent="0.3">
      <c r="A238" s="100" t="s">
        <v>23</v>
      </c>
      <c r="B238" s="100">
        <v>0.4</v>
      </c>
      <c r="H238" s="184"/>
    </row>
    <row r="239" spans="1:8" x14ac:dyDescent="0.3">
      <c r="A239" s="100" t="s">
        <v>28</v>
      </c>
      <c r="B239" s="100">
        <v>0.4</v>
      </c>
      <c r="H239" s="184"/>
    </row>
    <row r="240" spans="1:8" x14ac:dyDescent="0.3">
      <c r="A240" s="100" t="s">
        <v>31</v>
      </c>
      <c r="B240" s="100">
        <v>0.4</v>
      </c>
      <c r="H240" s="184"/>
    </row>
    <row r="241" spans="1:8" x14ac:dyDescent="0.3">
      <c r="A241" s="100" t="s">
        <v>19</v>
      </c>
      <c r="B241" s="100">
        <v>0.4</v>
      </c>
      <c r="H241" s="184"/>
    </row>
    <row r="242" spans="1:8" x14ac:dyDescent="0.3">
      <c r="A242" s="100" t="s">
        <v>10</v>
      </c>
      <c r="B242" s="100">
        <v>0.4</v>
      </c>
      <c r="H242" s="184"/>
    </row>
    <row r="243" spans="1:8" x14ac:dyDescent="0.3">
      <c r="A243" s="100" t="s">
        <v>20</v>
      </c>
      <c r="B243" s="100">
        <v>0.4</v>
      </c>
      <c r="H243" s="184"/>
    </row>
    <row r="244" spans="1:8" x14ac:dyDescent="0.3">
      <c r="A244" s="100" t="s">
        <v>29</v>
      </c>
      <c r="B244" s="100">
        <v>0.4</v>
      </c>
      <c r="H244" s="184"/>
    </row>
    <row r="245" spans="1:8" x14ac:dyDescent="0.3">
      <c r="A245" s="100" t="s">
        <v>20</v>
      </c>
      <c r="B245" s="100">
        <v>0.4</v>
      </c>
      <c r="H245" s="184"/>
    </row>
    <row r="246" spans="1:8" x14ac:dyDescent="0.3">
      <c r="A246" s="100" t="s">
        <v>2</v>
      </c>
      <c r="B246" s="100">
        <v>0.3</v>
      </c>
      <c r="H246" s="184"/>
    </row>
    <row r="247" spans="1:8" x14ac:dyDescent="0.3">
      <c r="A247" s="100" t="s">
        <v>23</v>
      </c>
      <c r="B247" s="100">
        <v>0.3</v>
      </c>
      <c r="H247" s="184"/>
    </row>
    <row r="248" spans="1:8" x14ac:dyDescent="0.3">
      <c r="A248" s="100" t="s">
        <v>28</v>
      </c>
      <c r="B248" s="100">
        <v>0.3</v>
      </c>
      <c r="H248" s="184"/>
    </row>
    <row r="249" spans="1:8" x14ac:dyDescent="0.3">
      <c r="A249" s="100" t="s">
        <v>8</v>
      </c>
      <c r="B249" s="100">
        <v>0.3</v>
      </c>
      <c r="H249" s="184"/>
    </row>
    <row r="250" spans="1:8" x14ac:dyDescent="0.3">
      <c r="A250" s="100" t="s">
        <v>28</v>
      </c>
      <c r="B250" s="100">
        <v>0.3</v>
      </c>
      <c r="H250" s="184"/>
    </row>
    <row r="251" spans="1:8" x14ac:dyDescent="0.3">
      <c r="A251" s="100" t="s">
        <v>25</v>
      </c>
      <c r="B251" s="100">
        <v>0.3</v>
      </c>
      <c r="H251" s="184"/>
    </row>
    <row r="252" spans="1:8" x14ac:dyDescent="0.3">
      <c r="A252" s="100" t="s">
        <v>2</v>
      </c>
      <c r="B252" s="100">
        <v>0.3</v>
      </c>
      <c r="H252" s="184"/>
    </row>
    <row r="253" spans="1:8" x14ac:dyDescent="0.3">
      <c r="A253" s="100" t="s">
        <v>19</v>
      </c>
      <c r="B253" s="100">
        <v>0.3</v>
      </c>
      <c r="H253" s="184"/>
    </row>
    <row r="254" spans="1:8" x14ac:dyDescent="0.3">
      <c r="A254" s="100" t="s">
        <v>20</v>
      </c>
      <c r="B254" s="100">
        <v>0.3</v>
      </c>
      <c r="H254" s="184"/>
    </row>
    <row r="255" spans="1:8" x14ac:dyDescent="0.3">
      <c r="A255" s="100" t="s">
        <v>2</v>
      </c>
      <c r="B255" s="100">
        <v>0.3</v>
      </c>
      <c r="H255" s="184"/>
    </row>
    <row r="256" spans="1:8" x14ac:dyDescent="0.3">
      <c r="A256" s="100" t="s">
        <v>12</v>
      </c>
      <c r="B256" s="100">
        <v>0.3</v>
      </c>
      <c r="H256" s="184"/>
    </row>
    <row r="257" spans="1:8" x14ac:dyDescent="0.3">
      <c r="A257" s="100" t="s">
        <v>2</v>
      </c>
      <c r="B257" s="100">
        <v>0.3</v>
      </c>
      <c r="H257" s="184"/>
    </row>
    <row r="258" spans="1:8" x14ac:dyDescent="0.3">
      <c r="A258" s="100" t="s">
        <v>12</v>
      </c>
      <c r="B258" s="100">
        <v>0.3</v>
      </c>
      <c r="H258" s="184"/>
    </row>
    <row r="259" spans="1:8" x14ac:dyDescent="0.3">
      <c r="A259" s="100" t="s">
        <v>12</v>
      </c>
      <c r="B259" s="100">
        <v>0.3</v>
      </c>
      <c r="H259" s="184"/>
    </row>
    <row r="260" spans="1:8" x14ac:dyDescent="0.3">
      <c r="A260" s="100" t="s">
        <v>23</v>
      </c>
      <c r="B260" s="100">
        <v>0.3</v>
      </c>
      <c r="H260" s="184"/>
    </row>
    <row r="261" spans="1:8" x14ac:dyDescent="0.3">
      <c r="A261" s="100" t="s">
        <v>29</v>
      </c>
      <c r="B261" s="100">
        <v>0.3</v>
      </c>
      <c r="H261" s="184"/>
    </row>
    <row r="262" spans="1:8" x14ac:dyDescent="0.3">
      <c r="A262" s="100" t="s">
        <v>29</v>
      </c>
      <c r="B262" s="100">
        <v>0.3</v>
      </c>
      <c r="H262" s="184"/>
    </row>
    <row r="263" spans="1:8" x14ac:dyDescent="0.3">
      <c r="A263" s="100" t="s">
        <v>20</v>
      </c>
      <c r="B263" s="100">
        <v>0.3</v>
      </c>
      <c r="H263" s="184"/>
    </row>
    <row r="264" spans="1:8" x14ac:dyDescent="0.3">
      <c r="A264" s="100" t="s">
        <v>23</v>
      </c>
      <c r="B264" s="100">
        <v>0.3</v>
      </c>
      <c r="H264" s="184"/>
    </row>
    <row r="265" spans="1:8" x14ac:dyDescent="0.3">
      <c r="A265" s="100" t="s">
        <v>10</v>
      </c>
      <c r="B265" s="100">
        <v>0.2</v>
      </c>
      <c r="H265" s="184"/>
    </row>
    <row r="266" spans="1:8" x14ac:dyDescent="0.3">
      <c r="A266" s="100" t="s">
        <v>12</v>
      </c>
      <c r="B266" s="100">
        <v>0.2</v>
      </c>
      <c r="H266" s="184"/>
    </row>
    <row r="267" spans="1:8" x14ac:dyDescent="0.3">
      <c r="A267" s="100" t="s">
        <v>8</v>
      </c>
      <c r="B267" s="100">
        <v>0.2</v>
      </c>
      <c r="H267" s="184"/>
    </row>
    <row r="268" spans="1:8" x14ac:dyDescent="0.3">
      <c r="A268" s="100" t="s">
        <v>10</v>
      </c>
      <c r="B268" s="100">
        <v>0.2</v>
      </c>
      <c r="H268" s="184"/>
    </row>
    <row r="269" spans="1:8" x14ac:dyDescent="0.3">
      <c r="A269" s="100" t="s">
        <v>23</v>
      </c>
      <c r="B269" s="100">
        <v>0.2</v>
      </c>
      <c r="H269" s="184"/>
    </row>
    <row r="270" spans="1:8" x14ac:dyDescent="0.3">
      <c r="A270" s="100" t="s">
        <v>14</v>
      </c>
      <c r="B270" s="100">
        <v>0.2</v>
      </c>
      <c r="H270" s="184"/>
    </row>
    <row r="271" spans="1:8" x14ac:dyDescent="0.3">
      <c r="A271" s="100" t="s">
        <v>20</v>
      </c>
      <c r="B271" s="100">
        <v>0.2</v>
      </c>
      <c r="H271" s="184"/>
    </row>
    <row r="272" spans="1:8" x14ac:dyDescent="0.3">
      <c r="A272" s="100" t="s">
        <v>8</v>
      </c>
      <c r="B272" s="100">
        <v>0.2</v>
      </c>
      <c r="H272" s="184"/>
    </row>
    <row r="273" spans="1:8" x14ac:dyDescent="0.3">
      <c r="A273" s="100" t="s">
        <v>10</v>
      </c>
      <c r="B273" s="100">
        <v>0.2</v>
      </c>
      <c r="H273" s="184"/>
    </row>
    <row r="274" spans="1:8" x14ac:dyDescent="0.3">
      <c r="A274" s="100" t="s">
        <v>8</v>
      </c>
      <c r="B274" s="100">
        <v>0.2</v>
      </c>
      <c r="H274" s="184"/>
    </row>
    <row r="275" spans="1:8" x14ac:dyDescent="0.3">
      <c r="A275" s="100" t="s">
        <v>23</v>
      </c>
      <c r="B275" s="100">
        <v>0.2</v>
      </c>
      <c r="H275" s="184"/>
    </row>
    <row r="276" spans="1:8" x14ac:dyDescent="0.3">
      <c r="A276" s="100" t="s">
        <v>20</v>
      </c>
      <c r="B276" s="100">
        <v>0.2</v>
      </c>
      <c r="H276" s="184"/>
    </row>
    <row r="277" spans="1:8" x14ac:dyDescent="0.3">
      <c r="A277" s="100" t="s">
        <v>12</v>
      </c>
      <c r="B277" s="100">
        <v>0.2</v>
      </c>
      <c r="H277" s="184"/>
    </row>
    <row r="278" spans="1:8" x14ac:dyDescent="0.3">
      <c r="A278" s="100" t="s">
        <v>10</v>
      </c>
      <c r="B278" s="100">
        <v>0.2</v>
      </c>
      <c r="H278" s="184"/>
    </row>
    <row r="279" spans="1:8" x14ac:dyDescent="0.3">
      <c r="A279" s="100" t="s">
        <v>26</v>
      </c>
      <c r="B279" s="100">
        <v>0.2</v>
      </c>
      <c r="H279" s="184"/>
    </row>
    <row r="280" spans="1:8" x14ac:dyDescent="0.3">
      <c r="A280" s="100" t="s">
        <v>31</v>
      </c>
      <c r="B280" s="100">
        <v>0.2</v>
      </c>
      <c r="H280" s="184"/>
    </row>
    <row r="281" spans="1:8" x14ac:dyDescent="0.3">
      <c r="A281" s="100" t="s">
        <v>23</v>
      </c>
      <c r="B281" s="100">
        <v>0.2</v>
      </c>
      <c r="H281" s="184"/>
    </row>
    <row r="282" spans="1:8" x14ac:dyDescent="0.3">
      <c r="A282" s="100" t="s">
        <v>8</v>
      </c>
      <c r="B282" s="100">
        <v>0.2</v>
      </c>
      <c r="H282" s="184"/>
    </row>
    <row r="283" spans="1:8" x14ac:dyDescent="0.3">
      <c r="A283" s="100" t="s">
        <v>12</v>
      </c>
      <c r="B283" s="100">
        <v>0.2</v>
      </c>
      <c r="H283" s="184"/>
    </row>
    <row r="284" spans="1:8" x14ac:dyDescent="0.3">
      <c r="A284" s="100" t="s">
        <v>25</v>
      </c>
      <c r="B284" s="100">
        <v>0.2</v>
      </c>
      <c r="H284" s="184"/>
    </row>
    <row r="285" spans="1:8" x14ac:dyDescent="0.3">
      <c r="A285" s="100" t="s">
        <v>20</v>
      </c>
      <c r="B285" s="100">
        <v>0.2</v>
      </c>
      <c r="H285" s="184"/>
    </row>
    <row r="286" spans="1:8" x14ac:dyDescent="0.3">
      <c r="A286" s="100" t="s">
        <v>20</v>
      </c>
      <c r="B286" s="100">
        <v>0.2</v>
      </c>
      <c r="H286" s="184"/>
    </row>
    <row r="287" spans="1:8" x14ac:dyDescent="0.3">
      <c r="A287" s="100" t="s">
        <v>10</v>
      </c>
      <c r="B287" s="100">
        <v>0.2</v>
      </c>
      <c r="H287" s="184"/>
    </row>
    <row r="288" spans="1:8" x14ac:dyDescent="0.3">
      <c r="A288" s="100" t="s">
        <v>23</v>
      </c>
      <c r="B288" s="100">
        <v>0.2</v>
      </c>
      <c r="H288" s="184"/>
    </row>
    <row r="289" spans="1:8" x14ac:dyDescent="0.3">
      <c r="A289" s="100" t="s">
        <v>28</v>
      </c>
      <c r="B289" s="100">
        <v>0.2</v>
      </c>
      <c r="H289" s="184"/>
    </row>
    <row r="290" spans="1:8" x14ac:dyDescent="0.3">
      <c r="A290" s="100" t="s">
        <v>19</v>
      </c>
      <c r="B290" s="100">
        <v>0.2</v>
      </c>
      <c r="H290" s="184"/>
    </row>
    <row r="291" spans="1:8" x14ac:dyDescent="0.3">
      <c r="A291" s="100" t="s">
        <v>10</v>
      </c>
      <c r="B291" s="100">
        <v>0.2</v>
      </c>
      <c r="H291" s="184"/>
    </row>
    <row r="292" spans="1:8" x14ac:dyDescent="0.3">
      <c r="A292" s="100" t="s">
        <v>2</v>
      </c>
      <c r="B292" s="100">
        <v>0.2</v>
      </c>
      <c r="H292" s="184"/>
    </row>
    <row r="293" spans="1:8" x14ac:dyDescent="0.3">
      <c r="A293" s="100" t="s">
        <v>12</v>
      </c>
      <c r="B293" s="100">
        <v>0.2</v>
      </c>
      <c r="H293" s="184"/>
    </row>
    <row r="294" spans="1:8" x14ac:dyDescent="0.3">
      <c r="A294" s="100" t="s">
        <v>26</v>
      </c>
      <c r="B294" s="100">
        <v>0.2</v>
      </c>
      <c r="H294" s="184"/>
    </row>
    <row r="295" spans="1:8" x14ac:dyDescent="0.3">
      <c r="A295" s="100" t="s">
        <v>28</v>
      </c>
      <c r="B295" s="100">
        <v>0.2</v>
      </c>
      <c r="H295" s="184"/>
    </row>
    <row r="296" spans="1:8" x14ac:dyDescent="0.3">
      <c r="A296" s="100" t="s">
        <v>1</v>
      </c>
      <c r="B296" s="100">
        <v>0.2</v>
      </c>
      <c r="H296" s="184"/>
    </row>
    <row r="297" spans="1:8" x14ac:dyDescent="0.3">
      <c r="A297" s="100" t="s">
        <v>22</v>
      </c>
      <c r="B297" s="100">
        <v>0.2</v>
      </c>
      <c r="H297" s="184"/>
    </row>
    <row r="298" spans="1:8" x14ac:dyDescent="0.3">
      <c r="A298" s="100" t="s">
        <v>23</v>
      </c>
      <c r="B298" s="100">
        <v>0.2</v>
      </c>
      <c r="H298" s="184"/>
    </row>
    <row r="299" spans="1:8" x14ac:dyDescent="0.3">
      <c r="A299" s="100" t="s">
        <v>12</v>
      </c>
      <c r="B299" s="100">
        <v>0.2</v>
      </c>
      <c r="H299" s="184"/>
    </row>
    <row r="300" spans="1:8" x14ac:dyDescent="0.3">
      <c r="A300" s="100" t="s">
        <v>2</v>
      </c>
      <c r="B300" s="100">
        <v>0.1</v>
      </c>
      <c r="H300" s="184"/>
    </row>
    <row r="301" spans="1:8" x14ac:dyDescent="0.3">
      <c r="A301" s="100" t="s">
        <v>20</v>
      </c>
      <c r="B301" s="100">
        <v>0.1</v>
      </c>
      <c r="H301" s="184"/>
    </row>
    <row r="302" spans="1:8" x14ac:dyDescent="0.3">
      <c r="A302" s="100" t="s">
        <v>7</v>
      </c>
      <c r="B302" s="100">
        <v>0.1</v>
      </c>
      <c r="H302" s="184"/>
    </row>
    <row r="303" spans="1:8" x14ac:dyDescent="0.3">
      <c r="A303" s="100" t="s">
        <v>19</v>
      </c>
      <c r="B303" s="100">
        <v>0.1</v>
      </c>
      <c r="H303" s="184"/>
    </row>
    <row r="304" spans="1:8" x14ac:dyDescent="0.3">
      <c r="A304" s="100" t="s">
        <v>8</v>
      </c>
      <c r="B304" s="100">
        <v>0.1</v>
      </c>
      <c r="H304" s="184"/>
    </row>
    <row r="305" spans="1:8" x14ac:dyDescent="0.3">
      <c r="A305" s="100" t="s">
        <v>23</v>
      </c>
      <c r="B305" s="100">
        <v>0.1</v>
      </c>
      <c r="H305" s="184"/>
    </row>
    <row r="306" spans="1:8" x14ac:dyDescent="0.3">
      <c r="A306" s="100" t="s">
        <v>1</v>
      </c>
      <c r="B306" s="100">
        <v>0.1</v>
      </c>
      <c r="H306" s="184"/>
    </row>
    <row r="307" spans="1:8" x14ac:dyDescent="0.3">
      <c r="A307" s="100" t="s">
        <v>12</v>
      </c>
      <c r="B307" s="100">
        <v>0.1</v>
      </c>
      <c r="H307" s="184"/>
    </row>
    <row r="308" spans="1:8" x14ac:dyDescent="0.3">
      <c r="A308" s="100" t="s">
        <v>10</v>
      </c>
      <c r="B308" s="100">
        <v>0.1</v>
      </c>
      <c r="H308" s="184"/>
    </row>
    <row r="309" spans="1:8" x14ac:dyDescent="0.3">
      <c r="A309" s="100" t="s">
        <v>24</v>
      </c>
      <c r="B309" s="100">
        <v>0.1</v>
      </c>
      <c r="H309" s="184"/>
    </row>
    <row r="310" spans="1:8" x14ac:dyDescent="0.3">
      <c r="A310" s="100" t="s">
        <v>13</v>
      </c>
      <c r="B310" s="100">
        <v>0.1</v>
      </c>
      <c r="H310" s="184"/>
    </row>
    <row r="311" spans="1:8" x14ac:dyDescent="0.3">
      <c r="A311" s="100" t="s">
        <v>20</v>
      </c>
      <c r="B311" s="100">
        <v>0.1</v>
      </c>
      <c r="H311" s="184"/>
    </row>
    <row r="312" spans="1:8" x14ac:dyDescent="0.3">
      <c r="A312" s="100" t="s">
        <v>8</v>
      </c>
      <c r="B312" s="100">
        <v>0.1</v>
      </c>
      <c r="H312" s="184"/>
    </row>
    <row r="313" spans="1:8" x14ac:dyDescent="0.3">
      <c r="A313" s="100" t="s">
        <v>22</v>
      </c>
      <c r="B313" s="100">
        <v>0.1</v>
      </c>
      <c r="H313" s="184"/>
    </row>
    <row r="314" spans="1:8" x14ac:dyDescent="0.3">
      <c r="A314" s="100" t="s">
        <v>12</v>
      </c>
      <c r="B314" s="100">
        <v>0.1</v>
      </c>
      <c r="H314" s="184"/>
    </row>
    <row r="315" spans="1:8" x14ac:dyDescent="0.3">
      <c r="A315" s="100" t="s">
        <v>31</v>
      </c>
      <c r="B315" s="100">
        <v>0.1</v>
      </c>
      <c r="H315" s="184"/>
    </row>
    <row r="316" spans="1:8" x14ac:dyDescent="0.3">
      <c r="A316" s="100" t="s">
        <v>13</v>
      </c>
      <c r="B316" s="100">
        <v>0.1</v>
      </c>
      <c r="H316" s="184"/>
    </row>
    <row r="317" spans="1:8" x14ac:dyDescent="0.3">
      <c r="A317" s="100" t="s">
        <v>28</v>
      </c>
      <c r="B317" s="100">
        <v>0.1</v>
      </c>
      <c r="H317" s="184"/>
    </row>
    <row r="318" spans="1:8" x14ac:dyDescent="0.3">
      <c r="A318" s="100" t="s">
        <v>16</v>
      </c>
      <c r="B318" s="100">
        <v>0</v>
      </c>
      <c r="H318" s="184"/>
    </row>
    <row r="319" spans="1:8" x14ac:dyDescent="0.3">
      <c r="A319" s="188"/>
      <c r="B319" s="188"/>
    </row>
  </sheetData>
  <dataConsolidate>
    <dataRefs count="1">
      <dataRef ref="A12:B317" sheet="Template"/>
    </dataRefs>
  </dataConsolidate>
  <mergeCells count="4">
    <mergeCell ref="L6:L7"/>
    <mergeCell ref="G6:G7"/>
    <mergeCell ref="F6:F7"/>
    <mergeCell ref="K6:K7"/>
  </mergeCells>
  <pageMargins left="0.7" right="0.7" top="0.75" bottom="0.75" header="0.3" footer="0.3"/>
  <pageSetup orientation="portrait"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S20"/>
  <sheetViews>
    <sheetView zoomScale="205" zoomScaleNormal="205" workbookViewId="0">
      <selection activeCell="E3" sqref="E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I1" s="100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19" x14ac:dyDescent="0.3">
      <c r="A2" s="130" t="s">
        <v>45</v>
      </c>
      <c r="B2" s="101" t="s">
        <v>26</v>
      </c>
      <c r="C2" s="101" t="s">
        <v>12</v>
      </c>
      <c r="D2" s="98" t="s">
        <v>23</v>
      </c>
      <c r="E2" s="99" t="s">
        <v>3</v>
      </c>
      <c r="F2" s="99" t="s">
        <v>7</v>
      </c>
      <c r="G2" s="103"/>
      <c r="H2" s="4"/>
      <c r="I2" s="100"/>
      <c r="J2" s="72"/>
      <c r="K2" s="108"/>
      <c r="L2" s="108" t="s">
        <v>1</v>
      </c>
      <c r="M2" s="113" t="s">
        <v>31</v>
      </c>
      <c r="N2" s="114" t="s">
        <v>21</v>
      </c>
      <c r="O2" s="115" t="s">
        <v>24</v>
      </c>
      <c r="P2" s="115" t="s">
        <v>17</v>
      </c>
      <c r="Q2" s="116" t="s">
        <v>6</v>
      </c>
      <c r="S2" t="s">
        <v>114</v>
      </c>
    </row>
    <row r="3" spans="1:19" x14ac:dyDescent="0.3">
      <c r="A3" s="120" t="s">
        <v>35</v>
      </c>
      <c r="B3" s="102" t="s">
        <v>22</v>
      </c>
      <c r="C3" s="101" t="s">
        <v>25</v>
      </c>
      <c r="D3" s="98" t="s">
        <v>11</v>
      </c>
      <c r="E3" s="99" t="s">
        <v>2</v>
      </c>
      <c r="F3" s="99" t="s">
        <v>20</v>
      </c>
      <c r="G3" s="128"/>
      <c r="H3" s="4"/>
      <c r="I3" s="100"/>
      <c r="J3" s="72"/>
      <c r="K3" s="128" t="s">
        <v>4</v>
      </c>
      <c r="L3" s="108" t="s">
        <v>14</v>
      </c>
      <c r="M3" s="113" t="s">
        <v>10</v>
      </c>
      <c r="N3" s="114" t="s">
        <v>9</v>
      </c>
      <c r="O3" s="115" t="s">
        <v>28</v>
      </c>
      <c r="P3" s="117" t="s">
        <v>18</v>
      </c>
      <c r="Q3" s="117" t="s">
        <v>5</v>
      </c>
    </row>
    <row r="4" spans="1:19" x14ac:dyDescent="0.3">
      <c r="A4" s="102"/>
      <c r="B4" s="102" t="s">
        <v>16</v>
      </c>
      <c r="C4" s="101" t="s">
        <v>32</v>
      </c>
      <c r="D4" s="98" t="s">
        <v>29</v>
      </c>
      <c r="E4" s="99" t="s">
        <v>15</v>
      </c>
      <c r="F4" s="155" t="s">
        <v>36</v>
      </c>
      <c r="G4" s="105"/>
      <c r="H4" s="105"/>
      <c r="I4" s="100"/>
      <c r="J4" s="118"/>
      <c r="K4" s="118"/>
      <c r="L4" s="108" t="s">
        <v>19</v>
      </c>
      <c r="M4" s="113" t="s">
        <v>13</v>
      </c>
      <c r="N4" s="114" t="s">
        <v>8</v>
      </c>
      <c r="O4" s="115" t="s">
        <v>27</v>
      </c>
      <c r="P4" s="117" t="s">
        <v>30</v>
      </c>
      <c r="Q4" s="117"/>
    </row>
    <row r="5" spans="1:19" x14ac:dyDescent="0.3">
      <c r="A5" s="102"/>
      <c r="B5" s="102"/>
      <c r="C5" s="101" t="s">
        <v>33</v>
      </c>
      <c r="D5" s="98" t="s">
        <v>34</v>
      </c>
      <c r="E5" s="105"/>
      <c r="F5" s="176"/>
      <c r="G5" s="176"/>
      <c r="H5" s="105"/>
      <c r="I5" s="100"/>
      <c r="J5" s="118"/>
      <c r="K5" s="178"/>
      <c r="L5" s="174" t="s">
        <v>37</v>
      </c>
      <c r="M5" s="119"/>
      <c r="N5" s="114"/>
      <c r="O5" s="116"/>
      <c r="P5" s="117"/>
      <c r="Q5" s="117"/>
    </row>
    <row r="6" spans="1:19" x14ac:dyDescent="0.3">
      <c r="A6" s="4"/>
      <c r="B6" s="4"/>
      <c r="C6" s="4"/>
      <c r="D6" s="4"/>
      <c r="E6" s="4"/>
      <c r="F6" s="177"/>
      <c r="G6" s="177"/>
      <c r="H6" s="105"/>
      <c r="I6" s="100"/>
      <c r="J6" s="118"/>
      <c r="K6" s="179"/>
      <c r="L6" s="175"/>
      <c r="M6" s="72"/>
      <c r="N6" s="72"/>
      <c r="O6" s="72"/>
      <c r="P6" s="72"/>
      <c r="Q6" s="7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""}}</v>
      </c>
    </row>
    <row r="20" spans="1:1" x14ac:dyDescent="0.3">
      <c r="A20" s="89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7CF-9279-41E3-B271-C760CA13CBBF}">
  <dimension ref="A1:Z18"/>
  <sheetViews>
    <sheetView zoomScale="205" zoomScaleNormal="205" workbookViewId="0">
      <selection activeCell="D2" sqref="D2:D3"/>
    </sheetView>
  </sheetViews>
  <sheetFormatPr defaultColWidth="4.77734375" defaultRowHeight="14.4" x14ac:dyDescent="0.3"/>
  <cols>
    <col min="1" max="7" width="4.77734375" style="100"/>
    <col min="8" max="8" width="4.77734375" style="100" customWidth="1"/>
    <col min="9" max="18" width="4.77734375" style="100"/>
    <col min="19" max="20" width="4.77734375" style="100" customWidth="1"/>
    <col min="21" max="16384" width="4.77734375" style="100"/>
  </cols>
  <sheetData>
    <row r="1" spans="1:26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26" x14ac:dyDescent="0.3">
      <c r="A2" s="130" t="s">
        <v>45</v>
      </c>
      <c r="B2" s="101" t="s">
        <v>31</v>
      </c>
      <c r="C2" s="101" t="s">
        <v>12</v>
      </c>
      <c r="D2" s="98" t="s">
        <v>11</v>
      </c>
      <c r="E2" s="99" t="s">
        <v>13</v>
      </c>
      <c r="F2" s="99" t="s">
        <v>20</v>
      </c>
      <c r="G2" s="103"/>
      <c r="H2" s="4"/>
      <c r="J2" s="4"/>
      <c r="K2" s="134"/>
      <c r="L2" s="101" t="s">
        <v>32</v>
      </c>
      <c r="M2" s="99" t="s">
        <v>19</v>
      </c>
      <c r="N2" s="132" t="s">
        <v>15</v>
      </c>
      <c r="O2" s="132" t="s">
        <v>3</v>
      </c>
      <c r="P2" s="98" t="s">
        <v>8</v>
      </c>
      <c r="Q2" s="137" t="s">
        <v>6</v>
      </c>
      <c r="S2" s="100" t="s">
        <v>116</v>
      </c>
    </row>
    <row r="3" spans="1:26" x14ac:dyDescent="0.3">
      <c r="A3" s="120" t="s">
        <v>35</v>
      </c>
      <c r="B3" s="102" t="s">
        <v>18</v>
      </c>
      <c r="C3" s="101" t="s">
        <v>10</v>
      </c>
      <c r="D3" s="98" t="s">
        <v>9</v>
      </c>
      <c r="E3" s="99" t="s">
        <v>2</v>
      </c>
      <c r="F3" s="99" t="s">
        <v>21</v>
      </c>
      <c r="G3" s="128"/>
      <c r="H3" s="4"/>
      <c r="J3" s="4"/>
      <c r="K3" s="135" t="s">
        <v>4</v>
      </c>
      <c r="L3" s="98" t="s">
        <v>16</v>
      </c>
      <c r="M3" s="132" t="s">
        <v>22</v>
      </c>
      <c r="N3" s="132" t="s">
        <v>28</v>
      </c>
      <c r="O3" s="132" t="s">
        <v>25</v>
      </c>
      <c r="P3" s="99" t="s">
        <v>14</v>
      </c>
      <c r="Q3" s="138" t="s">
        <v>5</v>
      </c>
    </row>
    <row r="4" spans="1:26" x14ac:dyDescent="0.3">
      <c r="A4" s="102"/>
      <c r="B4" s="102" t="s">
        <v>26</v>
      </c>
      <c r="C4" s="101" t="s">
        <v>29</v>
      </c>
      <c r="D4" s="98" t="s">
        <v>23</v>
      </c>
      <c r="E4" s="99" t="s">
        <v>24</v>
      </c>
      <c r="F4" s="104" t="s">
        <v>17</v>
      </c>
      <c r="G4" s="105"/>
      <c r="H4" s="105"/>
      <c r="J4" s="118"/>
      <c r="K4" s="136"/>
      <c r="L4" s="130" t="s">
        <v>36</v>
      </c>
      <c r="M4" s="132" t="s">
        <v>1</v>
      </c>
      <c r="N4" s="99" t="s">
        <v>7</v>
      </c>
      <c r="O4" s="99" t="s">
        <v>27</v>
      </c>
      <c r="P4" s="101" t="s">
        <v>30</v>
      </c>
      <c r="Q4" s="138"/>
    </row>
    <row r="5" spans="1:26" x14ac:dyDescent="0.3">
      <c r="A5" s="102"/>
      <c r="B5" s="102"/>
      <c r="C5" s="101" t="s">
        <v>33</v>
      </c>
      <c r="D5" s="98" t="s">
        <v>34</v>
      </c>
      <c r="E5" s="105"/>
      <c r="F5" s="176" t="str">
        <f t="shared" ref="F5:F6" ca="1" si="0">OFFSET($I5,0,COLUMN($I5)-COLUMN())</f>
        <v xml:space="preserve"> </v>
      </c>
      <c r="G5" s="176"/>
      <c r="H5" s="105"/>
      <c r="J5" s="118"/>
      <c r="K5" s="178"/>
      <c r="L5" s="180" t="s">
        <v>37</v>
      </c>
      <c r="M5" s="139"/>
      <c r="N5" s="140"/>
      <c r="O5" s="141"/>
      <c r="P5" s="142"/>
      <c r="Q5" s="117"/>
    </row>
    <row r="6" spans="1:26" x14ac:dyDescent="0.3">
      <c r="A6" s="4"/>
      <c r="B6" s="4"/>
      <c r="C6" s="4"/>
      <c r="D6" s="4"/>
      <c r="E6" s="4"/>
      <c r="F6" s="177">
        <f t="shared" ca="1" si="0"/>
        <v>0</v>
      </c>
      <c r="G6" s="177"/>
      <c r="H6" s="105"/>
      <c r="J6" s="118"/>
      <c r="K6" s="179"/>
      <c r="L6" s="175"/>
      <c r="M6" s="72"/>
      <c r="N6" s="72"/>
      <c r="O6" s="72"/>
      <c r="P6" s="72"/>
      <c r="Q6" s="72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"p"</v>
      </c>
      <c r="C9" t="str">
        <f>_xlfn.CONCAT("""",Keys!C2,""": ", """",C2,"""")</f>
        <v>"10": "s"</v>
      </c>
      <c r="D9" t="str">
        <f>_xlfn.CONCAT("""",Keys!D2,""": ", """",D2,"""")</f>
        <v>"11": "a"</v>
      </c>
      <c r="E9" t="str">
        <f>_xlfn.CONCAT("""",Keys!E2,""": ", """",E2,"""")</f>
        <v>"12": "d"</v>
      </c>
      <c r="F9" t="str">
        <f>_xlfn.CONCAT("""",Keys!F2,""": ", """",F2,"""")</f>
        <v>"13": "y"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"v"</v>
      </c>
      <c r="N9" t="str">
        <f>_xlfn.CONCAT("""",Keys!N2,""": ", """",N2,"""")</f>
        <v>"11": "g"</v>
      </c>
      <c r="O9" t="str">
        <f>_xlfn.CONCAT("""",Keys!O2,""": ", """",O2,"""")</f>
        <v>"10": "b"</v>
      </c>
      <c r="P9" t="str">
        <f>_xlfn.CONCAT("""",Keys!P2,""": ", """",P2,"""")</f>
        <v>"9": "w"</v>
      </c>
      <c r="Q9" t="str">
        <f>_xlfn.CONCAT("""",Keys!Q2,""": ", """",Q2,"""")</f>
        <v>"8": "="</v>
      </c>
      <c r="R9" s="74"/>
      <c r="S9" s="74"/>
      <c r="T9" s="74"/>
      <c r="U9" s="74"/>
      <c r="V9" s="74"/>
      <c r="W9" s="74"/>
      <c r="X9" s="74"/>
      <c r="Y9" s="74"/>
      <c r="Z9" s="74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"c"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"h"</v>
      </c>
      <c r="G10" t="str">
        <f>_xlfn.CONCAT("""",Keys!G3,""": ", """",G3,"""")</f>
        <v>"21": ""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"z"</v>
      </c>
      <c r="M10" t="str">
        <f>_xlfn.CONCAT("""",Keys!M3,""": ", """",M3,"""")</f>
        <v>"19": "n"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"f"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"k"</v>
      </c>
      <c r="C11" t="str">
        <f>_xlfn.CONCAT("""",Keys!C4,""": ", """",C4,"""")</f>
        <v>"24": "l"</v>
      </c>
      <c r="D11" t="str">
        <f>_xlfn.CONCAT("""",Keys!D4,""": ", """",D4,"""")</f>
        <v>"25": "u"</v>
      </c>
      <c r="E11" t="str">
        <f>_xlfn.CONCAT("""",Keys!E4,""": ", """",E4,"""")</f>
        <v>"26": "m"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"'"</v>
      </c>
      <c r="M11" t="str">
        <f>_xlfn.CONCAT("""",Keys!M4,""": ", """",M4,"""")</f>
        <v>"26": "j"</v>
      </c>
      <c r="N11" t="str">
        <f>_xlfn.CONCAT("""",Keys!N4,""": ", """",N4,"""")</f>
        <v>"25": "q"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 ca="1">_xlfn.CONCAT("""",Keys!F5,""": ", """",F5,"""")</f>
        <v>"35": " 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""}, "right": {"7":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0E80-ACFB-4EA9-87DF-627CD4AF3E25}">
  <dimension ref="A1:Z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7" width="4.77734375" style="100"/>
    <col min="8" max="8" width="4.77734375" style="100" customWidth="1"/>
    <col min="9" max="18" width="4.77734375" style="100"/>
    <col min="19" max="20" width="4.77734375" style="100" customWidth="1"/>
    <col min="21" max="16384" width="4.77734375" style="100"/>
  </cols>
  <sheetData>
    <row r="1" spans="1:26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26" x14ac:dyDescent="0.3">
      <c r="A2" s="130" t="s">
        <v>45</v>
      </c>
      <c r="B2" s="101" t="s">
        <v>19</v>
      </c>
      <c r="C2" s="101" t="s">
        <v>23</v>
      </c>
      <c r="D2" s="98" t="s">
        <v>10</v>
      </c>
      <c r="E2" s="99" t="s">
        <v>31</v>
      </c>
      <c r="F2" s="99" t="s">
        <v>1</v>
      </c>
      <c r="G2" s="103"/>
      <c r="H2" s="4"/>
      <c r="J2" s="4"/>
      <c r="K2" s="108"/>
      <c r="L2" s="101" t="s">
        <v>16</v>
      </c>
      <c r="M2" s="99" t="s">
        <v>13</v>
      </c>
      <c r="N2" s="132" t="s">
        <v>29</v>
      </c>
      <c r="O2" s="132" t="s">
        <v>18</v>
      </c>
      <c r="P2" s="98" t="s">
        <v>27</v>
      </c>
      <c r="Q2" s="116" t="s">
        <v>6</v>
      </c>
      <c r="S2" s="100" t="s">
        <v>117</v>
      </c>
    </row>
    <row r="3" spans="1:26" x14ac:dyDescent="0.3">
      <c r="A3" s="120" t="s">
        <v>35</v>
      </c>
      <c r="B3" s="102" t="s">
        <v>3</v>
      </c>
      <c r="C3" s="101" t="s">
        <v>9</v>
      </c>
      <c r="D3" s="98" t="s">
        <v>11</v>
      </c>
      <c r="E3" s="99" t="s">
        <v>28</v>
      </c>
      <c r="F3" s="153" t="s">
        <v>36</v>
      </c>
      <c r="G3" s="128"/>
      <c r="H3" s="4"/>
      <c r="J3" s="4"/>
      <c r="K3" s="103" t="s">
        <v>4</v>
      </c>
      <c r="L3" s="98" t="s">
        <v>8</v>
      </c>
      <c r="M3" s="132" t="s">
        <v>22</v>
      </c>
      <c r="N3" s="132" t="s">
        <v>25</v>
      </c>
      <c r="O3" s="132" t="s">
        <v>2</v>
      </c>
      <c r="P3" s="99" t="s">
        <v>30</v>
      </c>
      <c r="Q3" s="117" t="s">
        <v>5</v>
      </c>
    </row>
    <row r="4" spans="1:26" x14ac:dyDescent="0.3">
      <c r="A4" s="102"/>
      <c r="B4" s="102" t="s">
        <v>17</v>
      </c>
      <c r="C4" s="101" t="s">
        <v>20</v>
      </c>
      <c r="D4" s="98" t="s">
        <v>24</v>
      </c>
      <c r="E4" s="99" t="s">
        <v>12</v>
      </c>
      <c r="F4" s="104" t="s">
        <v>7</v>
      </c>
      <c r="G4" s="105"/>
      <c r="H4" s="105"/>
      <c r="J4" s="118"/>
      <c r="K4" s="118"/>
      <c r="L4" s="133" t="s">
        <v>32</v>
      </c>
      <c r="M4" s="132" t="s">
        <v>21</v>
      </c>
      <c r="N4" s="99" t="s">
        <v>14</v>
      </c>
      <c r="O4" s="99" t="s">
        <v>15</v>
      </c>
      <c r="P4" s="101" t="s">
        <v>26</v>
      </c>
      <c r="Q4" s="117"/>
    </row>
    <row r="5" spans="1:26" x14ac:dyDescent="0.3">
      <c r="A5" s="102"/>
      <c r="B5" s="102"/>
      <c r="C5" s="101" t="s">
        <v>33</v>
      </c>
      <c r="D5" s="98" t="s">
        <v>34</v>
      </c>
      <c r="E5" s="105"/>
      <c r="F5" s="176"/>
      <c r="G5" s="176"/>
      <c r="H5" s="105"/>
      <c r="J5" s="118"/>
      <c r="K5" s="178"/>
      <c r="L5" s="174" t="s">
        <v>37</v>
      </c>
      <c r="M5" s="119"/>
      <c r="N5" s="114"/>
      <c r="O5" s="115"/>
      <c r="P5" s="117"/>
      <c r="Q5" s="117"/>
    </row>
    <row r="6" spans="1:26" x14ac:dyDescent="0.3">
      <c r="A6" s="4"/>
      <c r="B6" s="4"/>
      <c r="C6" s="4"/>
      <c r="D6" s="4"/>
      <c r="E6" s="4"/>
      <c r="F6" s="177"/>
      <c r="G6" s="177"/>
      <c r="H6" s="105"/>
      <c r="J6" s="118"/>
      <c r="K6" s="179"/>
      <c r="L6" s="175"/>
      <c r="M6" s="4"/>
      <c r="N6" s="4"/>
      <c r="O6" s="4"/>
      <c r="P6" s="4"/>
      <c r="Q6" s="4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"v"</v>
      </c>
      <c r="C9" t="str">
        <f>_xlfn.CONCAT("""",Keys!C2,""": ", """",C2,"""")</f>
        <v>"10": "u"</v>
      </c>
      <c r="D9" t="str">
        <f>_xlfn.CONCAT("""",Keys!D2,""": ", """",D2,"""")</f>
        <v>"11": "r"</v>
      </c>
      <c r="E9" t="str">
        <f>_xlfn.CONCAT("""",Keys!E2,""": ", """",E2,"""")</f>
        <v>"12": "p"</v>
      </c>
      <c r="F9" t="str">
        <f>_xlfn.CONCAT("""",Keys!F2,""": ", """",F2,"""")</f>
        <v>"13": "j"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","</v>
      </c>
      <c r="Q9" t="str">
        <f>_xlfn.CONCAT("""",Keys!Q2,""": ", """",Q2,"""")</f>
        <v>"8": "="</v>
      </c>
      <c r="R9" s="74"/>
      <c r="S9" s="74"/>
      <c r="T9" s="74"/>
      <c r="U9" s="74"/>
      <c r="V9" s="74"/>
      <c r="W9" s="74"/>
      <c r="X9" s="74"/>
      <c r="Y9" s="74"/>
      <c r="Z9" s="74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"b"</v>
      </c>
      <c r="C10" t="str">
        <f>_xlfn.CONCAT("""",Keys!C3,""": ", """",C3,"""")</f>
        <v>"17": "e"</v>
      </c>
      <c r="D10" t="str">
        <f>_xlfn.CONCAT("""",Keys!D3,""": ", """",D3,"""")</f>
        <v>"18": "a"</v>
      </c>
      <c r="E10" t="str">
        <f>_xlfn.CONCAT("""",Keys!E3,""": ", """",E3,"""")</f>
        <v>"19": "o"</v>
      </c>
      <c r="F10" t="str">
        <f>_xlfn.CONCAT("""",Keys!F3,""": ", """",F3,"""")</f>
        <v>"20": "'"</v>
      </c>
      <c r="G10" t="str">
        <f>_xlfn.CONCAT("""",Keys!G3,""": ", """",G3,"""")</f>
        <v>"21": ""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"w"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"."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"y"</v>
      </c>
      <c r="D11" t="str">
        <f>_xlfn.CONCAT("""",Keys!D4,""": ", """",D4,"""")</f>
        <v>"25": "m"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";"</v>
      </c>
      <c r="M11" t="str">
        <f>_xlfn.CONCAT("""",Keys!M4,""": ", """",M4,"""")</f>
        <v>"26": "h"</v>
      </c>
      <c r="N11" t="str">
        <f>_xlfn.CONCAT("""",Keys!N4,""": ", """",N4,"""")</f>
        <v>"25": "f"</v>
      </c>
      <c r="O11" t="str">
        <f>_xlfn.CONCAT("""",Keys!O4,""": ", """",O4,"""")</f>
        <v>"24": "g"</v>
      </c>
      <c r="P11" t="str">
        <f>_xlfn.CONCAT("""",Keys!P4,""": ", """",P4,"""")</f>
        <v>"23": "k"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>_xlfn.TEXTJOIN(",",TRUE,A8:H13,)</f>
        <v>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>_xlfn.CONCAT("{","""left"": {",A15,"}",", ""right"": {",A16,"}}")</f>
        <v>{"left": {"1":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""}, "right": {"7":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F67-9362-49C4-935C-9ABB6FC3B216}">
  <dimension ref="A1:AJ318"/>
  <sheetViews>
    <sheetView zoomScale="205" zoomScaleNormal="205" workbookViewId="0">
      <pane ySplit="7" topLeftCell="A10" activePane="bottomLeft" state="frozen"/>
      <selection pane="bottomLeft" activeCell="Q27" sqref="Q27"/>
    </sheetView>
  </sheetViews>
  <sheetFormatPr defaultColWidth="4.77734375" defaultRowHeight="14.4" x14ac:dyDescent="0.3"/>
  <cols>
    <col min="1" max="2" width="4.77734375" style="100"/>
    <col min="3" max="4" width="4.77734375" style="100" customWidth="1"/>
    <col min="5" max="5" width="4.77734375" style="100"/>
    <col min="6" max="7" width="4.77734375" style="100" customWidth="1"/>
    <col min="8" max="8" width="5.5546875" style="184" customWidth="1"/>
    <col min="9" max="11" width="4.77734375" style="100"/>
    <col min="12" max="13" width="4.77734375" style="100" customWidth="1"/>
    <col min="14" max="15" width="4.77734375" style="100"/>
    <col min="16" max="17" width="4.77734375" style="100" customWidth="1"/>
    <col min="18" max="18" width="4.77734375" style="100"/>
    <col min="19" max="20" width="4.77734375" style="100" customWidth="1"/>
    <col min="21" max="29" width="4.77734375" style="100"/>
    <col min="30" max="31" width="4.77734375" style="100" customWidth="1"/>
    <col min="32" max="16384" width="4.77734375" style="100"/>
  </cols>
  <sheetData>
    <row r="1" spans="1:36" x14ac:dyDescent="0.3">
      <c r="A1" s="100" t="s">
        <v>119</v>
      </c>
    </row>
    <row r="2" spans="1:36" x14ac:dyDescent="0.3">
      <c r="A2" s="98"/>
      <c r="B2" s="106">
        <v>1</v>
      </c>
      <c r="C2" s="106">
        <v>2</v>
      </c>
      <c r="D2" s="106">
        <v>3</v>
      </c>
      <c r="E2" s="107">
        <v>4</v>
      </c>
      <c r="F2" s="107">
        <v>5</v>
      </c>
      <c r="G2" s="99"/>
      <c r="H2" s="209"/>
      <c r="J2" s="72"/>
      <c r="K2" s="108"/>
      <c r="L2" s="107">
        <v>6</v>
      </c>
      <c r="M2" s="144">
        <v>7</v>
      </c>
      <c r="N2" s="106">
        <v>8</v>
      </c>
      <c r="O2" s="111">
        <v>9</v>
      </c>
      <c r="P2" s="111">
        <v>0</v>
      </c>
      <c r="Q2" s="112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30" t="s">
        <v>45</v>
      </c>
      <c r="B3" s="149" t="s">
        <v>1</v>
      </c>
      <c r="C3" s="147" t="s">
        <v>18</v>
      </c>
      <c r="D3" s="146" t="s">
        <v>23</v>
      </c>
      <c r="E3" s="99" t="s">
        <v>3</v>
      </c>
      <c r="F3" s="150" t="s">
        <v>32</v>
      </c>
      <c r="G3" s="103"/>
      <c r="H3" s="209"/>
      <c r="J3" s="4"/>
      <c r="K3" s="99"/>
      <c r="L3" s="150" t="s">
        <v>7</v>
      </c>
      <c r="M3" s="99" t="s">
        <v>15</v>
      </c>
      <c r="N3" s="146" t="s">
        <v>22</v>
      </c>
      <c r="O3" s="147" t="s">
        <v>12</v>
      </c>
      <c r="P3" s="148" t="s">
        <v>16</v>
      </c>
      <c r="Q3" s="116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"c"</v>
      </c>
      <c r="W3" t="str">
        <f>_xlfn.CONCAT("""",Keys!D2,""": ", """",D3,"""")</f>
        <v>"11": "u"</v>
      </c>
      <c r="X3" t="str">
        <f>_xlfn.CONCAT("""",Keys!E2,""": ", """",E3,"""")</f>
        <v>"12": "b"</v>
      </c>
      <c r="Y3" t="str">
        <f>_xlfn.CONCAT("""",Keys!F2,""": ", """",F3,"""")</f>
        <v>"13": ";"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"q"</v>
      </c>
      <c r="AF3" t="str">
        <f>_xlfn.CONCAT("""",Keys!M2,""": ", """",M3,"""")</f>
        <v>"12": "g"</v>
      </c>
      <c r="AG3" t="str">
        <f>_xlfn.CONCAT("""",Keys!N2,""": ", """",N3,"""")</f>
        <v>"11": "n"</v>
      </c>
      <c r="AH3" t="str">
        <f>_xlfn.CONCAT("""",Keys!O2,""": ", """",O3,"""")</f>
        <v>"10": "s"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20" t="s">
        <v>35</v>
      </c>
      <c r="B4" s="102" t="s">
        <v>31</v>
      </c>
      <c r="C4" s="147" t="s">
        <v>10</v>
      </c>
      <c r="D4" s="146" t="s">
        <v>9</v>
      </c>
      <c r="E4" s="145" t="s">
        <v>28</v>
      </c>
      <c r="F4" s="99" t="s">
        <v>14</v>
      </c>
      <c r="G4" s="128"/>
      <c r="H4" s="209"/>
      <c r="J4" s="4"/>
      <c r="K4" s="103" t="s">
        <v>4</v>
      </c>
      <c r="L4" s="99" t="s">
        <v>20</v>
      </c>
      <c r="M4" s="145" t="s">
        <v>25</v>
      </c>
      <c r="N4" s="146" t="s">
        <v>2</v>
      </c>
      <c r="O4" s="147" t="s">
        <v>11</v>
      </c>
      <c r="P4" s="102" t="s">
        <v>21</v>
      </c>
      <c r="Q4" s="117" t="s">
        <v>5</v>
      </c>
      <c r="T4" t="str">
        <f>_xlfn.CONCAT("""",Keys!A3,""": ", """",A4,"""")</f>
        <v>"15": "/"</v>
      </c>
      <c r="U4" t="str">
        <f>_xlfn.CONCAT("""",Keys!B3,""": ", """",B4,"""")</f>
        <v>"16": "p"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"o"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"a"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102"/>
      <c r="B5" s="149" t="s">
        <v>26</v>
      </c>
      <c r="C5" s="101" t="s">
        <v>24</v>
      </c>
      <c r="D5" s="98" t="s">
        <v>8</v>
      </c>
      <c r="E5" s="145" t="s">
        <v>13</v>
      </c>
      <c r="F5" s="215" t="s">
        <v>36</v>
      </c>
      <c r="G5" s="105"/>
      <c r="H5" s="210"/>
      <c r="J5" s="118"/>
      <c r="K5" s="118"/>
      <c r="L5" s="151" t="s">
        <v>17</v>
      </c>
      <c r="M5" s="145" t="s">
        <v>29</v>
      </c>
      <c r="N5" s="98" t="s">
        <v>27</v>
      </c>
      <c r="O5" s="101" t="s">
        <v>30</v>
      </c>
      <c r="P5" s="149" t="s">
        <v>19</v>
      </c>
      <c r="Q5" s="117"/>
      <c r="T5" t="str">
        <f>_xlfn.CONCAT("""",Keys!A4,""": ", """",A5,"""")</f>
        <v>"22": ""</v>
      </c>
      <c r="U5" t="str">
        <f>_xlfn.CONCAT("""",Keys!B4,""": ", """",B5,"""")</f>
        <v>"23": "k"</v>
      </c>
      <c r="V5" t="str">
        <f>_xlfn.CONCAT("""",Keys!C4,""": ", """",C5,"""")</f>
        <v>"24": "m"</v>
      </c>
      <c r="W5" t="str">
        <f>_xlfn.CONCAT("""",Keys!D4,""": ", """",D5,"""")</f>
        <v>"25": "w"</v>
      </c>
      <c r="X5" t="str">
        <f>_xlfn.CONCAT("""",Keys!E4,""": ", """",E5,"""")</f>
        <v>"26": "d"</v>
      </c>
      <c r="Y5" t="str">
        <f>_xlfn.CONCAT("""",Keys!F4,""": ", """",F5,"""")</f>
        <v>"27": "'"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"x"</v>
      </c>
      <c r="AF5" t="str">
        <f>_xlfn.CONCAT("""",Keys!M4,""": ", """",M5,"""")</f>
        <v>"26": "l"</v>
      </c>
      <c r="AG5" t="str">
        <f>_xlfn.CONCAT("""",Keys!N4,""": ", """",N5,"""")</f>
        <v>"25": ","</v>
      </c>
      <c r="AH5" t="str">
        <f>_xlfn.CONCAT("""",Keys!O4,""": ", """",O5,"""")</f>
        <v>"24": "."</v>
      </c>
      <c r="AI5" t="str">
        <f>_xlfn.CONCAT("""",Keys!P4,""": ", """",P5,"""")</f>
        <v>"23": "v"</v>
      </c>
      <c r="AJ5" t="str">
        <f>_xlfn.CONCAT("""",Keys!Q4,""": ", """",Q5,"""")</f>
        <v>"22": ""</v>
      </c>
    </row>
    <row r="6" spans="1:36" x14ac:dyDescent="0.3">
      <c r="A6" s="102"/>
      <c r="B6" s="102"/>
      <c r="C6" s="101" t="s">
        <v>33</v>
      </c>
      <c r="D6" s="98" t="s">
        <v>34</v>
      </c>
      <c r="E6" s="105"/>
      <c r="F6" s="176"/>
      <c r="G6" s="176"/>
      <c r="H6" s="210"/>
      <c r="J6" s="118"/>
      <c r="K6" s="178"/>
      <c r="L6" s="174" t="s">
        <v>37</v>
      </c>
      <c r="M6" s="119"/>
      <c r="N6" s="98"/>
      <c r="O6" s="115"/>
      <c r="P6" s="117"/>
      <c r="Q6" s="11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77"/>
      <c r="G7" s="177"/>
      <c r="H7" s="210"/>
      <c r="J7" s="118"/>
      <c r="K7" s="179"/>
      <c r="L7" s="175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100" t="s">
        <v>109</v>
      </c>
      <c r="T8" t="str">
        <f>_xlfn.TEXTJOIN(",",TRUE,T2:AA7,)</f>
        <v>"1": "","2": "1","3": "2","4": "3","5": "4","6": "5","7": "","8": "\\","9": "j","10": "c","11": "u","12": "b","13": ";","14": "","15": "/","16": "p","17": "r","18": "e","19": "o","20": "f","21": "","22": "","23": "k","24": "m","25": "w","26": "d","27": "'","28":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"c","11": "u","12": "b","13": ";","14": "","15": "/","16": "p","17": "r","18": "e","19": "o","20": "f","21": "","22": "","23": "k","24": "m","25": "w","26": "d","27": "'","28": "","29": "","30": "","31": "","32": "[","33": "]","34": "","35": "","36": "","37": "","38": ""}, "right": {"7": "","6": "6","5": "7","4": "8","3": "9","2": "0","1": "","14": "","13": "q","12": "g","11": "n","10": "s","9": "z","8": "=","21": "`","20": "y","19": "i","18": "t","17": "a","16": "h","15": "-","29": "","28": "","27": "x","26": "l","25": ",","24": ".","23": "v","22": "","37": "","36": "","35": " ","34": "","33": "","32": "","31": "","30": "","38": ""}}</v>
      </c>
      <c r="R9" s="74"/>
      <c r="S9" s="74"/>
      <c r="T9" t="str">
        <f>_xlfn.TEXTJOIN(",",TRUE,AC2:AJ7,)</f>
        <v>"7": "","6": "6","5": "7","4": "8","3": "9","2": "0","1": "","14": "","13": "q","12": "g","11": "n","10": "s","9": "z","8": "=","21": "`","20": "y","19": "i","18": "t","17": "a","16": "h","15": "-","29": "","28": "","27": "x","26": "l","25": ",","24": ".","23": "v","22":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1" spans="1:36" x14ac:dyDescent="0.3">
      <c r="A11" s="100" t="s">
        <v>132</v>
      </c>
      <c r="B11" s="100" t="s">
        <v>133</v>
      </c>
      <c r="C11" s="185" t="s">
        <v>130</v>
      </c>
      <c r="D11" t="s">
        <v>125</v>
      </c>
      <c r="E11"/>
      <c r="F11" s="74" t="s">
        <v>135</v>
      </c>
      <c r="G11" s="74" t="s">
        <v>136</v>
      </c>
      <c r="H11" s="184" t="s">
        <v>124</v>
      </c>
      <c r="I11" s="189"/>
      <c r="J11" s="189"/>
      <c r="K11" s="189" t="s">
        <v>43</v>
      </c>
      <c r="L11" s="189" t="s">
        <v>134</v>
      </c>
      <c r="M11" s="189" t="s">
        <v>129</v>
      </c>
      <c r="N11" s="189"/>
      <c r="O11" s="100" t="s">
        <v>44</v>
      </c>
      <c r="P11" s="100" t="s">
        <v>134</v>
      </c>
      <c r="Q11" s="100" t="s">
        <v>129</v>
      </c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</row>
    <row r="12" spans="1:36" x14ac:dyDescent="0.3">
      <c r="A12" s="100" t="s">
        <v>9</v>
      </c>
      <c r="B12" s="100">
        <v>3.6</v>
      </c>
      <c r="C12" s="207" t="s">
        <v>9</v>
      </c>
      <c r="D12" s="208">
        <v>25.535000000000004</v>
      </c>
      <c r="E12"/>
      <c r="F12" s="205" t="s">
        <v>9</v>
      </c>
      <c r="G12" s="205" t="s">
        <v>9</v>
      </c>
      <c r="H12" s="211">
        <v>10.081</v>
      </c>
      <c r="K12" s="206" t="s">
        <v>9</v>
      </c>
      <c r="L12" s="183">
        <f>_xlfn.IFNA(INDEX($D$12:$D$317, MATCH(K12,$C$12:$C$317,0)),0)</f>
        <v>25.535000000000004</v>
      </c>
      <c r="M12" s="183">
        <f>_xlfn.IFNA(_xlfn.IFNA(INDEX($H$12:$H$58, MATCH(K12,$F$12:$F$58,0)), INDEX($H$12:$H$58, MATCH(K12,$G$12:$G$58,0))),0)</f>
        <v>10.081</v>
      </c>
      <c r="O12" s="206" t="s">
        <v>2</v>
      </c>
      <c r="P12" s="183">
        <f>_xlfn.IFNA(INDEX($D$12:$D$317, MATCH(O12,$C$12:$C$317,0)),0)</f>
        <v>19.100000000000005</v>
      </c>
      <c r="Q12" s="183">
        <f>_xlfn.IFNA(_xlfn.IFNA(INDEX($H$12:$H$58, MATCH(O12,$F$12:$F$58,0)), INDEX($H$12:$H$58, MATCH(O12,$G$12:$G$58,0))),0)</f>
        <v>7.8890000000000002</v>
      </c>
    </row>
    <row r="13" spans="1:36" x14ac:dyDescent="0.3">
      <c r="A13" s="100" t="s">
        <v>9</v>
      </c>
      <c r="B13" s="100">
        <v>2.6</v>
      </c>
      <c r="C13" s="207" t="s">
        <v>2</v>
      </c>
      <c r="D13" s="208">
        <v>19.100000000000005</v>
      </c>
      <c r="E13"/>
      <c r="F13" s="205" t="s">
        <v>2</v>
      </c>
      <c r="G13" s="205" t="s">
        <v>2</v>
      </c>
      <c r="H13" s="211">
        <v>7.8890000000000002</v>
      </c>
      <c r="K13" s="206" t="s">
        <v>28</v>
      </c>
      <c r="L13" s="183">
        <f>_xlfn.IFNA(INDEX($D$12:$D$317, MATCH(K13,$C$12:$C$317,0)),0)</f>
        <v>14.999999999999996</v>
      </c>
      <c r="M13" s="183">
        <f>_xlfn.IFNA(_xlfn.IFNA(INDEX($H$12:$H$58, MATCH(K13,$F$12:$F$58,0)), INDEX($H$12:$H$58, MATCH(K13,$G$12:$G$58,0))),0)</f>
        <v>5.78</v>
      </c>
      <c r="O13" s="206" t="s">
        <v>11</v>
      </c>
      <c r="P13" s="183">
        <f>_xlfn.IFNA(INDEX($D$12:$D$317, MATCH(O13,$C$12:$C$317,0)),0)</f>
        <v>15.899999999999999</v>
      </c>
      <c r="Q13" s="183">
        <f>_xlfn.IFNA(_xlfn.IFNA(INDEX($H$12:$H$58, MATCH(O13,$F$12:$F$58,0)), INDEX($H$12:$H$58, MATCH(O13,$G$12:$G$58,0))),0)</f>
        <v>6.2270000000000003</v>
      </c>
    </row>
    <row r="14" spans="1:36" x14ac:dyDescent="0.3">
      <c r="A14" s="100" t="s">
        <v>21</v>
      </c>
      <c r="B14" s="100">
        <v>2.5</v>
      </c>
      <c r="C14" s="207" t="s">
        <v>11</v>
      </c>
      <c r="D14" s="208">
        <v>15.899999999999999</v>
      </c>
      <c r="E14"/>
      <c r="F14" s="205" t="s">
        <v>11</v>
      </c>
      <c r="G14" s="205" t="s">
        <v>11</v>
      </c>
      <c r="H14" s="211">
        <v>6.2270000000000003</v>
      </c>
      <c r="K14" s="206" t="s">
        <v>10</v>
      </c>
      <c r="L14" s="183">
        <f>_xlfn.IFNA(INDEX($D$12:$D$317, MATCH(K14,$C$12:$C$317,0)),0)</f>
        <v>12.099999999999998</v>
      </c>
      <c r="M14" s="183">
        <f>_xlfn.IFNA(_xlfn.IFNA(INDEX($H$12:$H$58, MATCH(K14,$F$12:$F$58,0)), INDEX($H$12:$H$58, MATCH(K14,$G$12:$G$58,0))),0)</f>
        <v>4.9429999999999996</v>
      </c>
      <c r="O14" s="206" t="s">
        <v>25</v>
      </c>
      <c r="P14" s="183">
        <f>_xlfn.IFNA(INDEX($D$12:$D$317, MATCH(O14,$C$12:$C$317,0)),0)</f>
        <v>14.8</v>
      </c>
      <c r="Q14" s="183">
        <f>_xlfn.IFNA(_xlfn.IFNA(INDEX($H$12:$H$58, MATCH(O14,$F$12:$F$58,0)), INDEX($H$12:$H$58, MATCH(O14,$G$12:$G$58,0))),0)</f>
        <v>5.8070000000000004</v>
      </c>
    </row>
    <row r="15" spans="1:36" x14ac:dyDescent="0.3">
      <c r="A15" s="100" t="s">
        <v>11</v>
      </c>
      <c r="B15" s="100">
        <v>2.5</v>
      </c>
      <c r="C15" s="207" t="s">
        <v>28</v>
      </c>
      <c r="D15" s="208">
        <v>14.999999999999996</v>
      </c>
      <c r="E15"/>
      <c r="F15" s="205" t="s">
        <v>25</v>
      </c>
      <c r="G15" s="205" t="s">
        <v>25</v>
      </c>
      <c r="H15" s="211">
        <v>5.8070000000000004</v>
      </c>
      <c r="K15" s="190" t="s">
        <v>18</v>
      </c>
      <c r="L15" s="183">
        <f>_xlfn.IFNA(INDEX($D$12:$D$317, MATCH(K15,$C$12:$C$317,0)),0)</f>
        <v>8.4</v>
      </c>
      <c r="M15" s="183">
        <f>_xlfn.IFNA(_xlfn.IFNA(INDEX($H$12:$H$58, MATCH(K15,$F$12:$F$58,0)), INDEX($H$12:$H$58, MATCH(K15,$G$12:$G$58,0))),0)</f>
        <v>3.3940000000000001</v>
      </c>
      <c r="O15" s="206" t="s">
        <v>22</v>
      </c>
      <c r="P15" s="183">
        <f>_xlfn.IFNA(INDEX($D$12:$D$317, MATCH(O15,$C$12:$C$317,0)),0)</f>
        <v>13.835000000000001</v>
      </c>
      <c r="Q15" s="183">
        <f>_xlfn.IFNA(_xlfn.IFNA(INDEX($H$12:$H$58, MATCH(O15,$F$12:$F$58,0)), INDEX($H$12:$H$58, MATCH(O15,$G$12:$G$58,0))),0)</f>
        <v>5.5960000000000001</v>
      </c>
    </row>
    <row r="16" spans="1:36" x14ac:dyDescent="0.3">
      <c r="A16" s="100" t="s">
        <v>9</v>
      </c>
      <c r="B16" s="100">
        <v>2.5</v>
      </c>
      <c r="C16" s="207" t="s">
        <v>25</v>
      </c>
      <c r="D16" s="208">
        <v>14.8</v>
      </c>
      <c r="E16"/>
      <c r="F16" s="205" t="s">
        <v>28</v>
      </c>
      <c r="G16" s="205" t="s">
        <v>28</v>
      </c>
      <c r="H16" s="211">
        <v>5.78</v>
      </c>
      <c r="K16" s="190" t="s">
        <v>13</v>
      </c>
      <c r="L16" s="183">
        <f>_xlfn.IFNA(INDEX($D$12:$D$317, MATCH(K16,$C$12:$C$317,0)),0)</f>
        <v>6.1999999999999993</v>
      </c>
      <c r="M16" s="183">
        <f>_xlfn.IFNA(_xlfn.IFNA(INDEX($H$12:$H$58, MATCH(K16,$F$12:$F$58,0)), INDEX($H$12:$H$58, MATCH(K16,$G$12:$G$58,0))),0)</f>
        <v>2.7360000000000002</v>
      </c>
      <c r="O16" s="190" t="s">
        <v>12</v>
      </c>
      <c r="P16" s="183">
        <f>_xlfn.IFNA(INDEX($D$12:$D$317, MATCH(O16,$C$12:$C$317,0)),0)</f>
        <v>12.799999999999999</v>
      </c>
      <c r="Q16" s="183">
        <f>_xlfn.IFNA(_xlfn.IFNA(INDEX($H$12:$H$58, MATCH(O16,$F$12:$F$58,0)), INDEX($H$12:$H$58, MATCH(O16,$G$12:$G$58,0))),0)</f>
        <v>5.4960000000000004</v>
      </c>
    </row>
    <row r="17" spans="1:17" x14ac:dyDescent="0.3">
      <c r="A17" s="100" t="s">
        <v>25</v>
      </c>
      <c r="B17" s="100">
        <v>2.4</v>
      </c>
      <c r="C17" s="207" t="s">
        <v>22</v>
      </c>
      <c r="D17" s="208">
        <v>13.835000000000001</v>
      </c>
      <c r="E17"/>
      <c r="F17" s="205" t="s">
        <v>22</v>
      </c>
      <c r="G17" s="205" t="s">
        <v>22</v>
      </c>
      <c r="H17" s="211">
        <v>5.5960000000000001</v>
      </c>
      <c r="K17" s="195" t="s">
        <v>23</v>
      </c>
      <c r="L17" s="183">
        <f>_xlfn.IFNA(INDEX($D$12:$D$317, MATCH(K17,$C$12:$C$317,0)),0)</f>
        <v>5.8</v>
      </c>
      <c r="M17" s="183">
        <f>_xlfn.IFNA(_xlfn.IFNA(INDEX($H$12:$H$58, MATCH(K17,$F$12:$F$58,0)), INDEX($H$12:$H$58, MATCH(K17,$G$12:$G$58,0))),0)</f>
        <v>2.2890000000000001</v>
      </c>
      <c r="O17" s="190" t="s">
        <v>29</v>
      </c>
      <c r="P17" s="183">
        <f>_xlfn.IFNA(INDEX($D$12:$D$317, MATCH(O17,$C$12:$C$317,0)),0)</f>
        <v>7.5</v>
      </c>
      <c r="Q17" s="183">
        <f>_xlfn.IFNA(_xlfn.IFNA(INDEX($H$12:$H$58, MATCH(O17,$F$12:$F$58,0)), INDEX($H$12:$H$58, MATCH(O17,$G$12:$G$58,0))),0)</f>
        <v>3.431</v>
      </c>
    </row>
    <row r="18" spans="1:17" x14ac:dyDescent="0.3">
      <c r="A18" s="100" t="s">
        <v>25</v>
      </c>
      <c r="B18" s="100">
        <v>2.4</v>
      </c>
      <c r="C18" s="191" t="s">
        <v>12</v>
      </c>
      <c r="D18" s="192">
        <v>12.799999999999999</v>
      </c>
      <c r="E18"/>
      <c r="F18" s="193" t="s">
        <v>12</v>
      </c>
      <c r="G18" s="193" t="s">
        <v>12</v>
      </c>
      <c r="H18" s="212">
        <v>5.4960000000000004</v>
      </c>
      <c r="K18" s="195" t="s">
        <v>31</v>
      </c>
      <c r="L18" s="183">
        <f>_xlfn.IFNA(INDEX($D$12:$D$317, MATCH(K18,$C$12:$C$317,0)),0)</f>
        <v>4.8</v>
      </c>
      <c r="M18" s="183">
        <f>_xlfn.IFNA(_xlfn.IFNA(INDEX($H$12:$H$58, MATCH(K18,$F$12:$F$58,0)), INDEX($H$12:$H$58, MATCH(K18,$G$12:$G$58,0))),0)</f>
        <v>2.19</v>
      </c>
      <c r="O18" s="190" t="s">
        <v>21</v>
      </c>
      <c r="P18" s="183">
        <f>_xlfn.IFNA(INDEX($D$12:$D$317, MATCH(O18,$C$12:$C$317,0)),0)</f>
        <v>6.9</v>
      </c>
      <c r="Q18" s="183">
        <f>_xlfn.IFNA(_xlfn.IFNA(INDEX($H$12:$H$58, MATCH(O18,$F$12:$F$58,0)), INDEX($H$12:$H$58, MATCH(O18,$G$12:$G$58,0))),0)</f>
        <v>2.7970000000000002</v>
      </c>
    </row>
    <row r="19" spans="1:17" x14ac:dyDescent="0.3">
      <c r="A19" s="100" t="s">
        <v>22</v>
      </c>
      <c r="B19" s="100">
        <v>2</v>
      </c>
      <c r="C19" s="191" t="s">
        <v>10</v>
      </c>
      <c r="D19" s="192">
        <v>12.099999999999998</v>
      </c>
      <c r="E19"/>
      <c r="F19" s="193" t="s">
        <v>10</v>
      </c>
      <c r="G19" s="193" t="s">
        <v>10</v>
      </c>
      <c r="H19" s="212">
        <v>4.9429999999999996</v>
      </c>
      <c r="K19" s="195" t="s">
        <v>24</v>
      </c>
      <c r="L19" s="183">
        <f>_xlfn.IFNA(INDEX($D$12:$D$317, MATCH(K19,$C$12:$C$317,0)),0)</f>
        <v>4.8</v>
      </c>
      <c r="M19" s="183">
        <f>_xlfn.IFNA(_xlfn.IFNA(INDEX($H$12:$H$58, MATCH(K19,$F$12:$F$58,0)), INDEX($H$12:$H$58, MATCH(K19,$G$12:$G$58,0))),0)</f>
        <v>2.1019999999999999</v>
      </c>
      <c r="N19"/>
      <c r="O19" s="195" t="s">
        <v>15</v>
      </c>
      <c r="P19" s="183">
        <f>_xlfn.IFNA(INDEX($D$12:$D$317, MATCH(O19,$C$12:$C$317,0)),0)</f>
        <v>3.1</v>
      </c>
      <c r="Q19" s="183">
        <f>_xlfn.IFNA(_xlfn.IFNA(INDEX($H$12:$H$58, MATCH(O19,$F$12:$F$58,0)), INDEX($H$12:$H$58, MATCH(O19,$G$12:$G$58,0))),0)</f>
        <v>1.377</v>
      </c>
    </row>
    <row r="20" spans="1:17" x14ac:dyDescent="0.3">
      <c r="A20" t="s">
        <v>9</v>
      </c>
      <c r="B20">
        <v>1.9350000000000001</v>
      </c>
      <c r="C20" s="191" t="s">
        <v>18</v>
      </c>
      <c r="D20" s="192">
        <v>8.4</v>
      </c>
      <c r="E20"/>
      <c r="F20" s="193" t="s">
        <v>29</v>
      </c>
      <c r="G20" s="193" t="s">
        <v>29</v>
      </c>
      <c r="H20" s="212">
        <v>3.431</v>
      </c>
      <c r="J20"/>
      <c r="K20" s="195" t="s">
        <v>14</v>
      </c>
      <c r="L20" s="183">
        <f>_xlfn.IFNA(INDEX($D$12:$D$317, MATCH(K20,$C$12:$C$317,0)),0)</f>
        <v>3.2000000000000006</v>
      </c>
      <c r="M20" s="183">
        <f>_xlfn.IFNA(_xlfn.IFNA(INDEX($H$12:$H$58, MATCH(K20,$F$12:$F$58,0)), INDEX($H$12:$H$58, MATCH(K20,$G$12:$G$58,0))),0)</f>
        <v>1.514</v>
      </c>
      <c r="N20"/>
      <c r="O20" s="195" t="s">
        <v>20</v>
      </c>
      <c r="P20" s="183">
        <f>_xlfn.IFNA(INDEX($D$12:$D$317, MATCH(O20,$C$12:$C$317,0)),0)</f>
        <v>2.9000000000000008</v>
      </c>
      <c r="Q20" s="183">
        <f>_xlfn.IFNA(_xlfn.IFNA(INDEX($H$12:$H$58, MATCH(O20,$F$12:$F$58,0)), INDEX($H$12:$H$58, MATCH(O20,$G$12:$G$58,0))),0)</f>
        <v>1.3360000000000001</v>
      </c>
    </row>
    <row r="21" spans="1:17" x14ac:dyDescent="0.3">
      <c r="A21" s="100" t="s">
        <v>12</v>
      </c>
      <c r="B21" s="100">
        <v>1.9</v>
      </c>
      <c r="C21" s="191" t="s">
        <v>29</v>
      </c>
      <c r="D21" s="192">
        <v>7.5</v>
      </c>
      <c r="E21"/>
      <c r="F21" s="193" t="s">
        <v>18</v>
      </c>
      <c r="G21" s="193" t="s">
        <v>18</v>
      </c>
      <c r="H21" s="212">
        <v>3.3940000000000001</v>
      </c>
      <c r="K21" s="195" t="s">
        <v>3</v>
      </c>
      <c r="L21" s="183">
        <f>_xlfn.IFNA(INDEX($D$12:$D$317, MATCH(K21,$C$12:$C$317,0)),0)</f>
        <v>2.6</v>
      </c>
      <c r="M21" s="183">
        <f>_xlfn.IFNA(_xlfn.IFNA(INDEX($H$12:$H$58, MATCH(K21,$F$12:$F$58,0)), INDEX($H$12:$H$58, MATCH(K21,$G$12:$G$58,0))),0)</f>
        <v>1.17</v>
      </c>
      <c r="O21" s="197" t="s">
        <v>19</v>
      </c>
      <c r="P21" s="183">
        <f>_xlfn.IFNA(INDEX($D$12:$D$317, MATCH(O21,$C$12:$C$317,0)),0)</f>
        <v>1.8000000000000003</v>
      </c>
      <c r="Q21" s="183">
        <f>_xlfn.IFNA(_xlfn.IFNA(INDEX($H$12:$H$58, MATCH(O21,$F$12:$F$58,0)), INDEX($H$12:$H$58, MATCH(O21,$G$12:$G$58,0))),0)</f>
        <v>0.77600000000000002</v>
      </c>
    </row>
    <row r="22" spans="1:17" x14ac:dyDescent="0.3">
      <c r="A22" s="100" t="s">
        <v>11</v>
      </c>
      <c r="B22" s="100">
        <v>1.8</v>
      </c>
      <c r="C22" s="191" t="s">
        <v>21</v>
      </c>
      <c r="D22" s="192">
        <v>6.9</v>
      </c>
      <c r="E22"/>
      <c r="F22" s="193" t="s">
        <v>21</v>
      </c>
      <c r="G22" s="193" t="s">
        <v>21</v>
      </c>
      <c r="H22" s="212">
        <v>2.7970000000000002</v>
      </c>
      <c r="K22" s="195" t="s">
        <v>8</v>
      </c>
      <c r="L22" s="183">
        <f>_xlfn.IFNA(INDEX($D$12:$D$317, MATCH(K22,$C$12:$C$317,0)),0)</f>
        <v>2.3000000000000003</v>
      </c>
      <c r="M22" s="183">
        <f>_xlfn.IFNA(_xlfn.IFNA(INDEX($H$12:$H$58, MATCH(K22,$F$12:$F$58,0)), INDEX($H$12:$H$58, MATCH(K22,$G$12:$G$58,0))),0)</f>
        <v>1.1020000000000001</v>
      </c>
      <c r="O22" s="197" t="s">
        <v>17</v>
      </c>
      <c r="P22" s="183">
        <f>_xlfn.IFNA(INDEX($D$12:$D$317, MATCH(O22,$C$12:$C$317,0)),0)</f>
        <v>0.4</v>
      </c>
      <c r="Q22" s="183">
        <f>_xlfn.IFNA(_xlfn.IFNA(INDEX($H$12:$H$58, MATCH(O22,$F$12:$F$58,0)), INDEX($H$12:$H$58, MATCH(O22,$G$12:$G$58,0))),0)</f>
        <v>0.371</v>
      </c>
    </row>
    <row r="23" spans="1:17" x14ac:dyDescent="0.3">
      <c r="A23" s="100" t="s">
        <v>9</v>
      </c>
      <c r="B23" s="100">
        <v>1.8</v>
      </c>
      <c r="C23" s="191" t="s">
        <v>13</v>
      </c>
      <c r="D23" s="192">
        <v>6.1999999999999993</v>
      </c>
      <c r="E23"/>
      <c r="F23" s="193" t="s">
        <v>13</v>
      </c>
      <c r="G23" s="193" t="s">
        <v>13</v>
      </c>
      <c r="H23" s="212">
        <v>2.7360000000000002</v>
      </c>
      <c r="K23" s="197" t="s">
        <v>26</v>
      </c>
      <c r="L23" s="183">
        <f>_xlfn.IFNA(INDEX($D$12:$D$317, MATCH(K23,$C$12:$C$317,0)),0)</f>
        <v>0.7</v>
      </c>
      <c r="M23" s="183">
        <f>_xlfn.IFNA(_xlfn.IFNA(INDEX($H$12:$H$58, MATCH(K23,$F$12:$F$58,0)), INDEX($H$12:$H$58, MATCH(K23,$G$12:$G$58,0))),0)</f>
        <v>0.44700000000000001</v>
      </c>
      <c r="O23" s="197" t="s">
        <v>7</v>
      </c>
      <c r="P23" s="183">
        <f>_xlfn.IFNA(INDEX($D$12:$D$317, MATCH(O23,$C$12:$C$317,0)),0)</f>
        <v>0.30000000000000004</v>
      </c>
      <c r="Q23" s="183">
        <f>_xlfn.IFNA(_xlfn.IFNA(INDEX($H$12:$H$58, MATCH(O23,$F$12:$F$58,0)), INDEX($H$12:$H$58, MATCH(O23,$G$12:$G$58,0))),0)</f>
        <v>0.20499999999999999</v>
      </c>
    </row>
    <row r="24" spans="1:17" x14ac:dyDescent="0.3">
      <c r="A24" s="100" t="s">
        <v>28</v>
      </c>
      <c r="B24" s="100">
        <v>1.7</v>
      </c>
      <c r="C24" s="201" t="s">
        <v>23</v>
      </c>
      <c r="D24" s="202">
        <v>5.8</v>
      </c>
      <c r="E24"/>
      <c r="F24" s="194" t="s">
        <v>30</v>
      </c>
      <c r="G24" s="200" t="s">
        <v>120</v>
      </c>
      <c r="H24" s="213">
        <v>2.6240000000000001</v>
      </c>
      <c r="K24" s="197" t="s">
        <v>1</v>
      </c>
      <c r="L24" s="183">
        <f>_xlfn.IFNA(INDEX($D$12:$D$317, MATCH(K24,$C$12:$C$317,0)),0)</f>
        <v>0.30000000000000004</v>
      </c>
      <c r="M24" s="183">
        <f>_xlfn.IFNA(_xlfn.IFNA(INDEX($H$12:$H$58, MATCH(K24,$F$12:$F$58,0)), INDEX($H$12:$H$58, MATCH(K24,$G$12:$G$58,0))),0)</f>
        <v>0.156</v>
      </c>
      <c r="O24" s="195" t="s">
        <v>27</v>
      </c>
      <c r="P24" s="183">
        <f>_xlfn.IFNA(INDEX($D$12:$D$317, MATCH(O24,$C$12:$C$317,0)),0)</f>
        <v>0</v>
      </c>
      <c r="Q24" s="183">
        <f>_xlfn.IFNA(_xlfn.IFNA(INDEX($H$12:$H$58, MATCH(O24,$F$12:$F$58,0)), INDEX($H$12:$H$58, MATCH(O24,$G$12:$G$58,0))),0)</f>
        <v>0.88600000000000001</v>
      </c>
    </row>
    <row r="25" spans="1:17" x14ac:dyDescent="0.3">
      <c r="A25" s="100" t="s">
        <v>13</v>
      </c>
      <c r="B25" s="100">
        <v>1.7</v>
      </c>
      <c r="C25" s="201" t="s">
        <v>31</v>
      </c>
      <c r="D25" s="202">
        <v>4.8</v>
      </c>
      <c r="E25"/>
      <c r="F25" s="194" t="s">
        <v>23</v>
      </c>
      <c r="G25" s="194" t="s">
        <v>23</v>
      </c>
      <c r="H25" s="213">
        <v>2.2890000000000001</v>
      </c>
      <c r="K25" s="197" t="s">
        <v>32</v>
      </c>
      <c r="L25" s="183">
        <f>_xlfn.IFNA(INDEX($D$12:$D$317, MATCH(K25,$C$12:$C$317,0)),0)</f>
        <v>0</v>
      </c>
      <c r="M25" s="183">
        <f>_xlfn.IFNA(_xlfn.IFNA(INDEX($H$12:$H$58, MATCH(K25,$F$12:$F$58,0)), INDEX($H$12:$H$58, MATCH(K25,$G$12:$G$58,0))),0)</f>
        <v>0.34300000000000003</v>
      </c>
      <c r="O25" s="195" t="s">
        <v>30</v>
      </c>
      <c r="P25" s="183">
        <f>_xlfn.IFNA(INDEX($D$12:$D$317, MATCH(O25,$C$12:$C$317,0)),0)</f>
        <v>0</v>
      </c>
      <c r="Q25" s="183">
        <f>_xlfn.IFNA(_xlfn.IFNA(INDEX($H$12:$H$58, MATCH(O25,$F$12:$F$58,0)), INDEX($H$12:$H$58, MATCH(O25,$G$12:$G$58,0))),0)</f>
        <v>2.6240000000000001</v>
      </c>
    </row>
    <row r="26" spans="1:17" x14ac:dyDescent="0.3">
      <c r="A26" s="100" t="s">
        <v>18</v>
      </c>
      <c r="B26" s="100">
        <v>1.6</v>
      </c>
      <c r="C26" s="201" t="s">
        <v>24</v>
      </c>
      <c r="D26" s="202">
        <v>4.8</v>
      </c>
      <c r="E26"/>
      <c r="F26" s="194" t="s">
        <v>31</v>
      </c>
      <c r="G26" s="194" t="s">
        <v>31</v>
      </c>
      <c r="H26" s="213">
        <v>2.19</v>
      </c>
      <c r="K26" s="216" t="s">
        <v>36</v>
      </c>
      <c r="L26" s="183">
        <f>_xlfn.IFNA(INDEX($D$12:$D$317, MATCH(K26,$C$12:$C$317,0)),0)</f>
        <v>0</v>
      </c>
      <c r="M26" s="183">
        <f>_xlfn.IFNA(_xlfn.IFNA(INDEX($H$12:$H$58, MATCH(K26,$F$12:$F$58,0)), INDEX($H$12:$H$58, MATCH(K26,$G$12:$G$58,0))),0)</f>
        <v>0.23200000000000001</v>
      </c>
      <c r="O26" s="197" t="s">
        <v>16</v>
      </c>
      <c r="P26" s="183">
        <f>_xlfn.IFNA(INDEX($D$12:$D$317, MATCH(O26,$C$12:$C$317,0)),0)</f>
        <v>0</v>
      </c>
      <c r="Q26" s="183">
        <f>_xlfn.IFNA(_xlfn.IFNA(INDEX($H$12:$H$58, MATCH(O26,$F$12:$F$58,0)), INDEX($H$12:$H$58, MATCH(O26,$G$12:$G$58,0))),0)</f>
        <v>9.0999999999999998E-2</v>
      </c>
    </row>
    <row r="27" spans="1:17" x14ac:dyDescent="0.3">
      <c r="A27" s="100" t="s">
        <v>22</v>
      </c>
      <c r="B27" s="100">
        <v>1.5</v>
      </c>
      <c r="C27" s="201" t="s">
        <v>14</v>
      </c>
      <c r="D27" s="202">
        <v>3.2000000000000006</v>
      </c>
      <c r="E27"/>
      <c r="F27" s="194" t="s">
        <v>24</v>
      </c>
      <c r="G27" s="194" t="s">
        <v>24</v>
      </c>
      <c r="H27" s="213">
        <v>2.1019999999999999</v>
      </c>
      <c r="L27" s="100">
        <f>SUM(L12:L26)</f>
        <v>91.734999999999971</v>
      </c>
      <c r="M27" s="100">
        <f>SUM(M12:M26)</f>
        <v>38.479000000000006</v>
      </c>
      <c r="P27" s="100">
        <f t="shared" ref="M27:Q27" si="0">SUM(P12:P26)</f>
        <v>99.335000000000008</v>
      </c>
      <c r="Q27" s="100">
        <f t="shared" si="0"/>
        <v>44.909000000000006</v>
      </c>
    </row>
    <row r="28" spans="1:17" x14ac:dyDescent="0.3">
      <c r="A28" s="100" t="s">
        <v>25</v>
      </c>
      <c r="B28" s="100">
        <v>1.5</v>
      </c>
      <c r="C28" s="201" t="s">
        <v>15</v>
      </c>
      <c r="D28" s="202">
        <v>3.1</v>
      </c>
      <c r="E28"/>
      <c r="F28" s="194" t="s">
        <v>14</v>
      </c>
      <c r="G28" s="194" t="s">
        <v>14</v>
      </c>
      <c r="H28" s="213">
        <v>1.514</v>
      </c>
    </row>
    <row r="29" spans="1:17" x14ac:dyDescent="0.3">
      <c r="A29" s="100" t="s">
        <v>9</v>
      </c>
      <c r="B29" s="100">
        <v>1.5</v>
      </c>
      <c r="C29" s="201" t="s">
        <v>20</v>
      </c>
      <c r="D29" s="202">
        <v>2.9000000000000008</v>
      </c>
      <c r="F29" s="194" t="s">
        <v>15</v>
      </c>
      <c r="G29" s="194" t="s">
        <v>15</v>
      </c>
      <c r="H29" s="213">
        <v>1.377</v>
      </c>
    </row>
    <row r="30" spans="1:17" x14ac:dyDescent="0.3">
      <c r="A30" s="100" t="s">
        <v>9</v>
      </c>
      <c r="B30" s="100">
        <v>1.5</v>
      </c>
      <c r="C30" s="201" t="s">
        <v>3</v>
      </c>
      <c r="D30" s="202">
        <v>2.6</v>
      </c>
      <c r="F30" s="194" t="s">
        <v>20</v>
      </c>
      <c r="G30" s="194" t="s">
        <v>20</v>
      </c>
      <c r="H30" s="213">
        <v>1.3360000000000001</v>
      </c>
    </row>
    <row r="31" spans="1:17" x14ac:dyDescent="0.3">
      <c r="A31" s="100" t="s">
        <v>11</v>
      </c>
      <c r="B31" s="100">
        <v>1.5</v>
      </c>
      <c r="C31" s="201" t="s">
        <v>8</v>
      </c>
      <c r="D31" s="202">
        <v>2.3000000000000003</v>
      </c>
      <c r="F31" s="194" t="s">
        <v>3</v>
      </c>
      <c r="G31" s="194" t="s">
        <v>3</v>
      </c>
      <c r="H31" s="213">
        <v>1.17</v>
      </c>
    </row>
    <row r="32" spans="1:17" x14ac:dyDescent="0.3">
      <c r="A32" s="100" t="s">
        <v>11</v>
      </c>
      <c r="B32" s="100">
        <v>1.4</v>
      </c>
      <c r="C32" s="201" t="s">
        <v>19</v>
      </c>
      <c r="D32" s="202">
        <v>1.8000000000000003</v>
      </c>
      <c r="F32" s="194" t="s">
        <v>8</v>
      </c>
      <c r="G32" s="194" t="s">
        <v>8</v>
      </c>
      <c r="H32" s="213">
        <v>1.1020000000000001</v>
      </c>
    </row>
    <row r="33" spans="1:8" x14ac:dyDescent="0.3">
      <c r="A33" s="100" t="s">
        <v>28</v>
      </c>
      <c r="B33" s="100">
        <v>1.4</v>
      </c>
      <c r="C33" s="203" t="s">
        <v>26</v>
      </c>
      <c r="D33" s="204">
        <v>0.7</v>
      </c>
      <c r="F33" s="194" t="s">
        <v>27</v>
      </c>
      <c r="G33" s="194" t="s">
        <v>121</v>
      </c>
      <c r="H33" s="213">
        <v>0.88600000000000001</v>
      </c>
    </row>
    <row r="34" spans="1:8" x14ac:dyDescent="0.3">
      <c r="A34" s="100" t="s">
        <v>11</v>
      </c>
      <c r="B34" s="100">
        <v>1.3</v>
      </c>
      <c r="C34" s="203" t="s">
        <v>17</v>
      </c>
      <c r="D34" s="204">
        <v>0.4</v>
      </c>
      <c r="F34" s="196" t="s">
        <v>19</v>
      </c>
      <c r="G34" s="196" t="s">
        <v>19</v>
      </c>
      <c r="H34" s="214">
        <v>0.77600000000000002</v>
      </c>
    </row>
    <row r="35" spans="1:8" x14ac:dyDescent="0.3">
      <c r="A35" s="100" t="s">
        <v>18</v>
      </c>
      <c r="B35" s="100">
        <v>1.2</v>
      </c>
      <c r="C35" s="203" t="s">
        <v>7</v>
      </c>
      <c r="D35" s="204">
        <v>0.30000000000000004</v>
      </c>
      <c r="F35" s="196" t="s">
        <v>26</v>
      </c>
      <c r="G35" s="196" t="s">
        <v>26</v>
      </c>
      <c r="H35" s="214">
        <v>0.44700000000000001</v>
      </c>
    </row>
    <row r="36" spans="1:8" x14ac:dyDescent="0.3">
      <c r="A36" s="100" t="s">
        <v>11</v>
      </c>
      <c r="B36" s="100">
        <v>1.1000000000000001</v>
      </c>
      <c r="C36" s="203" t="s">
        <v>1</v>
      </c>
      <c r="D36" s="204">
        <v>0.30000000000000004</v>
      </c>
      <c r="F36" s="196" t="s">
        <v>17</v>
      </c>
      <c r="G36" s="196" t="s">
        <v>17</v>
      </c>
      <c r="H36" s="214">
        <v>0.371</v>
      </c>
    </row>
    <row r="37" spans="1:8" x14ac:dyDescent="0.3">
      <c r="A37" s="100" t="s">
        <v>25</v>
      </c>
      <c r="B37" s="100">
        <v>1.1000000000000001</v>
      </c>
      <c r="C37" s="203" t="s">
        <v>16</v>
      </c>
      <c r="D37" s="204">
        <v>0</v>
      </c>
      <c r="F37" s="196" t="s">
        <v>122</v>
      </c>
      <c r="G37" s="196" t="s">
        <v>32</v>
      </c>
      <c r="H37" s="214">
        <v>0.34300000000000003</v>
      </c>
    </row>
    <row r="38" spans="1:8" x14ac:dyDescent="0.3">
      <c r="A38" s="100" t="s">
        <v>15</v>
      </c>
      <c r="B38" s="100">
        <v>1</v>
      </c>
      <c r="C38" s="186" t="s">
        <v>131</v>
      </c>
      <c r="D38" s="187">
        <v>191.07000000000008</v>
      </c>
      <c r="F38" s="198" t="s">
        <v>123</v>
      </c>
      <c r="G38" s="199" t="s">
        <v>36</v>
      </c>
      <c r="H38" s="214">
        <v>0.23200000000000001</v>
      </c>
    </row>
    <row r="39" spans="1:8" x14ac:dyDescent="0.3">
      <c r="A39" s="100" t="s">
        <v>25</v>
      </c>
      <c r="B39" s="100">
        <v>1</v>
      </c>
      <c r="F39" s="196" t="s">
        <v>7</v>
      </c>
      <c r="G39" s="196" t="s">
        <v>7</v>
      </c>
      <c r="H39" s="214">
        <v>0.20499999999999999</v>
      </c>
    </row>
    <row r="40" spans="1:8" x14ac:dyDescent="0.3">
      <c r="A40" s="100" t="s">
        <v>14</v>
      </c>
      <c r="B40" s="100">
        <v>1</v>
      </c>
      <c r="F40" s="196" t="s">
        <v>1</v>
      </c>
      <c r="G40" s="196" t="s">
        <v>1</v>
      </c>
      <c r="H40" s="214">
        <v>0.156</v>
      </c>
    </row>
    <row r="41" spans="1:8" x14ac:dyDescent="0.3">
      <c r="A41" s="100" t="s">
        <v>10</v>
      </c>
      <c r="B41" s="100">
        <v>0.9</v>
      </c>
      <c r="F41" s="196" t="s">
        <v>16</v>
      </c>
      <c r="G41" s="196" t="s">
        <v>16</v>
      </c>
      <c r="H41" s="214">
        <v>9.0999999999999998E-2</v>
      </c>
    </row>
    <row r="42" spans="1:8" x14ac:dyDescent="0.3">
      <c r="A42" s="100" t="s">
        <v>9</v>
      </c>
      <c r="B42" s="100">
        <v>0.9</v>
      </c>
    </row>
    <row r="43" spans="1:8" x14ac:dyDescent="0.3">
      <c r="A43" s="100" t="s">
        <v>18</v>
      </c>
      <c r="B43" s="100">
        <v>0.9</v>
      </c>
      <c r="F43" s="74"/>
      <c r="G43" s="74"/>
    </row>
    <row r="44" spans="1:8" x14ac:dyDescent="0.3">
      <c r="A44" s="100" t="s">
        <v>25</v>
      </c>
      <c r="B44" s="100">
        <v>0.8</v>
      </c>
    </row>
    <row r="45" spans="1:8" x14ac:dyDescent="0.3">
      <c r="A45" s="100" t="s">
        <v>11</v>
      </c>
      <c r="B45" s="100">
        <v>0.8</v>
      </c>
      <c r="F45" s="74"/>
      <c r="G45" s="74"/>
    </row>
    <row r="46" spans="1:8" x14ac:dyDescent="0.3">
      <c r="A46" s="100" t="s">
        <v>13</v>
      </c>
      <c r="B46" s="100">
        <v>0.8</v>
      </c>
      <c r="F46" s="74"/>
      <c r="G46" s="74"/>
    </row>
    <row r="47" spans="1:8" x14ac:dyDescent="0.3">
      <c r="A47" s="100" t="s">
        <v>18</v>
      </c>
      <c r="B47" s="100">
        <v>0.8</v>
      </c>
    </row>
    <row r="48" spans="1:8" x14ac:dyDescent="0.3">
      <c r="A48" s="100" t="s">
        <v>11</v>
      </c>
      <c r="B48" s="100">
        <v>0.8</v>
      </c>
      <c r="F48" s="74"/>
      <c r="G48" s="74"/>
    </row>
    <row r="49" spans="1:7" x14ac:dyDescent="0.3">
      <c r="A49" s="100" t="s">
        <v>28</v>
      </c>
      <c r="B49" s="100">
        <v>0.8</v>
      </c>
      <c r="F49" s="74"/>
      <c r="G49" s="74"/>
    </row>
    <row r="50" spans="1:7" x14ac:dyDescent="0.3">
      <c r="A50" s="100" t="s">
        <v>12</v>
      </c>
      <c r="B50" s="100">
        <v>0.8</v>
      </c>
      <c r="F50" s="74"/>
      <c r="G50" s="74"/>
    </row>
    <row r="51" spans="1:7" x14ac:dyDescent="0.3">
      <c r="A51" s="100" t="s">
        <v>9</v>
      </c>
      <c r="B51" s="100">
        <v>0.8</v>
      </c>
      <c r="F51" s="74"/>
      <c r="G51" s="74"/>
    </row>
    <row r="52" spans="1:7" x14ac:dyDescent="0.3">
      <c r="A52" s="100" t="s">
        <v>11</v>
      </c>
      <c r="B52" s="100">
        <v>0.7</v>
      </c>
      <c r="F52" s="182"/>
      <c r="G52" s="182"/>
    </row>
    <row r="53" spans="1:7" x14ac:dyDescent="0.3">
      <c r="A53" s="100" t="s">
        <v>29</v>
      </c>
      <c r="B53" s="100">
        <v>0.7</v>
      </c>
    </row>
    <row r="54" spans="1:7" x14ac:dyDescent="0.3">
      <c r="A54" s="100" t="s">
        <v>22</v>
      </c>
      <c r="B54" s="100">
        <v>0.7</v>
      </c>
    </row>
    <row r="55" spans="1:7" x14ac:dyDescent="0.3">
      <c r="A55" s="100" t="s">
        <v>24</v>
      </c>
      <c r="B55" s="100">
        <v>0.7</v>
      </c>
      <c r="F55" s="74"/>
      <c r="G55" s="74"/>
    </row>
    <row r="56" spans="1:7" x14ac:dyDescent="0.3">
      <c r="A56" s="100" t="s">
        <v>11</v>
      </c>
      <c r="B56" s="100">
        <v>0.7</v>
      </c>
      <c r="F56" s="74"/>
      <c r="G56" s="74"/>
    </row>
    <row r="57" spans="1:7" x14ac:dyDescent="0.3">
      <c r="A57" s="100" t="s">
        <v>11</v>
      </c>
      <c r="B57" s="100">
        <v>0.7</v>
      </c>
      <c r="F57" s="74"/>
      <c r="G57" s="74"/>
    </row>
    <row r="58" spans="1:7" x14ac:dyDescent="0.3">
      <c r="A58" s="100" t="s">
        <v>13</v>
      </c>
      <c r="B58" s="100">
        <v>0.7</v>
      </c>
      <c r="F58" s="74"/>
      <c r="G58" s="74"/>
    </row>
    <row r="59" spans="1:7" x14ac:dyDescent="0.3">
      <c r="A59" s="100" t="s">
        <v>13</v>
      </c>
      <c r="B59" s="100">
        <v>0.7</v>
      </c>
    </row>
    <row r="60" spans="1:7" x14ac:dyDescent="0.3">
      <c r="A60" s="100" t="s">
        <v>28</v>
      </c>
      <c r="B60" s="100">
        <v>0.7</v>
      </c>
    </row>
    <row r="61" spans="1:7" x14ac:dyDescent="0.3">
      <c r="A61" s="100" t="s">
        <v>9</v>
      </c>
      <c r="B61" s="100">
        <v>0.6</v>
      </c>
    </row>
    <row r="62" spans="1:7" x14ac:dyDescent="0.3">
      <c r="A62" s="100" t="s">
        <v>10</v>
      </c>
      <c r="B62" s="100">
        <v>0.6</v>
      </c>
    </row>
    <row r="63" spans="1:7" x14ac:dyDescent="0.3">
      <c r="A63" s="100" t="s">
        <v>14</v>
      </c>
      <c r="B63" s="100">
        <v>0.6</v>
      </c>
    </row>
    <row r="64" spans="1:7" x14ac:dyDescent="0.3">
      <c r="A64" s="100" t="s">
        <v>31</v>
      </c>
      <c r="B64" s="100">
        <v>0.5</v>
      </c>
    </row>
    <row r="65" spans="1:2" x14ac:dyDescent="0.3">
      <c r="A65" s="100" t="s">
        <v>18</v>
      </c>
      <c r="B65" s="100">
        <v>0.5</v>
      </c>
    </row>
    <row r="66" spans="1:2" x14ac:dyDescent="0.3">
      <c r="A66" s="100" t="s">
        <v>2</v>
      </c>
      <c r="B66" s="100">
        <v>0.5</v>
      </c>
    </row>
    <row r="67" spans="1:2" x14ac:dyDescent="0.3">
      <c r="A67" s="100" t="s">
        <v>9</v>
      </c>
      <c r="B67" s="100">
        <v>0.5</v>
      </c>
    </row>
    <row r="68" spans="1:2" x14ac:dyDescent="0.3">
      <c r="A68" s="100" t="s">
        <v>28</v>
      </c>
      <c r="B68" s="100">
        <v>0.5</v>
      </c>
    </row>
    <row r="69" spans="1:2" x14ac:dyDescent="0.3">
      <c r="A69" s="100" t="s">
        <v>3</v>
      </c>
      <c r="B69" s="100">
        <v>0.5</v>
      </c>
    </row>
    <row r="70" spans="1:2" x14ac:dyDescent="0.3">
      <c r="A70" s="100" t="s">
        <v>29</v>
      </c>
      <c r="B70" s="100">
        <v>0.5</v>
      </c>
    </row>
    <row r="71" spans="1:2" x14ac:dyDescent="0.3">
      <c r="A71" s="100" t="s">
        <v>2</v>
      </c>
      <c r="B71" s="100">
        <v>0.5</v>
      </c>
    </row>
    <row r="72" spans="1:2" x14ac:dyDescent="0.3">
      <c r="A72" s="100" t="s">
        <v>9</v>
      </c>
      <c r="B72" s="100">
        <v>0.5</v>
      </c>
    </row>
    <row r="73" spans="1:2" x14ac:dyDescent="0.3">
      <c r="A73" s="100" t="s">
        <v>9</v>
      </c>
      <c r="B73" s="100">
        <v>0.5</v>
      </c>
    </row>
    <row r="74" spans="1:2" x14ac:dyDescent="0.3">
      <c r="A74" s="100" t="s">
        <v>18</v>
      </c>
      <c r="B74" s="100">
        <v>0.5</v>
      </c>
    </row>
    <row r="75" spans="1:2" x14ac:dyDescent="0.3">
      <c r="A75" s="100" t="s">
        <v>25</v>
      </c>
      <c r="B75" s="100">
        <v>0.5</v>
      </c>
    </row>
    <row r="76" spans="1:2" x14ac:dyDescent="0.3">
      <c r="A76" s="100" t="s">
        <v>28</v>
      </c>
      <c r="B76" s="100">
        <v>0.5</v>
      </c>
    </row>
    <row r="77" spans="1:2" x14ac:dyDescent="0.3">
      <c r="A77" s="100" t="s">
        <v>29</v>
      </c>
      <c r="B77" s="100">
        <v>0.4</v>
      </c>
    </row>
    <row r="78" spans="1:2" x14ac:dyDescent="0.3">
      <c r="A78" s="100" t="s">
        <v>10</v>
      </c>
      <c r="B78" s="100">
        <v>0.4</v>
      </c>
    </row>
    <row r="79" spans="1:2" x14ac:dyDescent="0.3">
      <c r="A79" s="100" t="s">
        <v>21</v>
      </c>
      <c r="B79" s="100">
        <v>0.4</v>
      </c>
    </row>
    <row r="80" spans="1:2" x14ac:dyDescent="0.3">
      <c r="A80" s="100" t="s">
        <v>11</v>
      </c>
      <c r="B80" s="100">
        <v>0.4</v>
      </c>
    </row>
    <row r="81" spans="1:2" x14ac:dyDescent="0.3">
      <c r="A81" s="100" t="s">
        <v>18</v>
      </c>
      <c r="B81" s="100">
        <v>0.4</v>
      </c>
    </row>
    <row r="82" spans="1:2" x14ac:dyDescent="0.3">
      <c r="A82" s="100" t="s">
        <v>9</v>
      </c>
      <c r="B82" s="100">
        <v>0.4</v>
      </c>
    </row>
    <row r="83" spans="1:2" x14ac:dyDescent="0.3">
      <c r="A83" s="100" t="s">
        <v>11</v>
      </c>
      <c r="B83" s="100">
        <v>0.4</v>
      </c>
    </row>
    <row r="84" spans="1:2" x14ac:dyDescent="0.3">
      <c r="A84" s="100" t="s">
        <v>11</v>
      </c>
      <c r="B84" s="100">
        <v>0.4</v>
      </c>
    </row>
    <row r="85" spans="1:2" x14ac:dyDescent="0.3">
      <c r="A85" s="100" t="s">
        <v>22</v>
      </c>
      <c r="B85" s="100">
        <v>0.4</v>
      </c>
    </row>
    <row r="86" spans="1:2" x14ac:dyDescent="0.3">
      <c r="A86" s="100" t="s">
        <v>21</v>
      </c>
      <c r="B86" s="100">
        <v>0.4</v>
      </c>
    </row>
    <row r="87" spans="1:2" x14ac:dyDescent="0.3">
      <c r="A87" s="100" t="s">
        <v>24</v>
      </c>
      <c r="B87" s="100">
        <v>0.4</v>
      </c>
    </row>
    <row r="88" spans="1:2" x14ac:dyDescent="0.3">
      <c r="A88" s="100" t="s">
        <v>25</v>
      </c>
      <c r="B88" s="100">
        <v>0.4</v>
      </c>
    </row>
    <row r="89" spans="1:2" x14ac:dyDescent="0.3">
      <c r="A89" s="100" t="s">
        <v>18</v>
      </c>
      <c r="B89" s="100">
        <v>0.4</v>
      </c>
    </row>
    <row r="90" spans="1:2" x14ac:dyDescent="0.3">
      <c r="A90" s="100" t="s">
        <v>28</v>
      </c>
      <c r="B90" s="100">
        <v>0.4</v>
      </c>
    </row>
    <row r="91" spans="1:2" x14ac:dyDescent="0.3">
      <c r="A91" s="100" t="s">
        <v>3</v>
      </c>
      <c r="B91" s="100">
        <v>0.4</v>
      </c>
    </row>
    <row r="92" spans="1:2" x14ac:dyDescent="0.3">
      <c r="A92" s="100" t="s">
        <v>12</v>
      </c>
      <c r="B92" s="100">
        <v>0.4</v>
      </c>
    </row>
    <row r="93" spans="1:2" x14ac:dyDescent="0.3">
      <c r="A93" s="100" t="s">
        <v>14</v>
      </c>
      <c r="B93" s="100">
        <v>0.3</v>
      </c>
    </row>
    <row r="94" spans="1:2" x14ac:dyDescent="0.3">
      <c r="A94" s="100" t="s">
        <v>9</v>
      </c>
      <c r="B94" s="100">
        <v>0.3</v>
      </c>
    </row>
    <row r="95" spans="1:2" x14ac:dyDescent="0.3">
      <c r="A95" s="100" t="s">
        <v>3</v>
      </c>
      <c r="B95" s="100">
        <v>0.3</v>
      </c>
    </row>
    <row r="96" spans="1:2" x14ac:dyDescent="0.3">
      <c r="A96" s="100" t="s">
        <v>25</v>
      </c>
      <c r="B96" s="100">
        <v>0.3</v>
      </c>
    </row>
    <row r="97" spans="1:2" x14ac:dyDescent="0.3">
      <c r="A97" s="100" t="s">
        <v>9</v>
      </c>
      <c r="B97" s="100">
        <v>0.3</v>
      </c>
    </row>
    <row r="98" spans="1:2" x14ac:dyDescent="0.3">
      <c r="A98" s="100" t="s">
        <v>15</v>
      </c>
      <c r="B98" s="100">
        <v>0.3</v>
      </c>
    </row>
    <row r="99" spans="1:2" x14ac:dyDescent="0.3">
      <c r="A99" s="100" t="s">
        <v>13</v>
      </c>
      <c r="B99" s="100">
        <v>0.3</v>
      </c>
    </row>
    <row r="100" spans="1:2" x14ac:dyDescent="0.3">
      <c r="A100" s="100" t="s">
        <v>11</v>
      </c>
      <c r="B100" s="100">
        <v>0.3</v>
      </c>
    </row>
    <row r="101" spans="1:2" x14ac:dyDescent="0.3">
      <c r="A101" s="100" t="s">
        <v>29</v>
      </c>
      <c r="B101" s="100">
        <v>0.3</v>
      </c>
    </row>
    <row r="102" spans="1:2" x14ac:dyDescent="0.3">
      <c r="A102" s="100" t="s">
        <v>31</v>
      </c>
      <c r="B102" s="100">
        <v>0.3</v>
      </c>
    </row>
    <row r="103" spans="1:2" x14ac:dyDescent="0.3">
      <c r="A103" s="100" t="s">
        <v>18</v>
      </c>
      <c r="B103" s="100">
        <v>0.3</v>
      </c>
    </row>
    <row r="104" spans="1:2" x14ac:dyDescent="0.3">
      <c r="A104" s="100" t="s">
        <v>29</v>
      </c>
      <c r="B104" s="100">
        <v>0.3</v>
      </c>
    </row>
    <row r="105" spans="1:2" x14ac:dyDescent="0.3">
      <c r="A105" s="100" t="s">
        <v>13</v>
      </c>
      <c r="B105" s="100">
        <v>0.3</v>
      </c>
    </row>
    <row r="106" spans="1:2" x14ac:dyDescent="0.3">
      <c r="A106" s="100" t="s">
        <v>31</v>
      </c>
      <c r="B106" s="100">
        <v>0.3</v>
      </c>
    </row>
    <row r="107" spans="1:2" x14ac:dyDescent="0.3">
      <c r="A107" s="100" t="s">
        <v>3</v>
      </c>
      <c r="B107" s="100">
        <v>0.3</v>
      </c>
    </row>
    <row r="108" spans="1:2" x14ac:dyDescent="0.3">
      <c r="A108" s="100" t="s">
        <v>13</v>
      </c>
      <c r="B108" s="100">
        <v>0.3</v>
      </c>
    </row>
    <row r="109" spans="1:2" x14ac:dyDescent="0.3">
      <c r="A109" s="100" t="s">
        <v>18</v>
      </c>
      <c r="B109" s="100">
        <v>0.3</v>
      </c>
    </row>
    <row r="110" spans="1:2" x14ac:dyDescent="0.3">
      <c r="A110" s="100" t="s">
        <v>11</v>
      </c>
      <c r="B110" s="100">
        <v>0.3</v>
      </c>
    </row>
    <row r="111" spans="1:2" x14ac:dyDescent="0.3">
      <c r="A111" s="100" t="s">
        <v>24</v>
      </c>
      <c r="B111" s="100">
        <v>0.3</v>
      </c>
    </row>
    <row r="112" spans="1:2" x14ac:dyDescent="0.3">
      <c r="A112" s="100" t="s">
        <v>14</v>
      </c>
      <c r="B112" s="100">
        <v>0.2</v>
      </c>
    </row>
    <row r="113" spans="1:2" x14ac:dyDescent="0.3">
      <c r="A113" s="100" t="s">
        <v>29</v>
      </c>
      <c r="B113" s="100">
        <v>0.2</v>
      </c>
    </row>
    <row r="114" spans="1:2" x14ac:dyDescent="0.3">
      <c r="A114" s="100" t="s">
        <v>11</v>
      </c>
      <c r="B114" s="100">
        <v>0.2</v>
      </c>
    </row>
    <row r="115" spans="1:2" x14ac:dyDescent="0.3">
      <c r="A115" s="100" t="s">
        <v>13</v>
      </c>
      <c r="B115" s="100">
        <v>0.2</v>
      </c>
    </row>
    <row r="116" spans="1:2" x14ac:dyDescent="0.3">
      <c r="A116" s="100" t="s">
        <v>31</v>
      </c>
      <c r="B116" s="100">
        <v>0.2</v>
      </c>
    </row>
    <row r="117" spans="1:2" x14ac:dyDescent="0.3">
      <c r="A117" s="100" t="s">
        <v>11</v>
      </c>
      <c r="B117" s="100">
        <v>0.2</v>
      </c>
    </row>
    <row r="118" spans="1:2" x14ac:dyDescent="0.3">
      <c r="A118" s="100" t="s">
        <v>10</v>
      </c>
      <c r="B118" s="100">
        <v>0.2</v>
      </c>
    </row>
    <row r="119" spans="1:2" x14ac:dyDescent="0.3">
      <c r="A119" s="100" t="s">
        <v>2</v>
      </c>
      <c r="B119" s="100">
        <v>0.2</v>
      </c>
    </row>
    <row r="120" spans="1:2" x14ac:dyDescent="0.3">
      <c r="A120" s="100" t="s">
        <v>22</v>
      </c>
      <c r="B120" s="100">
        <v>0.2</v>
      </c>
    </row>
    <row r="121" spans="1:2" x14ac:dyDescent="0.3">
      <c r="A121" s="100" t="s">
        <v>21</v>
      </c>
      <c r="B121" s="100">
        <v>0.2</v>
      </c>
    </row>
    <row r="122" spans="1:2" x14ac:dyDescent="0.3">
      <c r="A122" s="100" t="s">
        <v>11</v>
      </c>
      <c r="B122" s="100">
        <v>0.2</v>
      </c>
    </row>
    <row r="123" spans="1:2" x14ac:dyDescent="0.3">
      <c r="A123" s="100" t="s">
        <v>31</v>
      </c>
      <c r="B123" s="100">
        <v>0.2</v>
      </c>
    </row>
    <row r="124" spans="1:2" x14ac:dyDescent="0.3">
      <c r="A124" s="100" t="s">
        <v>21</v>
      </c>
      <c r="B124" s="100">
        <v>0.2</v>
      </c>
    </row>
    <row r="125" spans="1:2" x14ac:dyDescent="0.3">
      <c r="A125" s="100" t="s">
        <v>24</v>
      </c>
      <c r="B125" s="100">
        <v>0.2</v>
      </c>
    </row>
    <row r="126" spans="1:2" x14ac:dyDescent="0.3">
      <c r="A126" s="100" t="s">
        <v>9</v>
      </c>
      <c r="B126" s="100">
        <v>0.2</v>
      </c>
    </row>
    <row r="127" spans="1:2" x14ac:dyDescent="0.3">
      <c r="A127" s="100" t="s">
        <v>25</v>
      </c>
      <c r="B127" s="100">
        <v>0.2</v>
      </c>
    </row>
    <row r="128" spans="1:2" x14ac:dyDescent="0.3">
      <c r="A128" s="100" t="s">
        <v>7</v>
      </c>
      <c r="B128" s="100">
        <v>0.2</v>
      </c>
    </row>
    <row r="129" spans="1:2" x14ac:dyDescent="0.3">
      <c r="A129" s="100" t="s">
        <v>12</v>
      </c>
      <c r="B129" s="100">
        <v>0.2</v>
      </c>
    </row>
    <row r="130" spans="1:2" x14ac:dyDescent="0.3">
      <c r="A130" s="100" t="s">
        <v>24</v>
      </c>
      <c r="B130" s="100">
        <v>0.2</v>
      </c>
    </row>
    <row r="131" spans="1:2" x14ac:dyDescent="0.3">
      <c r="A131" s="100" t="s">
        <v>3</v>
      </c>
      <c r="B131" s="100">
        <v>0.2</v>
      </c>
    </row>
    <row r="132" spans="1:2" x14ac:dyDescent="0.3">
      <c r="A132" s="100" t="s">
        <v>9</v>
      </c>
      <c r="B132" s="100">
        <v>0.2</v>
      </c>
    </row>
    <row r="133" spans="1:2" x14ac:dyDescent="0.3">
      <c r="A133" s="100" t="s">
        <v>22</v>
      </c>
      <c r="B133" s="100">
        <v>0.2</v>
      </c>
    </row>
    <row r="134" spans="1:2" x14ac:dyDescent="0.3">
      <c r="A134" s="100" t="s">
        <v>15</v>
      </c>
      <c r="B134" s="100">
        <v>0.2</v>
      </c>
    </row>
    <row r="135" spans="1:2" x14ac:dyDescent="0.3">
      <c r="A135" s="100" t="s">
        <v>13</v>
      </c>
      <c r="B135" s="100">
        <v>0.2</v>
      </c>
    </row>
    <row r="136" spans="1:2" x14ac:dyDescent="0.3">
      <c r="A136" s="100" t="s">
        <v>15</v>
      </c>
      <c r="B136" s="100">
        <v>0.2</v>
      </c>
    </row>
    <row r="137" spans="1:2" x14ac:dyDescent="0.3">
      <c r="A137" s="100" t="s">
        <v>28</v>
      </c>
      <c r="B137" s="100">
        <v>0.2</v>
      </c>
    </row>
    <row r="138" spans="1:2" x14ac:dyDescent="0.3">
      <c r="A138" s="100" t="s">
        <v>21</v>
      </c>
      <c r="B138" s="100">
        <v>0.2</v>
      </c>
    </row>
    <row r="139" spans="1:2" x14ac:dyDescent="0.3">
      <c r="A139" s="100" t="s">
        <v>15</v>
      </c>
      <c r="B139" s="100">
        <v>0.2</v>
      </c>
    </row>
    <row r="140" spans="1:2" x14ac:dyDescent="0.3">
      <c r="A140" s="100" t="s">
        <v>26</v>
      </c>
      <c r="B140" s="100">
        <v>0.2</v>
      </c>
    </row>
    <row r="141" spans="1:2" x14ac:dyDescent="0.3">
      <c r="A141" s="100" t="s">
        <v>18</v>
      </c>
      <c r="B141" s="100">
        <v>0.2</v>
      </c>
    </row>
    <row r="142" spans="1:2" x14ac:dyDescent="0.3">
      <c r="A142" s="100" t="s">
        <v>11</v>
      </c>
      <c r="B142" s="100">
        <v>0.2</v>
      </c>
    </row>
    <row r="143" spans="1:2" x14ac:dyDescent="0.3">
      <c r="A143" s="100" t="s">
        <v>9</v>
      </c>
      <c r="B143" s="100">
        <v>0.2</v>
      </c>
    </row>
    <row r="144" spans="1:2" x14ac:dyDescent="0.3">
      <c r="A144" s="100" t="s">
        <v>14</v>
      </c>
      <c r="B144" s="100">
        <v>0.2</v>
      </c>
    </row>
    <row r="145" spans="1:2" x14ac:dyDescent="0.3">
      <c r="A145" s="100" t="s">
        <v>15</v>
      </c>
      <c r="B145" s="100">
        <v>0.2</v>
      </c>
    </row>
    <row r="146" spans="1:2" x14ac:dyDescent="0.3">
      <c r="A146" s="100" t="s">
        <v>14</v>
      </c>
      <c r="B146" s="100">
        <v>0.2</v>
      </c>
    </row>
    <row r="147" spans="1:2" x14ac:dyDescent="0.3">
      <c r="A147" s="100" t="s">
        <v>24</v>
      </c>
      <c r="B147" s="100">
        <v>0.1</v>
      </c>
    </row>
    <row r="148" spans="1:2" x14ac:dyDescent="0.3">
      <c r="A148" s="100" t="s">
        <v>3</v>
      </c>
      <c r="B148" s="100">
        <v>0.1</v>
      </c>
    </row>
    <row r="149" spans="1:2" x14ac:dyDescent="0.3">
      <c r="A149" s="100" t="s">
        <v>9</v>
      </c>
      <c r="B149" s="100">
        <v>0.1</v>
      </c>
    </row>
    <row r="150" spans="1:2" x14ac:dyDescent="0.3">
      <c r="A150" s="100" t="s">
        <v>10</v>
      </c>
      <c r="B150" s="100">
        <v>0.1</v>
      </c>
    </row>
    <row r="151" spans="1:2" x14ac:dyDescent="0.3">
      <c r="A151" s="100" t="s">
        <v>10</v>
      </c>
      <c r="B151" s="100">
        <v>0.1</v>
      </c>
    </row>
    <row r="152" spans="1:2" x14ac:dyDescent="0.3">
      <c r="A152" s="100" t="s">
        <v>25</v>
      </c>
      <c r="B152" s="100">
        <v>0.1</v>
      </c>
    </row>
    <row r="153" spans="1:2" x14ac:dyDescent="0.3">
      <c r="A153" s="100" t="s">
        <v>3</v>
      </c>
      <c r="B153" s="100">
        <v>0.1</v>
      </c>
    </row>
    <row r="154" spans="1:2" x14ac:dyDescent="0.3">
      <c r="A154" s="100" t="s">
        <v>3</v>
      </c>
      <c r="B154" s="100">
        <v>0.1</v>
      </c>
    </row>
    <row r="155" spans="1:2" x14ac:dyDescent="0.3">
      <c r="A155" s="100" t="s">
        <v>29</v>
      </c>
      <c r="B155" s="100">
        <v>0.1</v>
      </c>
    </row>
    <row r="156" spans="1:2" x14ac:dyDescent="0.3">
      <c r="A156" s="100" t="s">
        <v>3</v>
      </c>
      <c r="B156" s="100">
        <v>0.1</v>
      </c>
    </row>
    <row r="157" spans="1:2" x14ac:dyDescent="0.3">
      <c r="A157" s="100" t="s">
        <v>3</v>
      </c>
      <c r="B157" s="100">
        <v>0.1</v>
      </c>
    </row>
    <row r="158" spans="1:2" x14ac:dyDescent="0.3">
      <c r="A158" s="100" t="s">
        <v>18</v>
      </c>
      <c r="B158" s="100">
        <v>0.1</v>
      </c>
    </row>
    <row r="159" spans="1:2" x14ac:dyDescent="0.3">
      <c r="A159" s="100" t="s">
        <v>22</v>
      </c>
      <c r="B159" s="100">
        <v>0.1</v>
      </c>
    </row>
    <row r="160" spans="1:2" x14ac:dyDescent="0.3">
      <c r="A160" s="100" t="s">
        <v>29</v>
      </c>
      <c r="B160" s="100">
        <v>0.1</v>
      </c>
    </row>
    <row r="161" spans="1:2" x14ac:dyDescent="0.3">
      <c r="A161" s="100" t="s">
        <v>15</v>
      </c>
      <c r="B161" s="100">
        <v>0.1</v>
      </c>
    </row>
    <row r="162" spans="1:2" x14ac:dyDescent="0.3">
      <c r="A162" s="100" t="s">
        <v>13</v>
      </c>
      <c r="B162" s="100">
        <v>0.1</v>
      </c>
    </row>
    <row r="163" spans="1:2" x14ac:dyDescent="0.3">
      <c r="A163" s="100" t="s">
        <v>18</v>
      </c>
      <c r="B163" s="100">
        <v>0.1</v>
      </c>
    </row>
    <row r="164" spans="1:2" x14ac:dyDescent="0.3">
      <c r="A164" s="100" t="s">
        <v>26</v>
      </c>
      <c r="B164" s="100">
        <v>0.1</v>
      </c>
    </row>
    <row r="165" spans="1:2" x14ac:dyDescent="0.3">
      <c r="A165" s="100" t="s">
        <v>10</v>
      </c>
      <c r="B165" s="100">
        <v>3.6</v>
      </c>
    </row>
    <row r="166" spans="1:2" x14ac:dyDescent="0.3">
      <c r="A166" s="100" t="s">
        <v>12</v>
      </c>
      <c r="B166" s="100">
        <v>2.6</v>
      </c>
    </row>
    <row r="167" spans="1:2" x14ac:dyDescent="0.3">
      <c r="A167" s="100" t="s">
        <v>2</v>
      </c>
      <c r="B167" s="100">
        <v>2.5</v>
      </c>
    </row>
    <row r="168" spans="1:2" x14ac:dyDescent="0.3">
      <c r="A168" s="100" t="s">
        <v>2</v>
      </c>
      <c r="B168" s="100">
        <v>2.5</v>
      </c>
    </row>
    <row r="169" spans="1:2" x14ac:dyDescent="0.3">
      <c r="A169" s="100" t="s">
        <v>2</v>
      </c>
      <c r="B169" s="100">
        <v>2.5</v>
      </c>
    </row>
    <row r="170" spans="1:2" x14ac:dyDescent="0.3">
      <c r="A170" s="100" t="s">
        <v>22</v>
      </c>
      <c r="B170" s="100">
        <v>2.4</v>
      </c>
    </row>
    <row r="171" spans="1:2" x14ac:dyDescent="0.3">
      <c r="A171" s="100" t="s">
        <v>2</v>
      </c>
      <c r="B171" s="100">
        <v>2.4</v>
      </c>
    </row>
    <row r="172" spans="1:2" x14ac:dyDescent="0.3">
      <c r="A172" s="100" t="s">
        <v>28</v>
      </c>
      <c r="B172" s="100">
        <v>2</v>
      </c>
    </row>
    <row r="173" spans="1:2" x14ac:dyDescent="0.3">
      <c r="A173" t="s">
        <v>22</v>
      </c>
      <c r="B173">
        <v>1.9350000000000001</v>
      </c>
    </row>
    <row r="174" spans="1:2" x14ac:dyDescent="0.3">
      <c r="A174" s="100" t="s">
        <v>2</v>
      </c>
      <c r="B174" s="100">
        <v>1.9</v>
      </c>
    </row>
    <row r="175" spans="1:2" x14ac:dyDescent="0.3">
      <c r="A175" s="100" t="s">
        <v>22</v>
      </c>
      <c r="B175" s="100">
        <v>1.8</v>
      </c>
    </row>
    <row r="176" spans="1:2" x14ac:dyDescent="0.3">
      <c r="A176" s="100" t="s">
        <v>21</v>
      </c>
      <c r="B176" s="100">
        <v>1.8</v>
      </c>
    </row>
    <row r="177" spans="1:2" x14ac:dyDescent="0.3">
      <c r="A177" s="100" t="s">
        <v>10</v>
      </c>
      <c r="B177" s="100">
        <v>1.7</v>
      </c>
    </row>
    <row r="178" spans="1:2" x14ac:dyDescent="0.3">
      <c r="A178" s="100" t="s">
        <v>9</v>
      </c>
      <c r="B178" s="100">
        <v>1.7</v>
      </c>
    </row>
    <row r="179" spans="1:2" x14ac:dyDescent="0.3">
      <c r="A179" s="100" t="s">
        <v>9</v>
      </c>
      <c r="B179" s="100">
        <v>1.6</v>
      </c>
    </row>
    <row r="180" spans="1:2" x14ac:dyDescent="0.3">
      <c r="A180" s="100" t="s">
        <v>2</v>
      </c>
      <c r="B180" s="100">
        <v>1.5</v>
      </c>
    </row>
    <row r="181" spans="1:2" x14ac:dyDescent="0.3">
      <c r="A181" s="100" t="s">
        <v>12</v>
      </c>
      <c r="B181" s="100">
        <v>1.5</v>
      </c>
    </row>
    <row r="182" spans="1:2" x14ac:dyDescent="0.3">
      <c r="A182" s="100" t="s">
        <v>24</v>
      </c>
      <c r="B182" s="100">
        <v>1.5</v>
      </c>
    </row>
    <row r="183" spans="1:2" x14ac:dyDescent="0.3">
      <c r="A183" s="100" t="s">
        <v>29</v>
      </c>
      <c r="B183" s="100">
        <v>1.5</v>
      </c>
    </row>
    <row r="184" spans="1:2" x14ac:dyDescent="0.3">
      <c r="A184" s="100" t="s">
        <v>10</v>
      </c>
      <c r="B184" s="100">
        <v>1.5</v>
      </c>
    </row>
    <row r="185" spans="1:2" x14ac:dyDescent="0.3">
      <c r="A185" s="100" t="s">
        <v>12</v>
      </c>
      <c r="B185" s="100">
        <v>1.4</v>
      </c>
    </row>
    <row r="186" spans="1:2" x14ac:dyDescent="0.3">
      <c r="A186" s="100" t="s">
        <v>2</v>
      </c>
      <c r="B186" s="100">
        <v>1.4</v>
      </c>
    </row>
    <row r="187" spans="1:2" x14ac:dyDescent="0.3">
      <c r="A187" s="100" t="s">
        <v>29</v>
      </c>
      <c r="B187" s="100">
        <v>1.3</v>
      </c>
    </row>
    <row r="188" spans="1:2" x14ac:dyDescent="0.3">
      <c r="A188" s="100" t="s">
        <v>28</v>
      </c>
      <c r="B188" s="100">
        <v>1.2</v>
      </c>
    </row>
    <row r="189" spans="1:2" x14ac:dyDescent="0.3">
      <c r="A189" s="100" t="s">
        <v>18</v>
      </c>
      <c r="B189" s="100">
        <v>1.1000000000000001</v>
      </c>
    </row>
    <row r="190" spans="1:2" x14ac:dyDescent="0.3">
      <c r="A190" s="100" t="s">
        <v>29</v>
      </c>
      <c r="B190" s="100">
        <v>1.1000000000000001</v>
      </c>
    </row>
    <row r="191" spans="1:2" x14ac:dyDescent="0.3">
      <c r="A191" s="100" t="s">
        <v>22</v>
      </c>
      <c r="B191" s="100">
        <v>1</v>
      </c>
    </row>
    <row r="192" spans="1:2" x14ac:dyDescent="0.3">
      <c r="A192" s="100" t="s">
        <v>28</v>
      </c>
      <c r="B192" s="100">
        <v>1</v>
      </c>
    </row>
    <row r="193" spans="1:2" x14ac:dyDescent="0.3">
      <c r="A193" s="100" t="s">
        <v>28</v>
      </c>
      <c r="B193" s="100">
        <v>1</v>
      </c>
    </row>
    <row r="194" spans="1:2" x14ac:dyDescent="0.3">
      <c r="A194" s="100" t="s">
        <v>2</v>
      </c>
      <c r="B194" s="100">
        <v>0.9</v>
      </c>
    </row>
    <row r="195" spans="1:2" x14ac:dyDescent="0.3">
      <c r="A195" s="100" t="s">
        <v>31</v>
      </c>
      <c r="B195" s="100">
        <v>0.9</v>
      </c>
    </row>
    <row r="196" spans="1:2" x14ac:dyDescent="0.3">
      <c r="A196" s="100" t="s">
        <v>25</v>
      </c>
      <c r="B196" s="100">
        <v>0.9</v>
      </c>
    </row>
    <row r="197" spans="1:2" x14ac:dyDescent="0.3">
      <c r="A197" s="100" t="s">
        <v>10</v>
      </c>
      <c r="B197" s="100">
        <v>0.8</v>
      </c>
    </row>
    <row r="198" spans="1:2" x14ac:dyDescent="0.3">
      <c r="A198" s="100" t="s">
        <v>9</v>
      </c>
      <c r="B198" s="100">
        <v>0.8</v>
      </c>
    </row>
    <row r="199" spans="1:2" x14ac:dyDescent="0.3">
      <c r="A199" s="100" t="s">
        <v>22</v>
      </c>
      <c r="B199" s="100">
        <v>0.8</v>
      </c>
    </row>
    <row r="200" spans="1:2" x14ac:dyDescent="0.3">
      <c r="A200" s="100" t="s">
        <v>2</v>
      </c>
      <c r="B200" s="100">
        <v>0.8</v>
      </c>
    </row>
    <row r="201" spans="1:2" x14ac:dyDescent="0.3">
      <c r="A201" s="100" t="s">
        <v>24</v>
      </c>
      <c r="B201" s="100">
        <v>0.8</v>
      </c>
    </row>
    <row r="202" spans="1:2" x14ac:dyDescent="0.3">
      <c r="A202" s="100" t="s">
        <v>12</v>
      </c>
      <c r="B202" s="100">
        <v>0.8</v>
      </c>
    </row>
    <row r="203" spans="1:2" x14ac:dyDescent="0.3">
      <c r="A203" s="100" t="s">
        <v>23</v>
      </c>
      <c r="B203" s="100">
        <v>0.8</v>
      </c>
    </row>
    <row r="204" spans="1:2" x14ac:dyDescent="0.3">
      <c r="A204" s="100" t="s">
        <v>19</v>
      </c>
      <c r="B204" s="100">
        <v>0.8</v>
      </c>
    </row>
    <row r="205" spans="1:2" x14ac:dyDescent="0.3">
      <c r="A205" s="100" t="s">
        <v>13</v>
      </c>
      <c r="B205" s="100">
        <v>0.7</v>
      </c>
    </row>
    <row r="206" spans="1:2" x14ac:dyDescent="0.3">
      <c r="A206" s="100" t="s">
        <v>28</v>
      </c>
      <c r="B206" s="100">
        <v>0.7</v>
      </c>
    </row>
    <row r="207" spans="1:2" x14ac:dyDescent="0.3">
      <c r="A207" s="100" t="s">
        <v>12</v>
      </c>
      <c r="B207" s="100">
        <v>0.7</v>
      </c>
    </row>
    <row r="208" spans="1:2" x14ac:dyDescent="0.3">
      <c r="A208" s="100" t="s">
        <v>28</v>
      </c>
      <c r="B208" s="100">
        <v>0.7</v>
      </c>
    </row>
    <row r="209" spans="1:2" x14ac:dyDescent="0.3">
      <c r="A209" s="100" t="s">
        <v>21</v>
      </c>
      <c r="B209" s="100">
        <v>0.7</v>
      </c>
    </row>
    <row r="210" spans="1:2" x14ac:dyDescent="0.3">
      <c r="A210" s="100" t="s">
        <v>31</v>
      </c>
      <c r="B210" s="100">
        <v>0.7</v>
      </c>
    </row>
    <row r="211" spans="1:2" x14ac:dyDescent="0.3">
      <c r="A211" s="100" t="s">
        <v>25</v>
      </c>
      <c r="B211" s="100">
        <v>0.7</v>
      </c>
    </row>
    <row r="212" spans="1:2" x14ac:dyDescent="0.3">
      <c r="A212" s="100" t="s">
        <v>28</v>
      </c>
      <c r="B212" s="100">
        <v>0.7</v>
      </c>
    </row>
    <row r="213" spans="1:2" x14ac:dyDescent="0.3">
      <c r="A213" s="100" t="s">
        <v>23</v>
      </c>
      <c r="B213" s="100">
        <v>0.7</v>
      </c>
    </row>
    <row r="214" spans="1:2" x14ac:dyDescent="0.3">
      <c r="A214" s="100" t="s">
        <v>25</v>
      </c>
      <c r="B214" s="100">
        <v>0.6</v>
      </c>
    </row>
    <row r="215" spans="1:2" x14ac:dyDescent="0.3">
      <c r="A215" s="100" t="s">
        <v>23</v>
      </c>
      <c r="B215" s="100">
        <v>0.6</v>
      </c>
    </row>
    <row r="216" spans="1:2" x14ac:dyDescent="0.3">
      <c r="A216" s="100" t="s">
        <v>25</v>
      </c>
      <c r="B216" s="100">
        <v>0.6</v>
      </c>
    </row>
    <row r="217" spans="1:2" x14ac:dyDescent="0.3">
      <c r="A217" s="100" t="s">
        <v>10</v>
      </c>
      <c r="B217" s="100">
        <v>0.5</v>
      </c>
    </row>
    <row r="218" spans="1:2" x14ac:dyDescent="0.3">
      <c r="A218" s="100" t="s">
        <v>21</v>
      </c>
      <c r="B218" s="100">
        <v>0.5</v>
      </c>
    </row>
    <row r="219" spans="1:2" x14ac:dyDescent="0.3">
      <c r="A219" s="100" t="s">
        <v>23</v>
      </c>
      <c r="B219" s="100">
        <v>0.5</v>
      </c>
    </row>
    <row r="220" spans="1:2" x14ac:dyDescent="0.3">
      <c r="A220" s="100" t="s">
        <v>15</v>
      </c>
      <c r="B220" s="100">
        <v>0.5</v>
      </c>
    </row>
    <row r="221" spans="1:2" x14ac:dyDescent="0.3">
      <c r="A221" s="100" t="s">
        <v>31</v>
      </c>
      <c r="B221" s="100">
        <v>0.5</v>
      </c>
    </row>
    <row r="222" spans="1:2" x14ac:dyDescent="0.3">
      <c r="A222" s="100" t="s">
        <v>9</v>
      </c>
      <c r="B222" s="100">
        <v>0.5</v>
      </c>
    </row>
    <row r="223" spans="1:2" x14ac:dyDescent="0.3">
      <c r="A223" s="100" t="s">
        <v>31</v>
      </c>
      <c r="B223" s="100">
        <v>0.5</v>
      </c>
    </row>
    <row r="224" spans="1:2" x14ac:dyDescent="0.3">
      <c r="A224" s="100" t="s">
        <v>20</v>
      </c>
      <c r="B224" s="100">
        <v>0.5</v>
      </c>
    </row>
    <row r="225" spans="1:2" x14ac:dyDescent="0.3">
      <c r="A225" s="100" t="s">
        <v>8</v>
      </c>
      <c r="B225" s="100">
        <v>0.5</v>
      </c>
    </row>
    <row r="226" spans="1:2" x14ac:dyDescent="0.3">
      <c r="A226" s="100" t="s">
        <v>14</v>
      </c>
      <c r="B226" s="100">
        <v>0.5</v>
      </c>
    </row>
    <row r="227" spans="1:2" x14ac:dyDescent="0.3">
      <c r="A227" s="100" t="s">
        <v>22</v>
      </c>
      <c r="B227" s="100">
        <v>0.5</v>
      </c>
    </row>
    <row r="228" spans="1:2" x14ac:dyDescent="0.3">
      <c r="A228" s="100" t="s">
        <v>24</v>
      </c>
      <c r="B228" s="100">
        <v>0.5</v>
      </c>
    </row>
    <row r="229" spans="1:2" x14ac:dyDescent="0.3">
      <c r="A229" s="100" t="s">
        <v>8</v>
      </c>
      <c r="B229" s="100">
        <v>0.5</v>
      </c>
    </row>
    <row r="230" spans="1:2" x14ac:dyDescent="0.3">
      <c r="A230" s="100" t="s">
        <v>23</v>
      </c>
      <c r="B230" s="100">
        <v>0.4</v>
      </c>
    </row>
    <row r="231" spans="1:2" x14ac:dyDescent="0.3">
      <c r="A231" s="100" t="s">
        <v>12</v>
      </c>
      <c r="B231" s="100">
        <v>0.4</v>
      </c>
    </row>
    <row r="232" spans="1:2" x14ac:dyDescent="0.3">
      <c r="A232" s="100" t="s">
        <v>25</v>
      </c>
      <c r="B232" s="100">
        <v>0.4</v>
      </c>
    </row>
    <row r="233" spans="1:2" x14ac:dyDescent="0.3">
      <c r="A233" s="100" t="s">
        <v>3</v>
      </c>
      <c r="B233" s="100">
        <v>0.4</v>
      </c>
    </row>
    <row r="234" spans="1:2" x14ac:dyDescent="0.3">
      <c r="A234" s="100" t="s">
        <v>23</v>
      </c>
      <c r="B234" s="100">
        <v>0.4</v>
      </c>
    </row>
    <row r="235" spans="1:2" x14ac:dyDescent="0.3">
      <c r="A235" s="100" t="s">
        <v>17</v>
      </c>
      <c r="B235" s="100">
        <v>0.4</v>
      </c>
    </row>
    <row r="236" spans="1:2" x14ac:dyDescent="0.3">
      <c r="A236" s="100" t="s">
        <v>25</v>
      </c>
      <c r="B236" s="100">
        <v>0.4</v>
      </c>
    </row>
    <row r="237" spans="1:2" x14ac:dyDescent="0.3">
      <c r="A237" s="100" t="s">
        <v>15</v>
      </c>
      <c r="B237" s="100">
        <v>0.4</v>
      </c>
    </row>
    <row r="238" spans="1:2" x14ac:dyDescent="0.3">
      <c r="A238" s="100" t="s">
        <v>23</v>
      </c>
      <c r="B238" s="100">
        <v>0.4</v>
      </c>
    </row>
    <row r="239" spans="1:2" x14ac:dyDescent="0.3">
      <c r="A239" s="100" t="s">
        <v>28</v>
      </c>
      <c r="B239" s="100">
        <v>0.4</v>
      </c>
    </row>
    <row r="240" spans="1:2" x14ac:dyDescent="0.3">
      <c r="A240" s="100" t="s">
        <v>31</v>
      </c>
      <c r="B240" s="100">
        <v>0.4</v>
      </c>
    </row>
    <row r="241" spans="1:2" x14ac:dyDescent="0.3">
      <c r="A241" s="100" t="s">
        <v>19</v>
      </c>
      <c r="B241" s="100">
        <v>0.4</v>
      </c>
    </row>
    <row r="242" spans="1:2" x14ac:dyDescent="0.3">
      <c r="A242" s="100" t="s">
        <v>10</v>
      </c>
      <c r="B242" s="100">
        <v>0.4</v>
      </c>
    </row>
    <row r="243" spans="1:2" x14ac:dyDescent="0.3">
      <c r="A243" s="100" t="s">
        <v>20</v>
      </c>
      <c r="B243" s="100">
        <v>0.4</v>
      </c>
    </row>
    <row r="244" spans="1:2" x14ac:dyDescent="0.3">
      <c r="A244" s="100" t="s">
        <v>29</v>
      </c>
      <c r="B244" s="100">
        <v>0.4</v>
      </c>
    </row>
    <row r="245" spans="1:2" x14ac:dyDescent="0.3">
      <c r="A245" s="100" t="s">
        <v>20</v>
      </c>
      <c r="B245" s="100">
        <v>0.4</v>
      </c>
    </row>
    <row r="246" spans="1:2" x14ac:dyDescent="0.3">
      <c r="A246" s="100" t="s">
        <v>2</v>
      </c>
      <c r="B246" s="100">
        <v>0.3</v>
      </c>
    </row>
    <row r="247" spans="1:2" x14ac:dyDescent="0.3">
      <c r="A247" s="100" t="s">
        <v>23</v>
      </c>
      <c r="B247" s="100">
        <v>0.3</v>
      </c>
    </row>
    <row r="248" spans="1:2" x14ac:dyDescent="0.3">
      <c r="A248" s="100" t="s">
        <v>28</v>
      </c>
      <c r="B248" s="100">
        <v>0.3</v>
      </c>
    </row>
    <row r="249" spans="1:2" x14ac:dyDescent="0.3">
      <c r="A249" s="100" t="s">
        <v>8</v>
      </c>
      <c r="B249" s="100">
        <v>0.3</v>
      </c>
    </row>
    <row r="250" spans="1:2" x14ac:dyDescent="0.3">
      <c r="A250" s="100" t="s">
        <v>28</v>
      </c>
      <c r="B250" s="100">
        <v>0.3</v>
      </c>
    </row>
    <row r="251" spans="1:2" x14ac:dyDescent="0.3">
      <c r="A251" s="100" t="s">
        <v>25</v>
      </c>
      <c r="B251" s="100">
        <v>0.3</v>
      </c>
    </row>
    <row r="252" spans="1:2" x14ac:dyDescent="0.3">
      <c r="A252" s="100" t="s">
        <v>2</v>
      </c>
      <c r="B252" s="100">
        <v>0.3</v>
      </c>
    </row>
    <row r="253" spans="1:2" x14ac:dyDescent="0.3">
      <c r="A253" s="100" t="s">
        <v>19</v>
      </c>
      <c r="B253" s="100">
        <v>0.3</v>
      </c>
    </row>
    <row r="254" spans="1:2" x14ac:dyDescent="0.3">
      <c r="A254" s="100" t="s">
        <v>20</v>
      </c>
      <c r="B254" s="100">
        <v>0.3</v>
      </c>
    </row>
    <row r="255" spans="1:2" x14ac:dyDescent="0.3">
      <c r="A255" s="100" t="s">
        <v>2</v>
      </c>
      <c r="B255" s="100">
        <v>0.3</v>
      </c>
    </row>
    <row r="256" spans="1:2" x14ac:dyDescent="0.3">
      <c r="A256" s="100" t="s">
        <v>12</v>
      </c>
      <c r="B256" s="100">
        <v>0.3</v>
      </c>
    </row>
    <row r="257" spans="1:2" x14ac:dyDescent="0.3">
      <c r="A257" s="100" t="s">
        <v>2</v>
      </c>
      <c r="B257" s="100">
        <v>0.3</v>
      </c>
    </row>
    <row r="258" spans="1:2" x14ac:dyDescent="0.3">
      <c r="A258" s="100" t="s">
        <v>12</v>
      </c>
      <c r="B258" s="100">
        <v>0.3</v>
      </c>
    </row>
    <row r="259" spans="1:2" x14ac:dyDescent="0.3">
      <c r="A259" s="100" t="s">
        <v>12</v>
      </c>
      <c r="B259" s="100">
        <v>0.3</v>
      </c>
    </row>
    <row r="260" spans="1:2" x14ac:dyDescent="0.3">
      <c r="A260" s="100" t="s">
        <v>23</v>
      </c>
      <c r="B260" s="100">
        <v>0.3</v>
      </c>
    </row>
    <row r="261" spans="1:2" x14ac:dyDescent="0.3">
      <c r="A261" s="100" t="s">
        <v>29</v>
      </c>
      <c r="B261" s="100">
        <v>0.3</v>
      </c>
    </row>
    <row r="262" spans="1:2" x14ac:dyDescent="0.3">
      <c r="A262" s="100" t="s">
        <v>29</v>
      </c>
      <c r="B262" s="100">
        <v>0.3</v>
      </c>
    </row>
    <row r="263" spans="1:2" x14ac:dyDescent="0.3">
      <c r="A263" s="100" t="s">
        <v>20</v>
      </c>
      <c r="B263" s="100">
        <v>0.3</v>
      </c>
    </row>
    <row r="264" spans="1:2" x14ac:dyDescent="0.3">
      <c r="A264" s="100" t="s">
        <v>23</v>
      </c>
      <c r="B264" s="100">
        <v>0.3</v>
      </c>
    </row>
    <row r="265" spans="1:2" x14ac:dyDescent="0.3">
      <c r="A265" s="100" t="s">
        <v>10</v>
      </c>
      <c r="B265" s="100">
        <v>0.2</v>
      </c>
    </row>
    <row r="266" spans="1:2" x14ac:dyDescent="0.3">
      <c r="A266" s="100" t="s">
        <v>12</v>
      </c>
      <c r="B266" s="100">
        <v>0.2</v>
      </c>
    </row>
    <row r="267" spans="1:2" x14ac:dyDescent="0.3">
      <c r="A267" s="100" t="s">
        <v>8</v>
      </c>
      <c r="B267" s="100">
        <v>0.2</v>
      </c>
    </row>
    <row r="268" spans="1:2" x14ac:dyDescent="0.3">
      <c r="A268" s="100" t="s">
        <v>10</v>
      </c>
      <c r="B268" s="100">
        <v>0.2</v>
      </c>
    </row>
    <row r="269" spans="1:2" x14ac:dyDescent="0.3">
      <c r="A269" s="100" t="s">
        <v>23</v>
      </c>
      <c r="B269" s="100">
        <v>0.2</v>
      </c>
    </row>
    <row r="270" spans="1:2" x14ac:dyDescent="0.3">
      <c r="A270" s="100" t="s">
        <v>14</v>
      </c>
      <c r="B270" s="100">
        <v>0.2</v>
      </c>
    </row>
    <row r="271" spans="1:2" x14ac:dyDescent="0.3">
      <c r="A271" s="100" t="s">
        <v>20</v>
      </c>
      <c r="B271" s="100">
        <v>0.2</v>
      </c>
    </row>
    <row r="272" spans="1:2" x14ac:dyDescent="0.3">
      <c r="A272" s="100" t="s">
        <v>8</v>
      </c>
      <c r="B272" s="100">
        <v>0.2</v>
      </c>
    </row>
    <row r="273" spans="1:2" x14ac:dyDescent="0.3">
      <c r="A273" s="100" t="s">
        <v>10</v>
      </c>
      <c r="B273" s="100">
        <v>0.2</v>
      </c>
    </row>
    <row r="274" spans="1:2" x14ac:dyDescent="0.3">
      <c r="A274" s="100" t="s">
        <v>8</v>
      </c>
      <c r="B274" s="100">
        <v>0.2</v>
      </c>
    </row>
    <row r="275" spans="1:2" x14ac:dyDescent="0.3">
      <c r="A275" s="100" t="s">
        <v>23</v>
      </c>
      <c r="B275" s="100">
        <v>0.2</v>
      </c>
    </row>
    <row r="276" spans="1:2" x14ac:dyDescent="0.3">
      <c r="A276" s="100" t="s">
        <v>20</v>
      </c>
      <c r="B276" s="100">
        <v>0.2</v>
      </c>
    </row>
    <row r="277" spans="1:2" x14ac:dyDescent="0.3">
      <c r="A277" s="100" t="s">
        <v>12</v>
      </c>
      <c r="B277" s="100">
        <v>0.2</v>
      </c>
    </row>
    <row r="278" spans="1:2" x14ac:dyDescent="0.3">
      <c r="A278" s="100" t="s">
        <v>10</v>
      </c>
      <c r="B278" s="100">
        <v>0.2</v>
      </c>
    </row>
    <row r="279" spans="1:2" x14ac:dyDescent="0.3">
      <c r="A279" s="100" t="s">
        <v>26</v>
      </c>
      <c r="B279" s="100">
        <v>0.2</v>
      </c>
    </row>
    <row r="280" spans="1:2" x14ac:dyDescent="0.3">
      <c r="A280" s="100" t="s">
        <v>31</v>
      </c>
      <c r="B280" s="100">
        <v>0.2</v>
      </c>
    </row>
    <row r="281" spans="1:2" x14ac:dyDescent="0.3">
      <c r="A281" s="100" t="s">
        <v>23</v>
      </c>
      <c r="B281" s="100">
        <v>0.2</v>
      </c>
    </row>
    <row r="282" spans="1:2" x14ac:dyDescent="0.3">
      <c r="A282" s="100" t="s">
        <v>8</v>
      </c>
      <c r="B282" s="100">
        <v>0.2</v>
      </c>
    </row>
    <row r="283" spans="1:2" x14ac:dyDescent="0.3">
      <c r="A283" s="100" t="s">
        <v>12</v>
      </c>
      <c r="B283" s="100">
        <v>0.2</v>
      </c>
    </row>
    <row r="284" spans="1:2" x14ac:dyDescent="0.3">
      <c r="A284" s="100" t="s">
        <v>25</v>
      </c>
      <c r="B284" s="100">
        <v>0.2</v>
      </c>
    </row>
    <row r="285" spans="1:2" x14ac:dyDescent="0.3">
      <c r="A285" s="100" t="s">
        <v>20</v>
      </c>
      <c r="B285" s="100">
        <v>0.2</v>
      </c>
    </row>
    <row r="286" spans="1:2" x14ac:dyDescent="0.3">
      <c r="A286" s="100" t="s">
        <v>20</v>
      </c>
      <c r="B286" s="100">
        <v>0.2</v>
      </c>
    </row>
    <row r="287" spans="1:2" x14ac:dyDescent="0.3">
      <c r="A287" s="100" t="s">
        <v>10</v>
      </c>
      <c r="B287" s="100">
        <v>0.2</v>
      </c>
    </row>
    <row r="288" spans="1:2" x14ac:dyDescent="0.3">
      <c r="A288" s="100" t="s">
        <v>23</v>
      </c>
      <c r="B288" s="100">
        <v>0.2</v>
      </c>
    </row>
    <row r="289" spans="1:2" x14ac:dyDescent="0.3">
      <c r="A289" s="100" t="s">
        <v>28</v>
      </c>
      <c r="B289" s="100">
        <v>0.2</v>
      </c>
    </row>
    <row r="290" spans="1:2" x14ac:dyDescent="0.3">
      <c r="A290" s="100" t="s">
        <v>19</v>
      </c>
      <c r="B290" s="100">
        <v>0.2</v>
      </c>
    </row>
    <row r="291" spans="1:2" x14ac:dyDescent="0.3">
      <c r="A291" s="100" t="s">
        <v>10</v>
      </c>
      <c r="B291" s="100">
        <v>0.2</v>
      </c>
    </row>
    <row r="292" spans="1:2" x14ac:dyDescent="0.3">
      <c r="A292" s="100" t="s">
        <v>2</v>
      </c>
      <c r="B292" s="100">
        <v>0.2</v>
      </c>
    </row>
    <row r="293" spans="1:2" x14ac:dyDescent="0.3">
      <c r="A293" s="100" t="s">
        <v>12</v>
      </c>
      <c r="B293" s="100">
        <v>0.2</v>
      </c>
    </row>
    <row r="294" spans="1:2" x14ac:dyDescent="0.3">
      <c r="A294" s="100" t="s">
        <v>26</v>
      </c>
      <c r="B294" s="100">
        <v>0.2</v>
      </c>
    </row>
    <row r="295" spans="1:2" x14ac:dyDescent="0.3">
      <c r="A295" s="100" t="s">
        <v>28</v>
      </c>
      <c r="B295" s="100">
        <v>0.2</v>
      </c>
    </row>
    <row r="296" spans="1:2" x14ac:dyDescent="0.3">
      <c r="A296" s="100" t="s">
        <v>1</v>
      </c>
      <c r="B296" s="100">
        <v>0.2</v>
      </c>
    </row>
    <row r="297" spans="1:2" x14ac:dyDescent="0.3">
      <c r="A297" s="100" t="s">
        <v>22</v>
      </c>
      <c r="B297" s="100">
        <v>0.2</v>
      </c>
    </row>
    <row r="298" spans="1:2" x14ac:dyDescent="0.3">
      <c r="A298" s="100" t="s">
        <v>23</v>
      </c>
      <c r="B298" s="100">
        <v>0.2</v>
      </c>
    </row>
    <row r="299" spans="1:2" x14ac:dyDescent="0.3">
      <c r="A299" s="100" t="s">
        <v>12</v>
      </c>
      <c r="B299" s="100">
        <v>0.2</v>
      </c>
    </row>
    <row r="300" spans="1:2" x14ac:dyDescent="0.3">
      <c r="A300" s="100" t="s">
        <v>2</v>
      </c>
      <c r="B300" s="100">
        <v>0.1</v>
      </c>
    </row>
    <row r="301" spans="1:2" x14ac:dyDescent="0.3">
      <c r="A301" s="100" t="s">
        <v>20</v>
      </c>
      <c r="B301" s="100">
        <v>0.1</v>
      </c>
    </row>
    <row r="302" spans="1:2" x14ac:dyDescent="0.3">
      <c r="A302" s="100" t="s">
        <v>7</v>
      </c>
      <c r="B302" s="100">
        <v>0.1</v>
      </c>
    </row>
    <row r="303" spans="1:2" x14ac:dyDescent="0.3">
      <c r="A303" s="100" t="s">
        <v>19</v>
      </c>
      <c r="B303" s="100">
        <v>0.1</v>
      </c>
    </row>
    <row r="304" spans="1:2" x14ac:dyDescent="0.3">
      <c r="A304" s="100" t="s">
        <v>8</v>
      </c>
      <c r="B304" s="100">
        <v>0.1</v>
      </c>
    </row>
    <row r="305" spans="1:2" x14ac:dyDescent="0.3">
      <c r="A305" s="100" t="s">
        <v>23</v>
      </c>
      <c r="B305" s="100">
        <v>0.1</v>
      </c>
    </row>
    <row r="306" spans="1:2" x14ac:dyDescent="0.3">
      <c r="A306" s="100" t="s">
        <v>1</v>
      </c>
      <c r="B306" s="100">
        <v>0.1</v>
      </c>
    </row>
    <row r="307" spans="1:2" x14ac:dyDescent="0.3">
      <c r="A307" s="100" t="s">
        <v>12</v>
      </c>
      <c r="B307" s="100">
        <v>0.1</v>
      </c>
    </row>
    <row r="308" spans="1:2" x14ac:dyDescent="0.3">
      <c r="A308" s="100" t="s">
        <v>10</v>
      </c>
      <c r="B308" s="100">
        <v>0.1</v>
      </c>
    </row>
    <row r="309" spans="1:2" x14ac:dyDescent="0.3">
      <c r="A309" s="100" t="s">
        <v>24</v>
      </c>
      <c r="B309" s="100">
        <v>0.1</v>
      </c>
    </row>
    <row r="310" spans="1:2" x14ac:dyDescent="0.3">
      <c r="A310" s="100" t="s">
        <v>13</v>
      </c>
      <c r="B310" s="100">
        <v>0.1</v>
      </c>
    </row>
    <row r="311" spans="1:2" x14ac:dyDescent="0.3">
      <c r="A311" s="100" t="s">
        <v>20</v>
      </c>
      <c r="B311" s="100">
        <v>0.1</v>
      </c>
    </row>
    <row r="312" spans="1:2" x14ac:dyDescent="0.3">
      <c r="A312" s="100" t="s">
        <v>8</v>
      </c>
      <c r="B312" s="100">
        <v>0.1</v>
      </c>
    </row>
    <row r="313" spans="1:2" x14ac:dyDescent="0.3">
      <c r="A313" s="100" t="s">
        <v>22</v>
      </c>
      <c r="B313" s="100">
        <v>0.1</v>
      </c>
    </row>
    <row r="314" spans="1:2" x14ac:dyDescent="0.3">
      <c r="A314" s="100" t="s">
        <v>12</v>
      </c>
      <c r="B314" s="100">
        <v>0.1</v>
      </c>
    </row>
    <row r="315" spans="1:2" x14ac:dyDescent="0.3">
      <c r="A315" s="100" t="s">
        <v>31</v>
      </c>
      <c r="B315" s="100">
        <v>0.1</v>
      </c>
    </row>
    <row r="316" spans="1:2" x14ac:dyDescent="0.3">
      <c r="A316" s="100" t="s">
        <v>13</v>
      </c>
      <c r="B316" s="100">
        <v>0.1</v>
      </c>
    </row>
    <row r="317" spans="1:2" x14ac:dyDescent="0.3">
      <c r="A317" s="100" t="s">
        <v>28</v>
      </c>
      <c r="B317" s="100">
        <v>0.1</v>
      </c>
    </row>
    <row r="318" spans="1:2" x14ac:dyDescent="0.3">
      <c r="A318" s="100" t="s">
        <v>16</v>
      </c>
      <c r="B318" s="100">
        <v>0</v>
      </c>
    </row>
  </sheetData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91BB-F8F4-4727-A580-2D6F1B5DF687}">
  <dimension ref="A1:AJ319"/>
  <sheetViews>
    <sheetView tabSelected="1" zoomScale="205" zoomScaleNormal="205" workbookViewId="0">
      <selection activeCell="D5" sqref="D5"/>
    </sheetView>
  </sheetViews>
  <sheetFormatPr defaultColWidth="4.77734375" defaultRowHeight="14.4" x14ac:dyDescent="0.3"/>
  <cols>
    <col min="1" max="5" width="4.77734375" style="100" customWidth="1"/>
    <col min="6" max="6" width="4.77734375" style="100"/>
    <col min="7" max="7" width="4.77734375" style="100" customWidth="1"/>
    <col min="8" max="8" width="5.6640625" style="100" customWidth="1"/>
    <col min="9" max="11" width="4.77734375" style="100" customWidth="1"/>
    <col min="12" max="12" width="4.77734375" style="100"/>
    <col min="13" max="13" width="4.77734375" style="100" customWidth="1"/>
    <col min="14" max="18" width="4.77734375" style="100"/>
    <col min="19" max="20" width="4.77734375" style="100" customWidth="1"/>
    <col min="21" max="29" width="4.77734375" style="100"/>
    <col min="30" max="31" width="4.77734375" style="100" customWidth="1"/>
    <col min="32" max="16384" width="4.77734375" style="100"/>
  </cols>
  <sheetData>
    <row r="1" spans="1:36" x14ac:dyDescent="0.3">
      <c r="A1" s="100" t="s">
        <v>118</v>
      </c>
    </row>
    <row r="2" spans="1:36" x14ac:dyDescent="0.3">
      <c r="A2" s="98"/>
      <c r="B2" s="106">
        <v>1</v>
      </c>
      <c r="C2" s="106">
        <v>2</v>
      </c>
      <c r="D2" s="106">
        <v>3</v>
      </c>
      <c r="E2" s="107">
        <v>4</v>
      </c>
      <c r="F2" s="107">
        <v>5</v>
      </c>
      <c r="G2" s="99"/>
      <c r="H2" s="4"/>
      <c r="J2" s="72"/>
      <c r="K2" s="108"/>
      <c r="L2" s="107">
        <v>6</v>
      </c>
      <c r="M2" s="144">
        <v>7</v>
      </c>
      <c r="N2" s="106">
        <v>8</v>
      </c>
      <c r="O2" s="111">
        <v>9</v>
      </c>
      <c r="P2" s="111">
        <v>0</v>
      </c>
      <c r="Q2" s="112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30" t="s">
        <v>45</v>
      </c>
      <c r="B3" s="149" t="s">
        <v>1</v>
      </c>
      <c r="C3" s="147">
        <v>1.5</v>
      </c>
      <c r="D3" s="146">
        <v>1.5</v>
      </c>
      <c r="E3" s="99">
        <v>2</v>
      </c>
      <c r="F3" s="150">
        <v>3</v>
      </c>
      <c r="G3" s="103"/>
      <c r="H3" s="4"/>
      <c r="J3" s="4"/>
      <c r="K3" s="99"/>
      <c r="L3" s="150">
        <f>Efforts!C3*Efforts!$D$1/Efforts!$H$1</f>
        <v>3</v>
      </c>
      <c r="M3" s="99">
        <f>Efforts!D3*Efforts!$D$1/Efforts!$H$1</f>
        <v>2</v>
      </c>
      <c r="N3" s="146">
        <f>Efforts!E3*Efforts!$E$1/Efforts!$H$1</f>
        <v>1.5</v>
      </c>
      <c r="O3" s="147">
        <f>Efforts!F3*Efforts!$F$1/Efforts!$H$1</f>
        <v>1.5</v>
      </c>
      <c r="P3" s="148" t="s">
        <v>16</v>
      </c>
      <c r="Q3" s="116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"1.5"</v>
      </c>
      <c r="W3" t="str">
        <f>_xlfn.CONCAT("""",Keys!D2,""": ", """",D3,"""")</f>
        <v>"11": "1.5"</v>
      </c>
      <c r="X3" t="str">
        <f>_xlfn.CONCAT("""",Keys!E2,""": ", """",E3,"""")</f>
        <v>"12": "2"</v>
      </c>
      <c r="Y3" t="str">
        <f>_xlfn.CONCAT("""",Keys!F2,""": ", """",F3,"""")</f>
        <v>"13": "3"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"3"</v>
      </c>
      <c r="AF3" t="str">
        <f>_xlfn.CONCAT("""",Keys!M2,""": ", """",M3,"""")</f>
        <v>"12": "2"</v>
      </c>
      <c r="AG3" t="str">
        <f>_xlfn.CONCAT("""",Keys!N2,""": ", """",N3,"""")</f>
        <v>"11": "1.5"</v>
      </c>
      <c r="AH3" t="str">
        <f>_xlfn.CONCAT("""",Keys!O2,""": ", """",O3,"""")</f>
        <v>"10": "1.5"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20" t="s">
        <v>35</v>
      </c>
      <c r="B4" s="102">
        <v>2</v>
      </c>
      <c r="C4" s="147">
        <v>0.5</v>
      </c>
      <c r="D4" s="146" t="s">
        <v>9</v>
      </c>
      <c r="E4" s="145" t="s">
        <v>10</v>
      </c>
      <c r="F4" s="99">
        <v>2.5</v>
      </c>
      <c r="G4" s="128"/>
      <c r="H4" s="4"/>
      <c r="J4" s="4"/>
      <c r="K4" s="103" t="s">
        <v>4</v>
      </c>
      <c r="L4" s="99">
        <f>Efforts!C4*Efforts!$D$1/Efforts!$H$1</f>
        <v>2.5</v>
      </c>
      <c r="M4" s="145" t="s">
        <v>2</v>
      </c>
      <c r="N4" s="146">
        <f>Efforts!E4*Efforts!$E$1/Efforts!$H$1</f>
        <v>0.5</v>
      </c>
      <c r="O4" s="147">
        <f>Efforts!F4*Efforts!$F$1/Efforts!$H$1</f>
        <v>0.5</v>
      </c>
      <c r="P4" s="102">
        <f>Efforts!G4*Efforts!$G$1/Efforts!$H$1</f>
        <v>2</v>
      </c>
      <c r="Q4" s="117" t="s">
        <v>5</v>
      </c>
      <c r="T4" t="str">
        <f>_xlfn.CONCAT("""",Keys!A3,""": ", """",A4,"""")</f>
        <v>"15": "/"</v>
      </c>
      <c r="U4" t="str">
        <f>_xlfn.CONCAT("""",Keys!B3,""": ", """",B4,"""")</f>
        <v>"16": "2"</v>
      </c>
      <c r="V4" t="str">
        <f>_xlfn.CONCAT("""",Keys!C3,""": ", """",C4,"""")</f>
        <v>"17": "0.5"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"2.5"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"2.5"</v>
      </c>
      <c r="AF4" t="str">
        <f>_xlfn.CONCAT("""",Keys!M3,""": ", """",M4,"""")</f>
        <v>"19": "t"</v>
      </c>
      <c r="AG4" t="str">
        <f>_xlfn.CONCAT("""",Keys!N3,""": ", """",N4,"""")</f>
        <v>"18": "0.5"</v>
      </c>
      <c r="AH4" t="str">
        <f>_xlfn.CONCAT("""",Keys!O3,""": ", """",O4,"""")</f>
        <v>"17": "0.5"</v>
      </c>
      <c r="AI4" t="str">
        <f>_xlfn.CONCAT("""",Keys!P3,""": ", """",P4,"""")</f>
        <v>"16": "2"</v>
      </c>
      <c r="AJ4" t="str">
        <f>_xlfn.CONCAT("""",Keys!Q3,""": ", """",Q4,"""")</f>
        <v>"15": "-"</v>
      </c>
    </row>
    <row r="5" spans="1:36" x14ac:dyDescent="0.3">
      <c r="A5" s="102"/>
      <c r="B5" s="149">
        <v>3</v>
      </c>
      <c r="C5" s="101">
        <v>2</v>
      </c>
      <c r="D5" s="98">
        <v>2</v>
      </c>
      <c r="E5" s="145" t="s">
        <v>29</v>
      </c>
      <c r="F5" s="152">
        <v>3</v>
      </c>
      <c r="G5" s="105"/>
      <c r="H5" s="105"/>
      <c r="J5" s="118"/>
      <c r="K5" s="118"/>
      <c r="L5" s="151">
        <f>Efforts!C5*Efforts!$D$1/Efforts!$H$1</f>
        <v>3</v>
      </c>
      <c r="M5" s="145" t="s">
        <v>29</v>
      </c>
      <c r="N5" s="98">
        <f>Efforts!E5*Efforts!$E$1/Efforts!$H$1</f>
        <v>2</v>
      </c>
      <c r="O5" s="101">
        <f>Efforts!F5*Efforts!$F$1/Efforts!$H$1</f>
        <v>2</v>
      </c>
      <c r="P5" s="149">
        <f>Efforts!G5*Efforts!$G$1/Efforts!$H$1</f>
        <v>3</v>
      </c>
      <c r="Q5" s="117"/>
      <c r="T5" t="str">
        <f>_xlfn.CONCAT("""",Keys!A4,""": ", """",A5,"""")</f>
        <v>"22": ""</v>
      </c>
      <c r="U5" t="str">
        <f>_xlfn.CONCAT("""",Keys!B4,""": ", """",B5,"""")</f>
        <v>"23": "3"</v>
      </c>
      <c r="V5" t="str">
        <f>_xlfn.CONCAT("""",Keys!C4,""": ", """",C5,"""")</f>
        <v>"24": "2"</v>
      </c>
      <c r="W5" t="str">
        <f>_xlfn.CONCAT("""",Keys!D4,""": ", """",D5,"""")</f>
        <v>"25": "2"</v>
      </c>
      <c r="X5" t="str">
        <f>_xlfn.CONCAT("""",Keys!E4,""": ", """",E5,"""")</f>
        <v>"26": "l"</v>
      </c>
      <c r="Y5" t="str">
        <f>_xlfn.CONCAT("""",Keys!F4,""": ", """",F5,"""")</f>
        <v>"27": "3"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"3"</v>
      </c>
      <c r="AF5" t="str">
        <f>_xlfn.CONCAT("""",Keys!M4,""": ", """",M5,"""")</f>
        <v>"26": "l"</v>
      </c>
      <c r="AG5" t="str">
        <f>_xlfn.CONCAT("""",Keys!N4,""": ", """",N5,"""")</f>
        <v>"25": "2"</v>
      </c>
      <c r="AH5" t="str">
        <f>_xlfn.CONCAT("""",Keys!O4,""": ", """",O5,"""")</f>
        <v>"24": "2"</v>
      </c>
      <c r="AI5" t="str">
        <f>_xlfn.CONCAT("""",Keys!P4,""": ", """",P5,"""")</f>
        <v>"23": "3"</v>
      </c>
      <c r="AJ5" t="str">
        <f>_xlfn.CONCAT("""",Keys!Q4,""": ", """",Q5,"""")</f>
        <v>"22": ""</v>
      </c>
    </row>
    <row r="6" spans="1:36" x14ac:dyDescent="0.3">
      <c r="A6" s="102"/>
      <c r="B6" s="102"/>
      <c r="C6" s="101" t="s">
        <v>33</v>
      </c>
      <c r="D6" s="98" t="s">
        <v>34</v>
      </c>
      <c r="E6" s="105"/>
      <c r="F6" s="176"/>
      <c r="G6" s="176"/>
      <c r="H6" s="105"/>
      <c r="J6" s="118"/>
      <c r="K6" s="178"/>
      <c r="L6" s="174" t="s">
        <v>37</v>
      </c>
      <c r="M6" s="119"/>
      <c r="N6" s="98"/>
      <c r="O6" s="115"/>
      <c r="P6" s="117"/>
      <c r="Q6" s="11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77"/>
      <c r="G7" s="177"/>
      <c r="H7" s="105"/>
      <c r="J7" s="118"/>
      <c r="K7" s="179"/>
      <c r="L7" s="175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100" t="s">
        <v>109</v>
      </c>
      <c r="T8" t="str">
        <f>_xlfn.TEXTJOIN(",",TRUE,T2:AA7,)</f>
        <v>"1": "","2": "1","3": "2","4": "3","5": "4","6": "5","7": "","8": "\\","9": "j","10": "1.5","11": "1.5","12": "2","13": "3","14": "","15": "/","16": "2","17": "0.5","18": "e","19": "r","20": "2.5","21": "","22": "","23": "3","24": "2","25": "2","26": "l","27": "3","28":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"1.5","11": "1.5","12": "2","13": "3","14": "","15": "/","16": "2","17": "0.5","18": "e","19": "r","20": "2.5","21": "","22": "","23": "3","24": "2","25": "2","26": "l","27": "3","28": "","29": "","30": "","31": "","32": "[","33": "]","34": "","35": "","36": "","37": "","38": ""}, "right": {"7": "","6": "6","5": "7","4": "8","3": "9","2": "0","1": "","14": "","13": "3","12": "2","11": "1.5","10": "1.5","9": "z","8": "=","21": "`","20": "2.5","19": "t","18": "0.5","17": "0.5","16": "2","15": "-","29": "","28": "","27": "3","26": "l","25": "2","24": "2","23": "3","22": "","37": "","36": "","35": " ","34": "","33": "","32": "","31": "","30": "","38": ""}}</v>
      </c>
      <c r="R9" s="74"/>
      <c r="S9" s="74"/>
      <c r="T9" t="str">
        <f>_xlfn.TEXTJOIN(",",TRUE,AC2:AJ7,)</f>
        <v>"7": "","6": "6","5": "7","4": "8","3": "9","2": "0","1": "","14": "","13": "3","12": "2","11": "1.5","10": "1.5","9": "z","8": "=","21": "`","20": "2.5","19": "t","18": "0.5","17": "0.5","16": "2","15": "-","29": "","28": "","27": "3","26": "l","25": "2","24": "2","23": "3","22":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74"/>
      <c r="S10" s="7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100" t="s">
        <v>132</v>
      </c>
      <c r="B11" s="100" t="s">
        <v>133</v>
      </c>
      <c r="C11" t="s">
        <v>130</v>
      </c>
      <c r="D11" t="s">
        <v>125</v>
      </c>
      <c r="E11"/>
      <c r="F11" s="74" t="s">
        <v>135</v>
      </c>
      <c r="G11" s="74" t="s">
        <v>136</v>
      </c>
      <c r="H11" s="184" t="s">
        <v>124</v>
      </c>
      <c r="J11" s="100" t="s">
        <v>43</v>
      </c>
      <c r="K11" s="100" t="s">
        <v>134</v>
      </c>
      <c r="L11" s="100" t="s">
        <v>129</v>
      </c>
      <c r="N11" s="100" t="s">
        <v>44</v>
      </c>
      <c r="O11" s="100" t="s">
        <v>134</v>
      </c>
      <c r="P11" s="100" t="s">
        <v>129</v>
      </c>
    </row>
    <row r="12" spans="1:36" x14ac:dyDescent="0.3">
      <c r="A12" s="100" t="s">
        <v>9</v>
      </c>
      <c r="B12" s="100">
        <v>3.6</v>
      </c>
      <c r="C12" s="207" t="s">
        <v>9</v>
      </c>
      <c r="D12" s="208">
        <v>25.535000000000004</v>
      </c>
      <c r="E12"/>
      <c r="F12" s="205" t="s">
        <v>9</v>
      </c>
      <c r="G12" s="205" t="s">
        <v>9</v>
      </c>
      <c r="H12" s="211">
        <v>10.081</v>
      </c>
      <c r="J12" t="s">
        <v>10</v>
      </c>
      <c r="K12" s="183">
        <f>_xlfn.IFNA(INDEX($D$12:$D$317, MATCH(J12,$C$12:$C$317,0)),0)</f>
        <v>12.099999999999998</v>
      </c>
      <c r="L12" s="183">
        <f>_xlfn.IFNA(_xlfn.IFNA(INDEX($H$12:$H$58, MATCH(J12,$F$12:$F$58,0)), INDEX($H$12:$H$58, MATCH(J12,$G$12:$G$58,0))),0)</f>
        <v>4.9429999999999996</v>
      </c>
      <c r="N12" t="s">
        <v>2</v>
      </c>
      <c r="O12" s="183">
        <f>_xlfn.IFNA(INDEX($D$12:$D$317, MATCH(N12,$C$12:$C$317,0)),0)</f>
        <v>19.100000000000005</v>
      </c>
      <c r="P12" s="183">
        <f>_xlfn.IFNA(_xlfn.IFNA(INDEX($H$12:$H$58, MATCH(N12,$F$12:$F$58,0)), INDEX($H$12:$H$58, MATCH(N12,$G$12:$G$58,0))),0)</f>
        <v>7.8890000000000002</v>
      </c>
    </row>
    <row r="13" spans="1:36" x14ac:dyDescent="0.3">
      <c r="A13" s="100" t="s">
        <v>9</v>
      </c>
      <c r="B13" s="100">
        <v>2.6</v>
      </c>
      <c r="C13" s="207" t="s">
        <v>2</v>
      </c>
      <c r="D13" s="208">
        <v>19.100000000000005</v>
      </c>
      <c r="E13"/>
      <c r="F13" s="205" t="s">
        <v>2</v>
      </c>
      <c r="G13" s="205" t="s">
        <v>2</v>
      </c>
      <c r="H13" s="211">
        <v>7.8890000000000002</v>
      </c>
      <c r="J13" t="s">
        <v>9</v>
      </c>
      <c r="K13" s="183">
        <f>_xlfn.IFNA(INDEX($D$12:$D$317, MATCH(J13,$C$12:$C$317,0)),0)</f>
        <v>25.535000000000004</v>
      </c>
      <c r="L13" s="183">
        <f>_xlfn.IFNA(_xlfn.IFNA(INDEX($H$12:$H$58, MATCH(J13,$F$12:$F$58,0)), INDEX($H$12:$H$58, MATCH(J13,$G$12:$G$58,0))),0)</f>
        <v>10.081</v>
      </c>
      <c r="N13" t="s">
        <v>16</v>
      </c>
      <c r="O13" s="183">
        <f>_xlfn.IFNA(INDEX($D$12:$D$317, MATCH(N13,$C$12:$C$317,0)),0)</f>
        <v>0</v>
      </c>
      <c r="P13" s="183">
        <f>_xlfn.IFNA(_xlfn.IFNA(INDEX($H$12:$H$58, MATCH(N13,$F$12:$F$58,0)), INDEX($H$12:$H$58, MATCH(N13,$G$12:$G$58,0))),0)</f>
        <v>9.0999999999999998E-2</v>
      </c>
    </row>
    <row r="14" spans="1:36" x14ac:dyDescent="0.3">
      <c r="A14" s="100" t="s">
        <v>21</v>
      </c>
      <c r="B14" s="100">
        <v>2.5</v>
      </c>
      <c r="C14" s="207" t="s">
        <v>11</v>
      </c>
      <c r="D14" s="208">
        <v>15.899999999999999</v>
      </c>
      <c r="E14"/>
      <c r="F14" s="205" t="s">
        <v>11</v>
      </c>
      <c r="G14" s="205" t="s">
        <v>11</v>
      </c>
      <c r="H14" s="211">
        <v>6.2270000000000003</v>
      </c>
      <c r="J14" t="s">
        <v>1</v>
      </c>
      <c r="K14" s="183">
        <f>_xlfn.IFNA(INDEX($D$12:$D$317, MATCH(J14,$C$12:$C$317,0)),0)</f>
        <v>0.30000000000000004</v>
      </c>
      <c r="L14" s="183">
        <f>_xlfn.IFNA(_xlfn.IFNA(INDEX($H$12:$H$58, MATCH(J14,$F$12:$F$58,0)), INDEX($H$12:$H$58, MATCH(J14,$G$12:$G$58,0))),0)</f>
        <v>0.156</v>
      </c>
      <c r="N14"/>
      <c r="O14" s="183">
        <f>_xlfn.IFNA(INDEX($D$12:$D$317, MATCH(N14,$C$12:$C$317,0)),0)</f>
        <v>0</v>
      </c>
      <c r="P14" s="183">
        <f>_xlfn.IFNA(_xlfn.IFNA(INDEX($H$12:$H$58, MATCH(N14,$F$12:$F$58,0)), INDEX($H$12:$H$58, MATCH(N14,$G$12:$G$58,0))),0)</f>
        <v>0</v>
      </c>
    </row>
    <row r="15" spans="1:36" x14ac:dyDescent="0.3">
      <c r="A15" s="100" t="s">
        <v>11</v>
      </c>
      <c r="B15" s="100">
        <v>2.5</v>
      </c>
      <c r="C15" s="207" t="s">
        <v>28</v>
      </c>
      <c r="D15" s="208">
        <v>14.999999999999996</v>
      </c>
      <c r="E15"/>
      <c r="F15" s="205" t="s">
        <v>25</v>
      </c>
      <c r="G15" s="205" t="s">
        <v>25</v>
      </c>
      <c r="H15" s="211">
        <v>5.8070000000000004</v>
      </c>
      <c r="J15"/>
      <c r="K15" s="183">
        <f>_xlfn.IFNA(INDEX($D$12:$D$317, MATCH(J15,$C$12:$C$317,0)),0)</f>
        <v>0</v>
      </c>
      <c r="L15" s="183">
        <f>_xlfn.IFNA(_xlfn.IFNA(INDEX($H$12:$H$58, MATCH(J15,$F$12:$F$58,0)), INDEX($H$12:$H$58, MATCH(J15,$G$12:$G$58,0))),0)</f>
        <v>0</v>
      </c>
      <c r="N15"/>
      <c r="O15" s="183">
        <f>_xlfn.IFNA(INDEX($D$12:$D$317, MATCH(N15,$C$12:$C$317,0)),0)</f>
        <v>0</v>
      </c>
      <c r="P15" s="183">
        <f>_xlfn.IFNA(_xlfn.IFNA(INDEX($H$12:$H$58, MATCH(N15,$F$12:$F$58,0)), INDEX($H$12:$H$58, MATCH(N15,$G$12:$G$58,0))),0)</f>
        <v>0</v>
      </c>
    </row>
    <row r="16" spans="1:36" x14ac:dyDescent="0.3">
      <c r="A16" s="100" t="s">
        <v>9</v>
      </c>
      <c r="B16" s="100">
        <v>2.5</v>
      </c>
      <c r="C16" s="207" t="s">
        <v>25</v>
      </c>
      <c r="D16" s="208">
        <v>14.8</v>
      </c>
      <c r="E16"/>
      <c r="F16" s="205" t="s">
        <v>28</v>
      </c>
      <c r="G16" s="205" t="s">
        <v>28</v>
      </c>
      <c r="H16" s="211">
        <v>5.78</v>
      </c>
      <c r="J16"/>
      <c r="K16" s="183">
        <f>_xlfn.IFNA(INDEX($D$12:$D$317, MATCH(J16,$C$12:$C$317,0)),0)</f>
        <v>0</v>
      </c>
      <c r="L16" s="183">
        <f>_xlfn.IFNA(_xlfn.IFNA(INDEX($H$12:$H$58, MATCH(J16,$F$12:$F$58,0)), INDEX($H$12:$H$58, MATCH(J16,$G$12:$G$58,0))),0)</f>
        <v>0</v>
      </c>
      <c r="N16"/>
      <c r="O16" s="183">
        <f>_xlfn.IFNA(INDEX($D$12:$D$317, MATCH(N16,$C$12:$C$317,0)),0)</f>
        <v>0</v>
      </c>
      <c r="P16" s="183">
        <f>_xlfn.IFNA(_xlfn.IFNA(INDEX($H$12:$H$58, MATCH(N16,$F$12:$F$58,0)), INDEX($H$12:$H$58, MATCH(N16,$G$12:$G$58,0))),0)</f>
        <v>0</v>
      </c>
    </row>
    <row r="17" spans="1:16" x14ac:dyDescent="0.3">
      <c r="A17" s="100" t="s">
        <v>25</v>
      </c>
      <c r="B17" s="100">
        <v>2.4</v>
      </c>
      <c r="C17" s="207" t="s">
        <v>22</v>
      </c>
      <c r="D17" s="208">
        <v>13.835000000000001</v>
      </c>
      <c r="E17"/>
      <c r="F17" s="205" t="s">
        <v>22</v>
      </c>
      <c r="G17" s="205" t="s">
        <v>22</v>
      </c>
      <c r="H17" s="211">
        <v>5.5960000000000001</v>
      </c>
      <c r="J17"/>
      <c r="K17" s="183">
        <f>_xlfn.IFNA(INDEX($D$12:$D$317, MATCH(J17,$C$12:$C$317,0)),0)</f>
        <v>0</v>
      </c>
      <c r="L17" s="183">
        <f>_xlfn.IFNA(_xlfn.IFNA(INDEX($H$12:$H$58, MATCH(J17,$F$12:$F$58,0)), INDEX($H$12:$H$58, MATCH(J17,$G$12:$G$58,0))),0)</f>
        <v>0</v>
      </c>
      <c r="N17"/>
      <c r="O17" s="183">
        <f>_xlfn.IFNA(INDEX($D$12:$D$317, MATCH(N17,$C$12:$C$317,0)),0)</f>
        <v>0</v>
      </c>
      <c r="P17" s="183">
        <f>_xlfn.IFNA(_xlfn.IFNA(INDEX($H$12:$H$58, MATCH(N17,$F$12:$F$58,0)), INDEX($H$12:$H$58, MATCH(N17,$G$12:$G$58,0))),0)</f>
        <v>0</v>
      </c>
    </row>
    <row r="18" spans="1:16" x14ac:dyDescent="0.3">
      <c r="A18" s="100" t="s">
        <v>25</v>
      </c>
      <c r="B18" s="100">
        <v>2.4</v>
      </c>
      <c r="C18" s="207" t="s">
        <v>12</v>
      </c>
      <c r="D18" s="208">
        <v>12.799999999999999</v>
      </c>
      <c r="E18"/>
      <c r="F18" s="205" t="s">
        <v>12</v>
      </c>
      <c r="G18" s="205" t="s">
        <v>12</v>
      </c>
      <c r="H18" s="211">
        <v>5.4960000000000004</v>
      </c>
      <c r="J18"/>
      <c r="K18" s="183">
        <f>_xlfn.IFNA(INDEX($D$12:$D$317, MATCH(J18,$C$12:$C$317,0)),0)</f>
        <v>0</v>
      </c>
      <c r="L18" s="183">
        <f>_xlfn.IFNA(_xlfn.IFNA(INDEX($H$12:$H$58, MATCH(J18,$F$12:$F$58,0)), INDEX($H$12:$H$58, MATCH(J18,$G$12:$G$58,0))),0)</f>
        <v>0</v>
      </c>
      <c r="N18"/>
      <c r="O18" s="183">
        <f>_xlfn.IFNA(INDEX($D$12:$D$317, MATCH(N18,$C$12:$C$317,0)),0)</f>
        <v>0</v>
      </c>
      <c r="P18" s="183">
        <f>_xlfn.IFNA(_xlfn.IFNA(INDEX($H$12:$H$58, MATCH(N18,$F$12:$F$58,0)), INDEX($H$12:$H$58, MATCH(N18,$G$12:$G$58,0))),0)</f>
        <v>0</v>
      </c>
    </row>
    <row r="19" spans="1:16" x14ac:dyDescent="0.3">
      <c r="A19" s="100" t="s">
        <v>22</v>
      </c>
      <c r="B19" s="100">
        <v>2</v>
      </c>
      <c r="C19" s="207" t="s">
        <v>10</v>
      </c>
      <c r="D19" s="208">
        <v>12.099999999999998</v>
      </c>
      <c r="E19"/>
      <c r="F19" s="205" t="s">
        <v>10</v>
      </c>
      <c r="G19" s="205" t="s">
        <v>10</v>
      </c>
      <c r="H19" s="211">
        <v>4.9429999999999996</v>
      </c>
      <c r="J19"/>
      <c r="K19" s="183">
        <f>_xlfn.IFNA(INDEX($D$12:$D$317, MATCH(J19,$C$12:$C$317,0)),0)</f>
        <v>0</v>
      </c>
      <c r="L19" s="183">
        <f>_xlfn.IFNA(_xlfn.IFNA(INDEX($H$12:$H$58, MATCH(J19,$F$12:$F$58,0)), INDEX($H$12:$H$58, MATCH(J19,$G$12:$G$58,0))),0)</f>
        <v>0</v>
      </c>
      <c r="N19"/>
      <c r="O19" s="183">
        <f>_xlfn.IFNA(INDEX($D$12:$D$317, MATCH(N19,$C$12:$C$317,0)),0)</f>
        <v>0</v>
      </c>
      <c r="P19" s="183">
        <f>_xlfn.IFNA(_xlfn.IFNA(INDEX($H$12:$H$58, MATCH(N19,$F$12:$F$58,0)), INDEX($H$12:$H$58, MATCH(N19,$G$12:$G$58,0))),0)</f>
        <v>0</v>
      </c>
    </row>
    <row r="20" spans="1:16" x14ac:dyDescent="0.3">
      <c r="A20" t="s">
        <v>9</v>
      </c>
      <c r="B20">
        <v>1.9350000000000001</v>
      </c>
      <c r="C20" s="191" t="s">
        <v>18</v>
      </c>
      <c r="D20" s="192">
        <v>8.4</v>
      </c>
      <c r="E20"/>
      <c r="F20" s="193" t="s">
        <v>29</v>
      </c>
      <c r="G20" s="193" t="s">
        <v>29</v>
      </c>
      <c r="H20" s="212">
        <v>3.431</v>
      </c>
      <c r="J20"/>
      <c r="K20" s="183">
        <f>_xlfn.IFNA(INDEX($D$12:$D$317, MATCH(J20,$C$12:$C$317,0)),0)</f>
        <v>0</v>
      </c>
      <c r="L20" s="183">
        <f>_xlfn.IFNA(_xlfn.IFNA(INDEX($H$12:$H$58, MATCH(J20,$F$12:$F$58,0)), INDEX($H$12:$H$58, MATCH(J20,$G$12:$G$58,0))),0)</f>
        <v>0</v>
      </c>
      <c r="N20"/>
      <c r="O20" s="183">
        <f>_xlfn.IFNA(INDEX($D$12:$D$317, MATCH(N20,$C$12:$C$317,0)),0)</f>
        <v>0</v>
      </c>
      <c r="P20" s="183">
        <f>_xlfn.IFNA(_xlfn.IFNA(INDEX($H$12:$H$58, MATCH(N20,$F$12:$F$58,0)), INDEX($H$12:$H$58, MATCH(N20,$G$12:$G$58,0))),0)</f>
        <v>0</v>
      </c>
    </row>
    <row r="21" spans="1:16" x14ac:dyDescent="0.3">
      <c r="A21" s="100" t="s">
        <v>12</v>
      </c>
      <c r="B21" s="100">
        <v>1.9</v>
      </c>
      <c r="C21" s="191" t="s">
        <v>29</v>
      </c>
      <c r="D21" s="192">
        <v>7.5</v>
      </c>
      <c r="E21"/>
      <c r="F21" s="193" t="s">
        <v>18</v>
      </c>
      <c r="G21" s="193" t="s">
        <v>18</v>
      </c>
      <c r="H21" s="212">
        <v>3.3940000000000001</v>
      </c>
      <c r="J21"/>
      <c r="K21" s="183">
        <f>_xlfn.IFNA(INDEX($D$12:$D$317, MATCH(J21,$C$12:$C$317,0)),0)</f>
        <v>0</v>
      </c>
      <c r="L21" s="183">
        <f>_xlfn.IFNA(_xlfn.IFNA(INDEX($H$12:$H$58, MATCH(J21,$F$12:$F$58,0)), INDEX($H$12:$H$58, MATCH(J21,$G$12:$G$58,0))),0)</f>
        <v>0</v>
      </c>
      <c r="N21"/>
      <c r="O21" s="183">
        <f>_xlfn.IFNA(INDEX($D$12:$D$317, MATCH(N21,$C$12:$C$317,0)),0)</f>
        <v>0</v>
      </c>
      <c r="P21" s="183">
        <f>_xlfn.IFNA(_xlfn.IFNA(INDEX($H$12:$H$58, MATCH(N21,$F$12:$F$58,0)), INDEX($H$12:$H$58, MATCH(N21,$G$12:$G$58,0))),0)</f>
        <v>0</v>
      </c>
    </row>
    <row r="22" spans="1:16" x14ac:dyDescent="0.3">
      <c r="A22" s="100" t="s">
        <v>11</v>
      </c>
      <c r="B22" s="100">
        <v>1.8</v>
      </c>
      <c r="C22" s="191" t="s">
        <v>21</v>
      </c>
      <c r="D22" s="192">
        <v>6.9</v>
      </c>
      <c r="E22"/>
      <c r="F22" s="193" t="s">
        <v>21</v>
      </c>
      <c r="G22" s="193" t="s">
        <v>21</v>
      </c>
      <c r="H22" s="212">
        <v>2.7970000000000002</v>
      </c>
      <c r="J22"/>
      <c r="K22" s="183">
        <f>_xlfn.IFNA(INDEX($D$12:$D$317, MATCH(J22,$C$12:$C$317,0)),0)</f>
        <v>0</v>
      </c>
      <c r="L22" s="183">
        <f>_xlfn.IFNA(_xlfn.IFNA(INDEX($H$12:$H$58, MATCH(J22,$F$12:$F$58,0)), INDEX($H$12:$H$58, MATCH(J22,$G$12:$G$58,0))),0)</f>
        <v>0</v>
      </c>
      <c r="N22"/>
      <c r="O22" s="183">
        <f>_xlfn.IFNA(INDEX($D$12:$D$317, MATCH(N22,$C$12:$C$317,0)),0)</f>
        <v>0</v>
      </c>
      <c r="P22" s="183">
        <f>_xlfn.IFNA(_xlfn.IFNA(INDEX($H$12:$H$58, MATCH(N22,$F$12:$F$58,0)), INDEX($H$12:$H$58, MATCH(N22,$G$12:$G$58,0))),0)</f>
        <v>0</v>
      </c>
    </row>
    <row r="23" spans="1:16" x14ac:dyDescent="0.3">
      <c r="A23" s="100" t="s">
        <v>9</v>
      </c>
      <c r="B23" s="100">
        <v>1.8</v>
      </c>
      <c r="C23" s="191" t="s">
        <v>13</v>
      </c>
      <c r="D23" s="192">
        <v>6.1999999999999993</v>
      </c>
      <c r="E23"/>
      <c r="F23" s="193" t="s">
        <v>13</v>
      </c>
      <c r="G23" s="193" t="s">
        <v>13</v>
      </c>
      <c r="H23" s="212">
        <v>2.7360000000000002</v>
      </c>
      <c r="J23"/>
      <c r="K23" s="183">
        <f>_xlfn.IFNA(INDEX($D$12:$D$317, MATCH(J23,$C$12:$C$317,0)),0)</f>
        <v>0</v>
      </c>
      <c r="L23" s="183">
        <f>_xlfn.IFNA(_xlfn.IFNA(INDEX($H$12:$H$58, MATCH(J23,$F$12:$F$58,0)), INDEX($H$12:$H$58, MATCH(J23,$G$12:$G$58,0))),0)</f>
        <v>0</v>
      </c>
      <c r="N23"/>
      <c r="O23" s="183">
        <f>_xlfn.IFNA(INDEX($D$12:$D$317, MATCH(N23,$C$12:$C$317,0)),0)</f>
        <v>0</v>
      </c>
      <c r="P23" s="183">
        <f>_xlfn.IFNA(_xlfn.IFNA(INDEX($H$12:$H$58, MATCH(N23,$F$12:$F$58,0)), INDEX($H$12:$H$58, MATCH(N23,$G$12:$G$58,0))),0)</f>
        <v>0</v>
      </c>
    </row>
    <row r="24" spans="1:16" x14ac:dyDescent="0.3">
      <c r="A24" s="100" t="s">
        <v>28</v>
      </c>
      <c r="B24" s="100">
        <v>1.7</v>
      </c>
      <c r="C24" s="191" t="s">
        <v>23</v>
      </c>
      <c r="D24" s="192">
        <v>5.8</v>
      </c>
      <c r="E24"/>
      <c r="F24" s="193" t="s">
        <v>30</v>
      </c>
      <c r="G24" s="220" t="s">
        <v>120</v>
      </c>
      <c r="H24" s="212">
        <v>2.6240000000000001</v>
      </c>
      <c r="J24"/>
      <c r="K24" s="183">
        <f>_xlfn.IFNA(INDEX($D$12:$D$317, MATCH(J24,$C$12:$C$317,0)),0)</f>
        <v>0</v>
      </c>
      <c r="L24" s="183">
        <f>_xlfn.IFNA(_xlfn.IFNA(INDEX($H$12:$H$58, MATCH(J24,$F$12:$F$58,0)), INDEX($H$12:$H$58, MATCH(J24,$G$12:$G$58,0))),0)</f>
        <v>0</v>
      </c>
      <c r="N24"/>
      <c r="O24" s="183">
        <f>_xlfn.IFNA(INDEX($D$12:$D$317, MATCH(N24,$C$12:$C$317,0)),0)</f>
        <v>0</v>
      </c>
      <c r="P24" s="183">
        <f>_xlfn.IFNA(_xlfn.IFNA(INDEX($H$12:$H$58, MATCH(N24,$F$12:$F$58,0)), INDEX($H$12:$H$58, MATCH(N24,$G$12:$G$58,0))),0)</f>
        <v>0</v>
      </c>
    </row>
    <row r="25" spans="1:16" x14ac:dyDescent="0.3">
      <c r="A25" s="100" t="s">
        <v>13</v>
      </c>
      <c r="B25" s="100">
        <v>1.7</v>
      </c>
      <c r="C25" s="191" t="s">
        <v>31</v>
      </c>
      <c r="D25" s="192">
        <v>4.8</v>
      </c>
      <c r="E25"/>
      <c r="F25" s="193" t="s">
        <v>23</v>
      </c>
      <c r="G25" s="193" t="s">
        <v>23</v>
      </c>
      <c r="H25" s="212">
        <v>2.2890000000000001</v>
      </c>
      <c r="J25"/>
      <c r="K25" s="183">
        <f>_xlfn.IFNA(INDEX($D$12:$D$317, MATCH(J25,$C$12:$C$317,0)),0)</f>
        <v>0</v>
      </c>
      <c r="L25" s="183">
        <f>_xlfn.IFNA(_xlfn.IFNA(INDEX($H$12:$H$58, MATCH(J25,$F$12:$F$58,0)), INDEX($H$12:$H$58, MATCH(J25,$G$12:$G$58,0))),0)</f>
        <v>0</v>
      </c>
      <c r="N25"/>
      <c r="O25" s="183">
        <f>_xlfn.IFNA(INDEX($D$12:$D$317, MATCH(N25,$C$12:$C$317,0)),0)</f>
        <v>0</v>
      </c>
      <c r="P25" s="183">
        <f>_xlfn.IFNA(_xlfn.IFNA(INDEX($H$12:$H$58, MATCH(N25,$F$12:$F$58,0)), INDEX($H$12:$H$58, MATCH(N25,$G$12:$G$58,0))),0)</f>
        <v>0</v>
      </c>
    </row>
    <row r="26" spans="1:16" x14ac:dyDescent="0.3">
      <c r="A26" s="100" t="s">
        <v>18</v>
      </c>
      <c r="B26" s="100">
        <v>1.6</v>
      </c>
      <c r="C26" s="191" t="s">
        <v>24</v>
      </c>
      <c r="D26" s="192">
        <v>4.8</v>
      </c>
      <c r="E26"/>
      <c r="F26" s="193" t="s">
        <v>31</v>
      </c>
      <c r="G26" s="193" t="s">
        <v>31</v>
      </c>
      <c r="H26" s="212">
        <v>2.19</v>
      </c>
      <c r="J26" s="219"/>
      <c r="K26" s="183">
        <f>_xlfn.IFNA(INDEX($D$12:$D$317, MATCH(J26,$C$12:$C$317,0)),0)</f>
        <v>0</v>
      </c>
      <c r="L26" s="183">
        <f>_xlfn.IFNA(_xlfn.IFNA(INDEX($H$12:$H$58, MATCH(J26,$F$12:$F$58,0)), INDEX($H$12:$H$58, MATCH(J26,$G$12:$G$58,0))),0)</f>
        <v>0</v>
      </c>
      <c r="N26"/>
      <c r="O26" s="183">
        <f>_xlfn.IFNA(INDEX($D$12:$D$317, MATCH(N26,$C$12:$C$317,0)),0)</f>
        <v>0</v>
      </c>
      <c r="P26" s="183">
        <f>_xlfn.IFNA(_xlfn.IFNA(INDEX($H$12:$H$58, MATCH(N26,$F$12:$F$58,0)), INDEX($H$12:$H$58, MATCH(N26,$G$12:$G$58,0))),0)</f>
        <v>0</v>
      </c>
    </row>
    <row r="27" spans="1:16" x14ac:dyDescent="0.3">
      <c r="A27" s="100" t="s">
        <v>22</v>
      </c>
      <c r="B27" s="100">
        <v>1.5</v>
      </c>
      <c r="C27" s="201" t="s">
        <v>14</v>
      </c>
      <c r="D27" s="202">
        <v>3.2000000000000006</v>
      </c>
      <c r="E27"/>
      <c r="F27" s="193" t="s">
        <v>24</v>
      </c>
      <c r="G27" s="193" t="s">
        <v>24</v>
      </c>
      <c r="H27" s="212">
        <v>2.1019999999999999</v>
      </c>
      <c r="K27" s="100">
        <f>SUM(K12:K26)</f>
        <v>37.935000000000002</v>
      </c>
      <c r="L27" s="100">
        <f>SUM(L12:L26)</f>
        <v>15.18</v>
      </c>
      <c r="O27" s="100">
        <f>SUM(O12:O26)</f>
        <v>19.100000000000005</v>
      </c>
      <c r="P27" s="100">
        <f>SUM(P12:P26)</f>
        <v>7.98</v>
      </c>
    </row>
    <row r="28" spans="1:16" x14ac:dyDescent="0.3">
      <c r="A28" s="100" t="s">
        <v>25</v>
      </c>
      <c r="B28" s="100">
        <v>1.5</v>
      </c>
      <c r="C28" s="201" t="s">
        <v>15</v>
      </c>
      <c r="D28" s="202">
        <v>3.1</v>
      </c>
      <c r="E28"/>
      <c r="F28" s="194" t="s">
        <v>14</v>
      </c>
      <c r="G28" s="194" t="s">
        <v>14</v>
      </c>
      <c r="H28" s="213">
        <v>1.514</v>
      </c>
    </row>
    <row r="29" spans="1:16" x14ac:dyDescent="0.3">
      <c r="A29" s="100" t="s">
        <v>9</v>
      </c>
      <c r="B29" s="100">
        <v>1.5</v>
      </c>
      <c r="C29" s="201" t="s">
        <v>20</v>
      </c>
      <c r="D29" s="202">
        <v>2.9000000000000008</v>
      </c>
      <c r="F29" s="194" t="s">
        <v>15</v>
      </c>
      <c r="G29" s="194" t="s">
        <v>15</v>
      </c>
      <c r="H29" s="213">
        <v>1.377</v>
      </c>
    </row>
    <row r="30" spans="1:16" x14ac:dyDescent="0.3">
      <c r="A30" s="100" t="s">
        <v>9</v>
      </c>
      <c r="B30" s="100">
        <v>1.5</v>
      </c>
      <c r="C30" s="201" t="s">
        <v>3</v>
      </c>
      <c r="D30" s="202">
        <v>2.6</v>
      </c>
      <c r="F30" s="194" t="s">
        <v>20</v>
      </c>
      <c r="G30" s="194" t="s">
        <v>20</v>
      </c>
      <c r="H30" s="213">
        <v>1.3360000000000001</v>
      </c>
    </row>
    <row r="31" spans="1:16" x14ac:dyDescent="0.3">
      <c r="A31" s="100" t="s">
        <v>11</v>
      </c>
      <c r="B31" s="100">
        <v>1.5</v>
      </c>
      <c r="C31" s="201" t="s">
        <v>8</v>
      </c>
      <c r="D31" s="202">
        <v>2.3000000000000003</v>
      </c>
      <c r="F31" s="194" t="s">
        <v>3</v>
      </c>
      <c r="G31" s="194" t="s">
        <v>3</v>
      </c>
      <c r="H31" s="213">
        <v>1.17</v>
      </c>
    </row>
    <row r="32" spans="1:16" x14ac:dyDescent="0.3">
      <c r="A32" s="100" t="s">
        <v>11</v>
      </c>
      <c r="B32" s="100">
        <v>1.4</v>
      </c>
      <c r="C32" s="201" t="s">
        <v>19</v>
      </c>
      <c r="D32" s="202">
        <v>1.8000000000000003</v>
      </c>
      <c r="F32" s="194" t="s">
        <v>8</v>
      </c>
      <c r="G32" s="194" t="s">
        <v>8</v>
      </c>
      <c r="H32" s="213">
        <v>1.1020000000000001</v>
      </c>
    </row>
    <row r="33" spans="1:8" x14ac:dyDescent="0.3">
      <c r="A33" s="100" t="s">
        <v>28</v>
      </c>
      <c r="B33" s="100">
        <v>1.4</v>
      </c>
      <c r="C33" s="201" t="s">
        <v>26</v>
      </c>
      <c r="D33" s="202">
        <v>0.7</v>
      </c>
      <c r="F33" s="194" t="s">
        <v>27</v>
      </c>
      <c r="G33" s="194" t="s">
        <v>121</v>
      </c>
      <c r="H33" s="213">
        <v>0.88600000000000001</v>
      </c>
    </row>
    <row r="34" spans="1:8" x14ac:dyDescent="0.3">
      <c r="A34" s="100" t="s">
        <v>11</v>
      </c>
      <c r="B34" s="100">
        <v>1.3</v>
      </c>
      <c r="C34" s="203" t="s">
        <v>17</v>
      </c>
      <c r="D34" s="204">
        <v>0.4</v>
      </c>
      <c r="F34" s="194" t="s">
        <v>19</v>
      </c>
      <c r="G34" s="194" t="s">
        <v>19</v>
      </c>
      <c r="H34" s="213">
        <v>0.77600000000000002</v>
      </c>
    </row>
    <row r="35" spans="1:8" x14ac:dyDescent="0.3">
      <c r="A35" s="100" t="s">
        <v>18</v>
      </c>
      <c r="B35" s="100">
        <v>1.2</v>
      </c>
      <c r="C35" s="203" t="s">
        <v>7</v>
      </c>
      <c r="D35" s="204">
        <v>0.30000000000000004</v>
      </c>
      <c r="F35" s="194" t="s">
        <v>26</v>
      </c>
      <c r="G35" s="194" t="s">
        <v>26</v>
      </c>
      <c r="H35" s="213">
        <v>0.44700000000000001</v>
      </c>
    </row>
    <row r="36" spans="1:8" x14ac:dyDescent="0.3">
      <c r="A36" s="100" t="s">
        <v>11</v>
      </c>
      <c r="B36" s="100">
        <v>1.1000000000000001</v>
      </c>
      <c r="C36" s="203" t="s">
        <v>1</v>
      </c>
      <c r="D36" s="204">
        <v>0.30000000000000004</v>
      </c>
      <c r="F36" s="196" t="s">
        <v>17</v>
      </c>
      <c r="G36" s="196" t="s">
        <v>17</v>
      </c>
      <c r="H36" s="214">
        <v>0.371</v>
      </c>
    </row>
    <row r="37" spans="1:8" x14ac:dyDescent="0.3">
      <c r="A37" s="100" t="s">
        <v>25</v>
      </c>
      <c r="B37" s="100">
        <v>1.1000000000000001</v>
      </c>
      <c r="C37" s="203" t="s">
        <v>16</v>
      </c>
      <c r="D37" s="204">
        <v>0</v>
      </c>
      <c r="F37" s="196" t="s">
        <v>122</v>
      </c>
      <c r="G37" s="196" t="s">
        <v>32</v>
      </c>
      <c r="H37" s="214">
        <v>0.34300000000000003</v>
      </c>
    </row>
    <row r="38" spans="1:8" x14ac:dyDescent="0.3">
      <c r="A38" s="100" t="s">
        <v>15</v>
      </c>
      <c r="B38" s="100">
        <v>1</v>
      </c>
      <c r="C38" s="186" t="s">
        <v>131</v>
      </c>
      <c r="D38" s="187">
        <v>191.07000000000008</v>
      </c>
      <c r="F38" s="198" t="s">
        <v>123</v>
      </c>
      <c r="G38" s="199" t="s">
        <v>36</v>
      </c>
      <c r="H38" s="214">
        <v>0.23200000000000001</v>
      </c>
    </row>
    <row r="39" spans="1:8" x14ac:dyDescent="0.3">
      <c r="A39" s="100" t="s">
        <v>25</v>
      </c>
      <c r="B39" s="100">
        <v>1</v>
      </c>
      <c r="F39" s="196" t="s">
        <v>7</v>
      </c>
      <c r="G39" s="196" t="s">
        <v>7</v>
      </c>
      <c r="H39" s="214">
        <v>0.20499999999999999</v>
      </c>
    </row>
    <row r="40" spans="1:8" x14ac:dyDescent="0.3">
      <c r="A40" s="100" t="s">
        <v>14</v>
      </c>
      <c r="B40" s="100">
        <v>1</v>
      </c>
      <c r="F40" s="196" t="s">
        <v>1</v>
      </c>
      <c r="G40" s="196" t="s">
        <v>1</v>
      </c>
      <c r="H40" s="214">
        <v>0.156</v>
      </c>
    </row>
    <row r="41" spans="1:8" ht="14.4" customHeight="1" x14ac:dyDescent="0.3">
      <c r="A41" s="100" t="s">
        <v>10</v>
      </c>
      <c r="B41" s="100">
        <v>0.9</v>
      </c>
      <c r="F41" s="196" t="s">
        <v>16</v>
      </c>
      <c r="G41" s="196" t="s">
        <v>16</v>
      </c>
      <c r="H41" s="214">
        <v>9.0999999999999998E-2</v>
      </c>
    </row>
    <row r="42" spans="1:8" x14ac:dyDescent="0.3">
      <c r="A42" s="100" t="s">
        <v>9</v>
      </c>
      <c r="B42" s="100">
        <v>0.9</v>
      </c>
      <c r="H42" s="184"/>
    </row>
    <row r="43" spans="1:8" x14ac:dyDescent="0.3">
      <c r="A43" s="100" t="s">
        <v>18</v>
      </c>
      <c r="B43" s="100">
        <v>0.9</v>
      </c>
      <c r="F43" s="74"/>
      <c r="G43" s="74"/>
      <c r="H43" s="184"/>
    </row>
    <row r="44" spans="1:8" x14ac:dyDescent="0.3">
      <c r="A44" s="100" t="s">
        <v>25</v>
      </c>
      <c r="B44" s="100">
        <v>0.8</v>
      </c>
      <c r="H44" s="184"/>
    </row>
    <row r="45" spans="1:8" x14ac:dyDescent="0.3">
      <c r="A45" s="100" t="s">
        <v>11</v>
      </c>
      <c r="B45" s="100">
        <v>0.8</v>
      </c>
      <c r="F45" s="74"/>
      <c r="G45" s="74"/>
      <c r="H45" s="184"/>
    </row>
    <row r="46" spans="1:8" x14ac:dyDescent="0.3">
      <c r="A46" s="100" t="s">
        <v>13</v>
      </c>
      <c r="B46" s="100">
        <v>0.8</v>
      </c>
      <c r="F46" s="74"/>
      <c r="G46" s="74"/>
      <c r="H46" s="184"/>
    </row>
    <row r="47" spans="1:8" x14ac:dyDescent="0.3">
      <c r="A47" s="100" t="s">
        <v>18</v>
      </c>
      <c r="B47" s="100">
        <v>0.8</v>
      </c>
      <c r="H47" s="184"/>
    </row>
    <row r="48" spans="1:8" x14ac:dyDescent="0.3">
      <c r="A48" s="100" t="s">
        <v>11</v>
      </c>
      <c r="B48" s="100">
        <v>0.8</v>
      </c>
      <c r="F48" s="74"/>
      <c r="G48" s="74"/>
      <c r="H48" s="184"/>
    </row>
    <row r="49" spans="1:8" x14ac:dyDescent="0.3">
      <c r="A49" s="100" t="s">
        <v>28</v>
      </c>
      <c r="B49" s="100">
        <v>0.8</v>
      </c>
      <c r="F49" s="74"/>
      <c r="G49" s="74"/>
      <c r="H49" s="184"/>
    </row>
    <row r="50" spans="1:8" x14ac:dyDescent="0.3">
      <c r="A50" s="100" t="s">
        <v>12</v>
      </c>
      <c r="B50" s="100">
        <v>0.8</v>
      </c>
      <c r="F50" s="74"/>
      <c r="G50" s="74"/>
      <c r="H50" s="184"/>
    </row>
    <row r="51" spans="1:8" x14ac:dyDescent="0.3">
      <c r="A51" s="100" t="s">
        <v>9</v>
      </c>
      <c r="B51" s="100">
        <v>0.8</v>
      </c>
      <c r="F51" s="74"/>
      <c r="G51" s="74"/>
      <c r="H51" s="184"/>
    </row>
    <row r="52" spans="1:8" x14ac:dyDescent="0.3">
      <c r="A52" s="100" t="s">
        <v>11</v>
      </c>
      <c r="B52" s="100">
        <v>0.7</v>
      </c>
      <c r="F52" s="182"/>
      <c r="G52" s="182"/>
      <c r="H52" s="184"/>
    </row>
    <row r="53" spans="1:8" x14ac:dyDescent="0.3">
      <c r="A53" s="100" t="s">
        <v>29</v>
      </c>
      <c r="B53" s="100">
        <v>0.7</v>
      </c>
      <c r="H53" s="184"/>
    </row>
    <row r="54" spans="1:8" x14ac:dyDescent="0.3">
      <c r="A54" s="100" t="s">
        <v>22</v>
      </c>
      <c r="B54" s="100">
        <v>0.7</v>
      </c>
      <c r="H54" s="184"/>
    </row>
    <row r="55" spans="1:8" x14ac:dyDescent="0.3">
      <c r="A55" s="100" t="s">
        <v>24</v>
      </c>
      <c r="B55" s="100">
        <v>0.7</v>
      </c>
      <c r="F55" s="74"/>
      <c r="G55" s="74"/>
      <c r="H55" s="184"/>
    </row>
    <row r="56" spans="1:8" x14ac:dyDescent="0.3">
      <c r="A56" s="100" t="s">
        <v>11</v>
      </c>
      <c r="B56" s="100">
        <v>0.7</v>
      </c>
      <c r="F56" s="74"/>
      <c r="G56" s="74"/>
      <c r="H56" s="184"/>
    </row>
    <row r="57" spans="1:8" x14ac:dyDescent="0.3">
      <c r="A57" s="100" t="s">
        <v>11</v>
      </c>
      <c r="B57" s="100">
        <v>0.7</v>
      </c>
      <c r="F57" s="74"/>
      <c r="G57" s="74"/>
      <c r="H57" s="184"/>
    </row>
    <row r="58" spans="1:8" x14ac:dyDescent="0.3">
      <c r="A58" s="100" t="s">
        <v>13</v>
      </c>
      <c r="B58" s="100">
        <v>0.7</v>
      </c>
      <c r="F58" s="74"/>
      <c r="G58" s="74"/>
      <c r="H58" s="184"/>
    </row>
    <row r="59" spans="1:8" x14ac:dyDescent="0.3">
      <c r="A59" s="100" t="s">
        <v>13</v>
      </c>
      <c r="B59" s="100">
        <v>0.7</v>
      </c>
      <c r="H59" s="184"/>
    </row>
    <row r="60" spans="1:8" x14ac:dyDescent="0.3">
      <c r="A60" s="100" t="s">
        <v>28</v>
      </c>
      <c r="B60" s="100">
        <v>0.7</v>
      </c>
      <c r="H60" s="184"/>
    </row>
    <row r="61" spans="1:8" x14ac:dyDescent="0.3">
      <c r="A61" s="100" t="s">
        <v>9</v>
      </c>
      <c r="B61" s="100">
        <v>0.6</v>
      </c>
      <c r="H61" s="184"/>
    </row>
    <row r="62" spans="1:8" x14ac:dyDescent="0.3">
      <c r="A62" s="100" t="s">
        <v>10</v>
      </c>
      <c r="B62" s="100">
        <v>0.6</v>
      </c>
      <c r="H62" s="184"/>
    </row>
    <row r="63" spans="1:8" x14ac:dyDescent="0.3">
      <c r="A63" s="100" t="s">
        <v>14</v>
      </c>
      <c r="B63" s="100">
        <v>0.6</v>
      </c>
      <c r="H63" s="184"/>
    </row>
    <row r="64" spans="1:8" x14ac:dyDescent="0.3">
      <c r="A64" s="100" t="s">
        <v>31</v>
      </c>
      <c r="B64" s="100">
        <v>0.5</v>
      </c>
      <c r="H64" s="184"/>
    </row>
    <row r="65" spans="1:8" x14ac:dyDescent="0.3">
      <c r="A65" s="100" t="s">
        <v>18</v>
      </c>
      <c r="B65" s="100">
        <v>0.5</v>
      </c>
      <c r="H65" s="184"/>
    </row>
    <row r="66" spans="1:8" x14ac:dyDescent="0.3">
      <c r="A66" s="100" t="s">
        <v>2</v>
      </c>
      <c r="B66" s="100">
        <v>0.5</v>
      </c>
      <c r="H66" s="184"/>
    </row>
    <row r="67" spans="1:8" x14ac:dyDescent="0.3">
      <c r="A67" s="100" t="s">
        <v>9</v>
      </c>
      <c r="B67" s="100">
        <v>0.5</v>
      </c>
      <c r="H67" s="184"/>
    </row>
    <row r="68" spans="1:8" x14ac:dyDescent="0.3">
      <c r="A68" s="100" t="s">
        <v>28</v>
      </c>
      <c r="B68" s="100">
        <v>0.5</v>
      </c>
      <c r="H68" s="184"/>
    </row>
    <row r="69" spans="1:8" x14ac:dyDescent="0.3">
      <c r="A69" s="100" t="s">
        <v>3</v>
      </c>
      <c r="B69" s="100">
        <v>0.5</v>
      </c>
      <c r="H69" s="184"/>
    </row>
    <row r="70" spans="1:8" x14ac:dyDescent="0.3">
      <c r="A70" s="100" t="s">
        <v>29</v>
      </c>
      <c r="B70" s="100">
        <v>0.5</v>
      </c>
      <c r="H70" s="184"/>
    </row>
    <row r="71" spans="1:8" x14ac:dyDescent="0.3">
      <c r="A71" s="100" t="s">
        <v>2</v>
      </c>
      <c r="B71" s="100">
        <v>0.5</v>
      </c>
      <c r="H71" s="184"/>
    </row>
    <row r="72" spans="1:8" x14ac:dyDescent="0.3">
      <c r="A72" s="100" t="s">
        <v>9</v>
      </c>
      <c r="B72" s="100">
        <v>0.5</v>
      </c>
      <c r="H72" s="184"/>
    </row>
    <row r="73" spans="1:8" x14ac:dyDescent="0.3">
      <c r="A73" s="100" t="s">
        <v>9</v>
      </c>
      <c r="B73" s="100">
        <v>0.5</v>
      </c>
      <c r="H73" s="184"/>
    </row>
    <row r="74" spans="1:8" x14ac:dyDescent="0.3">
      <c r="A74" s="100" t="s">
        <v>18</v>
      </c>
      <c r="B74" s="100">
        <v>0.5</v>
      </c>
      <c r="H74" s="184"/>
    </row>
    <row r="75" spans="1:8" x14ac:dyDescent="0.3">
      <c r="A75" s="100" t="s">
        <v>25</v>
      </c>
      <c r="B75" s="100">
        <v>0.5</v>
      </c>
      <c r="H75" s="184"/>
    </row>
    <row r="76" spans="1:8" x14ac:dyDescent="0.3">
      <c r="A76" s="100" t="s">
        <v>28</v>
      </c>
      <c r="B76" s="100">
        <v>0.5</v>
      </c>
      <c r="H76" s="184"/>
    </row>
    <row r="77" spans="1:8" x14ac:dyDescent="0.3">
      <c r="A77" s="100" t="s">
        <v>29</v>
      </c>
      <c r="B77" s="100">
        <v>0.4</v>
      </c>
      <c r="H77" s="184"/>
    </row>
    <row r="78" spans="1:8" x14ac:dyDescent="0.3">
      <c r="A78" s="100" t="s">
        <v>10</v>
      </c>
      <c r="B78" s="100">
        <v>0.4</v>
      </c>
      <c r="H78" s="184"/>
    </row>
    <row r="79" spans="1:8" x14ac:dyDescent="0.3">
      <c r="A79" s="100" t="s">
        <v>21</v>
      </c>
      <c r="B79" s="100">
        <v>0.4</v>
      </c>
      <c r="H79" s="184"/>
    </row>
    <row r="80" spans="1:8" x14ac:dyDescent="0.3">
      <c r="A80" s="100" t="s">
        <v>11</v>
      </c>
      <c r="B80" s="100">
        <v>0.4</v>
      </c>
      <c r="H80" s="184"/>
    </row>
    <row r="81" spans="1:8" x14ac:dyDescent="0.3">
      <c r="A81" s="100" t="s">
        <v>18</v>
      </c>
      <c r="B81" s="100">
        <v>0.4</v>
      </c>
      <c r="H81" s="184"/>
    </row>
    <row r="82" spans="1:8" x14ac:dyDescent="0.3">
      <c r="A82" s="100" t="s">
        <v>9</v>
      </c>
      <c r="B82" s="100">
        <v>0.4</v>
      </c>
      <c r="H82" s="184"/>
    </row>
    <row r="83" spans="1:8" x14ac:dyDescent="0.3">
      <c r="A83" s="100" t="s">
        <v>11</v>
      </c>
      <c r="B83" s="100">
        <v>0.4</v>
      </c>
      <c r="H83" s="184"/>
    </row>
    <row r="84" spans="1:8" x14ac:dyDescent="0.3">
      <c r="A84" s="100" t="s">
        <v>11</v>
      </c>
      <c r="B84" s="100">
        <v>0.4</v>
      </c>
      <c r="H84" s="184"/>
    </row>
    <row r="85" spans="1:8" x14ac:dyDescent="0.3">
      <c r="A85" s="100" t="s">
        <v>22</v>
      </c>
      <c r="B85" s="100">
        <v>0.4</v>
      </c>
      <c r="H85" s="184"/>
    </row>
    <row r="86" spans="1:8" x14ac:dyDescent="0.3">
      <c r="A86" s="100" t="s">
        <v>21</v>
      </c>
      <c r="B86" s="100">
        <v>0.4</v>
      </c>
      <c r="H86" s="184"/>
    </row>
    <row r="87" spans="1:8" x14ac:dyDescent="0.3">
      <c r="A87" s="100" t="s">
        <v>24</v>
      </c>
      <c r="B87" s="100">
        <v>0.4</v>
      </c>
      <c r="H87" s="184"/>
    </row>
    <row r="88" spans="1:8" x14ac:dyDescent="0.3">
      <c r="A88" s="100" t="s">
        <v>25</v>
      </c>
      <c r="B88" s="100">
        <v>0.4</v>
      </c>
      <c r="H88" s="184"/>
    </row>
    <row r="89" spans="1:8" x14ac:dyDescent="0.3">
      <c r="A89" s="100" t="s">
        <v>18</v>
      </c>
      <c r="B89" s="100">
        <v>0.4</v>
      </c>
      <c r="H89" s="184"/>
    </row>
    <row r="90" spans="1:8" x14ac:dyDescent="0.3">
      <c r="A90" s="100" t="s">
        <v>28</v>
      </c>
      <c r="B90" s="100">
        <v>0.4</v>
      </c>
      <c r="H90" s="184"/>
    </row>
    <row r="91" spans="1:8" x14ac:dyDescent="0.3">
      <c r="A91" s="100" t="s">
        <v>3</v>
      </c>
      <c r="B91" s="100">
        <v>0.4</v>
      </c>
      <c r="H91" s="184"/>
    </row>
    <row r="92" spans="1:8" x14ac:dyDescent="0.3">
      <c r="A92" s="100" t="s">
        <v>12</v>
      </c>
      <c r="B92" s="100">
        <v>0.4</v>
      </c>
      <c r="H92" s="184"/>
    </row>
    <row r="93" spans="1:8" x14ac:dyDescent="0.3">
      <c r="A93" s="100" t="s">
        <v>14</v>
      </c>
      <c r="B93" s="100">
        <v>0.3</v>
      </c>
      <c r="H93" s="184"/>
    </row>
    <row r="94" spans="1:8" x14ac:dyDescent="0.3">
      <c r="A94" s="100" t="s">
        <v>9</v>
      </c>
      <c r="B94" s="100">
        <v>0.3</v>
      </c>
      <c r="H94" s="184"/>
    </row>
    <row r="95" spans="1:8" x14ac:dyDescent="0.3">
      <c r="A95" s="100" t="s">
        <v>3</v>
      </c>
      <c r="B95" s="100">
        <v>0.3</v>
      </c>
      <c r="H95" s="184"/>
    </row>
    <row r="96" spans="1:8" x14ac:dyDescent="0.3">
      <c r="A96" s="100" t="s">
        <v>25</v>
      </c>
      <c r="B96" s="100">
        <v>0.3</v>
      </c>
      <c r="H96" s="184"/>
    </row>
    <row r="97" spans="1:8" x14ac:dyDescent="0.3">
      <c r="A97" s="100" t="s">
        <v>9</v>
      </c>
      <c r="B97" s="100">
        <v>0.3</v>
      </c>
      <c r="H97" s="184"/>
    </row>
    <row r="98" spans="1:8" x14ac:dyDescent="0.3">
      <c r="A98" s="100" t="s">
        <v>15</v>
      </c>
      <c r="B98" s="100">
        <v>0.3</v>
      </c>
      <c r="H98" s="184"/>
    </row>
    <row r="99" spans="1:8" x14ac:dyDescent="0.3">
      <c r="A99" s="100" t="s">
        <v>13</v>
      </c>
      <c r="B99" s="100">
        <v>0.3</v>
      </c>
      <c r="H99" s="184"/>
    </row>
    <row r="100" spans="1:8" x14ac:dyDescent="0.3">
      <c r="A100" s="100" t="s">
        <v>11</v>
      </c>
      <c r="B100" s="100">
        <v>0.3</v>
      </c>
      <c r="H100" s="184"/>
    </row>
    <row r="101" spans="1:8" x14ac:dyDescent="0.3">
      <c r="A101" s="100" t="s">
        <v>29</v>
      </c>
      <c r="B101" s="100">
        <v>0.3</v>
      </c>
      <c r="H101" s="184"/>
    </row>
    <row r="102" spans="1:8" x14ac:dyDescent="0.3">
      <c r="A102" s="100" t="s">
        <v>31</v>
      </c>
      <c r="B102" s="100">
        <v>0.3</v>
      </c>
      <c r="H102" s="184"/>
    </row>
    <row r="103" spans="1:8" x14ac:dyDescent="0.3">
      <c r="A103" s="100" t="s">
        <v>18</v>
      </c>
      <c r="B103" s="100">
        <v>0.3</v>
      </c>
      <c r="H103" s="184"/>
    </row>
    <row r="104" spans="1:8" x14ac:dyDescent="0.3">
      <c r="A104" s="100" t="s">
        <v>29</v>
      </c>
      <c r="B104" s="100">
        <v>0.3</v>
      </c>
      <c r="H104" s="184"/>
    </row>
    <row r="105" spans="1:8" x14ac:dyDescent="0.3">
      <c r="A105" s="100" t="s">
        <v>13</v>
      </c>
      <c r="B105" s="100">
        <v>0.3</v>
      </c>
      <c r="H105" s="184"/>
    </row>
    <row r="106" spans="1:8" x14ac:dyDescent="0.3">
      <c r="A106" s="100" t="s">
        <v>31</v>
      </c>
      <c r="B106" s="100">
        <v>0.3</v>
      </c>
      <c r="H106" s="184"/>
    </row>
    <row r="107" spans="1:8" x14ac:dyDescent="0.3">
      <c r="A107" s="100" t="s">
        <v>3</v>
      </c>
      <c r="B107" s="100">
        <v>0.3</v>
      </c>
      <c r="H107" s="184"/>
    </row>
    <row r="108" spans="1:8" x14ac:dyDescent="0.3">
      <c r="A108" s="100" t="s">
        <v>13</v>
      </c>
      <c r="B108" s="100">
        <v>0.3</v>
      </c>
      <c r="H108" s="184"/>
    </row>
    <row r="109" spans="1:8" x14ac:dyDescent="0.3">
      <c r="A109" s="100" t="s">
        <v>18</v>
      </c>
      <c r="B109" s="100">
        <v>0.3</v>
      </c>
      <c r="H109" s="184"/>
    </row>
    <row r="110" spans="1:8" x14ac:dyDescent="0.3">
      <c r="A110" s="100" t="s">
        <v>11</v>
      </c>
      <c r="B110" s="100">
        <v>0.3</v>
      </c>
      <c r="H110" s="184"/>
    </row>
    <row r="111" spans="1:8" x14ac:dyDescent="0.3">
      <c r="A111" s="100" t="s">
        <v>24</v>
      </c>
      <c r="B111" s="100">
        <v>0.3</v>
      </c>
      <c r="H111" s="184"/>
    </row>
    <row r="112" spans="1:8" x14ac:dyDescent="0.3">
      <c r="A112" s="100" t="s">
        <v>14</v>
      </c>
      <c r="B112" s="100">
        <v>0.2</v>
      </c>
      <c r="H112" s="184"/>
    </row>
    <row r="113" spans="1:8" x14ac:dyDescent="0.3">
      <c r="A113" s="100" t="s">
        <v>29</v>
      </c>
      <c r="B113" s="100">
        <v>0.2</v>
      </c>
      <c r="H113" s="184"/>
    </row>
    <row r="114" spans="1:8" x14ac:dyDescent="0.3">
      <c r="A114" s="100" t="s">
        <v>11</v>
      </c>
      <c r="B114" s="100">
        <v>0.2</v>
      </c>
      <c r="H114" s="184"/>
    </row>
    <row r="115" spans="1:8" x14ac:dyDescent="0.3">
      <c r="A115" s="100" t="s">
        <v>13</v>
      </c>
      <c r="B115" s="100">
        <v>0.2</v>
      </c>
      <c r="H115" s="184"/>
    </row>
    <row r="116" spans="1:8" x14ac:dyDescent="0.3">
      <c r="A116" s="100" t="s">
        <v>31</v>
      </c>
      <c r="B116" s="100">
        <v>0.2</v>
      </c>
      <c r="H116" s="184"/>
    </row>
    <row r="117" spans="1:8" x14ac:dyDescent="0.3">
      <c r="A117" s="100" t="s">
        <v>11</v>
      </c>
      <c r="B117" s="100">
        <v>0.2</v>
      </c>
      <c r="H117" s="184"/>
    </row>
    <row r="118" spans="1:8" x14ac:dyDescent="0.3">
      <c r="A118" s="100" t="s">
        <v>10</v>
      </c>
      <c r="B118" s="100">
        <v>0.2</v>
      </c>
      <c r="H118" s="184"/>
    </row>
    <row r="119" spans="1:8" x14ac:dyDescent="0.3">
      <c r="A119" s="100" t="s">
        <v>2</v>
      </c>
      <c r="B119" s="100">
        <v>0.2</v>
      </c>
      <c r="H119" s="184"/>
    </row>
    <row r="120" spans="1:8" x14ac:dyDescent="0.3">
      <c r="A120" s="100" t="s">
        <v>22</v>
      </c>
      <c r="B120" s="100">
        <v>0.2</v>
      </c>
      <c r="H120" s="184"/>
    </row>
    <row r="121" spans="1:8" x14ac:dyDescent="0.3">
      <c r="A121" s="100" t="s">
        <v>21</v>
      </c>
      <c r="B121" s="100">
        <v>0.2</v>
      </c>
      <c r="H121" s="184"/>
    </row>
    <row r="122" spans="1:8" x14ac:dyDescent="0.3">
      <c r="A122" s="100" t="s">
        <v>11</v>
      </c>
      <c r="B122" s="100">
        <v>0.2</v>
      </c>
      <c r="H122" s="184"/>
    </row>
    <row r="123" spans="1:8" x14ac:dyDescent="0.3">
      <c r="A123" s="100" t="s">
        <v>31</v>
      </c>
      <c r="B123" s="100">
        <v>0.2</v>
      </c>
      <c r="H123" s="184"/>
    </row>
    <row r="124" spans="1:8" x14ac:dyDescent="0.3">
      <c r="A124" s="100" t="s">
        <v>21</v>
      </c>
      <c r="B124" s="100">
        <v>0.2</v>
      </c>
      <c r="H124" s="184"/>
    </row>
    <row r="125" spans="1:8" x14ac:dyDescent="0.3">
      <c r="A125" s="100" t="s">
        <v>24</v>
      </c>
      <c r="B125" s="100">
        <v>0.2</v>
      </c>
      <c r="H125" s="184"/>
    </row>
    <row r="126" spans="1:8" x14ac:dyDescent="0.3">
      <c r="A126" s="100" t="s">
        <v>9</v>
      </c>
      <c r="B126" s="100">
        <v>0.2</v>
      </c>
      <c r="H126" s="184"/>
    </row>
    <row r="127" spans="1:8" x14ac:dyDescent="0.3">
      <c r="A127" s="100" t="s">
        <v>25</v>
      </c>
      <c r="B127" s="100">
        <v>0.2</v>
      </c>
      <c r="H127" s="184"/>
    </row>
    <row r="128" spans="1:8" x14ac:dyDescent="0.3">
      <c r="A128" s="100" t="s">
        <v>7</v>
      </c>
      <c r="B128" s="100">
        <v>0.2</v>
      </c>
      <c r="H128" s="184"/>
    </row>
    <row r="129" spans="1:8" x14ac:dyDescent="0.3">
      <c r="A129" s="100" t="s">
        <v>12</v>
      </c>
      <c r="B129" s="100">
        <v>0.2</v>
      </c>
      <c r="H129" s="184"/>
    </row>
    <row r="130" spans="1:8" x14ac:dyDescent="0.3">
      <c r="A130" s="100" t="s">
        <v>24</v>
      </c>
      <c r="B130" s="100">
        <v>0.2</v>
      </c>
      <c r="H130" s="184"/>
    </row>
    <row r="131" spans="1:8" x14ac:dyDescent="0.3">
      <c r="A131" s="100" t="s">
        <v>3</v>
      </c>
      <c r="B131" s="100">
        <v>0.2</v>
      </c>
      <c r="H131" s="184"/>
    </row>
    <row r="132" spans="1:8" x14ac:dyDescent="0.3">
      <c r="A132" s="100" t="s">
        <v>9</v>
      </c>
      <c r="B132" s="100">
        <v>0.2</v>
      </c>
      <c r="H132" s="184"/>
    </row>
    <row r="133" spans="1:8" x14ac:dyDescent="0.3">
      <c r="A133" s="100" t="s">
        <v>22</v>
      </c>
      <c r="B133" s="100">
        <v>0.2</v>
      </c>
      <c r="H133" s="184"/>
    </row>
    <row r="134" spans="1:8" x14ac:dyDescent="0.3">
      <c r="A134" s="100" t="s">
        <v>15</v>
      </c>
      <c r="B134" s="100">
        <v>0.2</v>
      </c>
      <c r="H134" s="184"/>
    </row>
    <row r="135" spans="1:8" x14ac:dyDescent="0.3">
      <c r="A135" s="100" t="s">
        <v>13</v>
      </c>
      <c r="B135" s="100">
        <v>0.2</v>
      </c>
      <c r="H135" s="184"/>
    </row>
    <row r="136" spans="1:8" x14ac:dyDescent="0.3">
      <c r="A136" s="100" t="s">
        <v>15</v>
      </c>
      <c r="B136" s="100">
        <v>0.2</v>
      </c>
      <c r="H136" s="184"/>
    </row>
    <row r="137" spans="1:8" x14ac:dyDescent="0.3">
      <c r="A137" s="100" t="s">
        <v>28</v>
      </c>
      <c r="B137" s="100">
        <v>0.2</v>
      </c>
      <c r="H137" s="184"/>
    </row>
    <row r="138" spans="1:8" x14ac:dyDescent="0.3">
      <c r="A138" s="100" t="s">
        <v>21</v>
      </c>
      <c r="B138" s="100">
        <v>0.2</v>
      </c>
      <c r="H138" s="184"/>
    </row>
    <row r="139" spans="1:8" x14ac:dyDescent="0.3">
      <c r="A139" s="100" t="s">
        <v>15</v>
      </c>
      <c r="B139" s="100">
        <v>0.2</v>
      </c>
      <c r="H139" s="184"/>
    </row>
    <row r="140" spans="1:8" x14ac:dyDescent="0.3">
      <c r="A140" s="100" t="s">
        <v>26</v>
      </c>
      <c r="B140" s="100">
        <v>0.2</v>
      </c>
      <c r="H140" s="184"/>
    </row>
    <row r="141" spans="1:8" x14ac:dyDescent="0.3">
      <c r="A141" s="100" t="s">
        <v>18</v>
      </c>
      <c r="B141" s="100">
        <v>0.2</v>
      </c>
      <c r="H141" s="184"/>
    </row>
    <row r="142" spans="1:8" x14ac:dyDescent="0.3">
      <c r="A142" s="100" t="s">
        <v>11</v>
      </c>
      <c r="B142" s="100">
        <v>0.2</v>
      </c>
      <c r="H142" s="184"/>
    </row>
    <row r="143" spans="1:8" x14ac:dyDescent="0.3">
      <c r="A143" s="100" t="s">
        <v>9</v>
      </c>
      <c r="B143" s="100">
        <v>0.2</v>
      </c>
      <c r="H143" s="184"/>
    </row>
    <row r="144" spans="1:8" x14ac:dyDescent="0.3">
      <c r="A144" s="100" t="s">
        <v>14</v>
      </c>
      <c r="B144" s="100">
        <v>0.2</v>
      </c>
      <c r="H144" s="184"/>
    </row>
    <row r="145" spans="1:8" x14ac:dyDescent="0.3">
      <c r="A145" s="100" t="s">
        <v>15</v>
      </c>
      <c r="B145" s="100">
        <v>0.2</v>
      </c>
      <c r="H145" s="184"/>
    </row>
    <row r="146" spans="1:8" x14ac:dyDescent="0.3">
      <c r="A146" s="100" t="s">
        <v>14</v>
      </c>
      <c r="B146" s="100">
        <v>0.2</v>
      </c>
      <c r="H146" s="184"/>
    </row>
    <row r="147" spans="1:8" x14ac:dyDescent="0.3">
      <c r="A147" s="100" t="s">
        <v>24</v>
      </c>
      <c r="B147" s="100">
        <v>0.1</v>
      </c>
      <c r="H147" s="184"/>
    </row>
    <row r="148" spans="1:8" x14ac:dyDescent="0.3">
      <c r="A148" s="100" t="s">
        <v>3</v>
      </c>
      <c r="B148" s="100">
        <v>0.1</v>
      </c>
      <c r="H148" s="184"/>
    </row>
    <row r="149" spans="1:8" x14ac:dyDescent="0.3">
      <c r="A149" s="100" t="s">
        <v>9</v>
      </c>
      <c r="B149" s="100">
        <v>0.1</v>
      </c>
      <c r="H149" s="184"/>
    </row>
    <row r="150" spans="1:8" x14ac:dyDescent="0.3">
      <c r="A150" s="100" t="s">
        <v>10</v>
      </c>
      <c r="B150" s="100">
        <v>0.1</v>
      </c>
      <c r="H150" s="184"/>
    </row>
    <row r="151" spans="1:8" x14ac:dyDescent="0.3">
      <c r="A151" s="100" t="s">
        <v>10</v>
      </c>
      <c r="B151" s="100">
        <v>0.1</v>
      </c>
      <c r="H151" s="184"/>
    </row>
    <row r="152" spans="1:8" x14ac:dyDescent="0.3">
      <c r="A152" s="100" t="s">
        <v>25</v>
      </c>
      <c r="B152" s="100">
        <v>0.1</v>
      </c>
      <c r="H152" s="184"/>
    </row>
    <row r="153" spans="1:8" x14ac:dyDescent="0.3">
      <c r="A153" s="100" t="s">
        <v>3</v>
      </c>
      <c r="B153" s="100">
        <v>0.1</v>
      </c>
      <c r="H153" s="184"/>
    </row>
    <row r="154" spans="1:8" x14ac:dyDescent="0.3">
      <c r="A154" s="100" t="s">
        <v>3</v>
      </c>
      <c r="B154" s="100">
        <v>0.1</v>
      </c>
      <c r="H154" s="184"/>
    </row>
    <row r="155" spans="1:8" x14ac:dyDescent="0.3">
      <c r="A155" s="100" t="s">
        <v>29</v>
      </c>
      <c r="B155" s="100">
        <v>0.1</v>
      </c>
      <c r="H155" s="184"/>
    </row>
    <row r="156" spans="1:8" x14ac:dyDescent="0.3">
      <c r="A156" s="100" t="s">
        <v>3</v>
      </c>
      <c r="B156" s="100">
        <v>0.1</v>
      </c>
      <c r="H156" s="184"/>
    </row>
    <row r="157" spans="1:8" x14ac:dyDescent="0.3">
      <c r="A157" s="100" t="s">
        <v>3</v>
      </c>
      <c r="B157" s="100">
        <v>0.1</v>
      </c>
      <c r="H157" s="184"/>
    </row>
    <row r="158" spans="1:8" x14ac:dyDescent="0.3">
      <c r="A158" s="100" t="s">
        <v>18</v>
      </c>
      <c r="B158" s="100">
        <v>0.1</v>
      </c>
      <c r="H158" s="184"/>
    </row>
    <row r="159" spans="1:8" x14ac:dyDescent="0.3">
      <c r="A159" s="100" t="s">
        <v>22</v>
      </c>
      <c r="B159" s="100">
        <v>0.1</v>
      </c>
      <c r="H159" s="184"/>
    </row>
    <row r="160" spans="1:8" x14ac:dyDescent="0.3">
      <c r="A160" s="100" t="s">
        <v>29</v>
      </c>
      <c r="B160" s="100">
        <v>0.1</v>
      </c>
      <c r="H160" s="184"/>
    </row>
    <row r="161" spans="1:8" x14ac:dyDescent="0.3">
      <c r="A161" s="100" t="s">
        <v>15</v>
      </c>
      <c r="B161" s="100">
        <v>0.1</v>
      </c>
      <c r="H161" s="184"/>
    </row>
    <row r="162" spans="1:8" x14ac:dyDescent="0.3">
      <c r="A162" s="100" t="s">
        <v>13</v>
      </c>
      <c r="B162" s="100">
        <v>0.1</v>
      </c>
      <c r="H162" s="184"/>
    </row>
    <row r="163" spans="1:8" x14ac:dyDescent="0.3">
      <c r="A163" s="100" t="s">
        <v>18</v>
      </c>
      <c r="B163" s="100">
        <v>0.1</v>
      </c>
      <c r="H163" s="184"/>
    </row>
    <row r="164" spans="1:8" x14ac:dyDescent="0.3">
      <c r="A164" s="100" t="s">
        <v>26</v>
      </c>
      <c r="B164" s="100">
        <v>0.1</v>
      </c>
      <c r="H164" s="184"/>
    </row>
    <row r="165" spans="1:8" x14ac:dyDescent="0.3">
      <c r="A165" s="100" t="s">
        <v>10</v>
      </c>
      <c r="B165" s="100">
        <v>3.6</v>
      </c>
      <c r="H165" s="184"/>
    </row>
    <row r="166" spans="1:8" x14ac:dyDescent="0.3">
      <c r="A166" s="100" t="s">
        <v>12</v>
      </c>
      <c r="B166" s="100">
        <v>2.6</v>
      </c>
      <c r="H166" s="184"/>
    </row>
    <row r="167" spans="1:8" x14ac:dyDescent="0.3">
      <c r="A167" s="100" t="s">
        <v>2</v>
      </c>
      <c r="B167" s="100">
        <v>2.5</v>
      </c>
      <c r="H167" s="184"/>
    </row>
    <row r="168" spans="1:8" x14ac:dyDescent="0.3">
      <c r="A168" s="100" t="s">
        <v>2</v>
      </c>
      <c r="B168" s="100">
        <v>2.5</v>
      </c>
      <c r="H168" s="184"/>
    </row>
    <row r="169" spans="1:8" x14ac:dyDescent="0.3">
      <c r="A169" s="100" t="s">
        <v>2</v>
      </c>
      <c r="B169" s="100">
        <v>2.5</v>
      </c>
      <c r="H169" s="184"/>
    </row>
    <row r="170" spans="1:8" x14ac:dyDescent="0.3">
      <c r="A170" s="100" t="s">
        <v>22</v>
      </c>
      <c r="B170" s="100">
        <v>2.4</v>
      </c>
      <c r="H170" s="184"/>
    </row>
    <row r="171" spans="1:8" x14ac:dyDescent="0.3">
      <c r="A171" s="100" t="s">
        <v>2</v>
      </c>
      <c r="B171" s="100">
        <v>2.4</v>
      </c>
      <c r="H171" s="184"/>
    </row>
    <row r="172" spans="1:8" x14ac:dyDescent="0.3">
      <c r="A172" s="100" t="s">
        <v>28</v>
      </c>
      <c r="B172" s="100">
        <v>2</v>
      </c>
      <c r="H172" s="184"/>
    </row>
    <row r="173" spans="1:8" x14ac:dyDescent="0.3">
      <c r="A173" t="s">
        <v>22</v>
      </c>
      <c r="B173">
        <v>1.9350000000000001</v>
      </c>
      <c r="H173" s="184"/>
    </row>
    <row r="174" spans="1:8" x14ac:dyDescent="0.3">
      <c r="A174" s="100" t="s">
        <v>2</v>
      </c>
      <c r="B174" s="100">
        <v>1.9</v>
      </c>
      <c r="H174" s="184"/>
    </row>
    <row r="175" spans="1:8" x14ac:dyDescent="0.3">
      <c r="A175" s="100" t="s">
        <v>22</v>
      </c>
      <c r="B175" s="100">
        <v>1.8</v>
      </c>
      <c r="H175" s="184"/>
    </row>
    <row r="176" spans="1:8" x14ac:dyDescent="0.3">
      <c r="A176" s="100" t="s">
        <v>21</v>
      </c>
      <c r="B176" s="100">
        <v>1.8</v>
      </c>
      <c r="H176" s="184"/>
    </row>
    <row r="177" spans="1:8" x14ac:dyDescent="0.3">
      <c r="A177" s="100" t="s">
        <v>10</v>
      </c>
      <c r="B177" s="100">
        <v>1.7</v>
      </c>
      <c r="H177" s="184"/>
    </row>
    <row r="178" spans="1:8" x14ac:dyDescent="0.3">
      <c r="A178" s="100" t="s">
        <v>9</v>
      </c>
      <c r="B178" s="100">
        <v>1.7</v>
      </c>
      <c r="H178" s="184"/>
    </row>
    <row r="179" spans="1:8" x14ac:dyDescent="0.3">
      <c r="A179" s="100" t="s">
        <v>9</v>
      </c>
      <c r="B179" s="100">
        <v>1.6</v>
      </c>
      <c r="H179" s="184"/>
    </row>
    <row r="180" spans="1:8" x14ac:dyDescent="0.3">
      <c r="A180" s="100" t="s">
        <v>2</v>
      </c>
      <c r="B180" s="100">
        <v>1.5</v>
      </c>
      <c r="H180" s="184"/>
    </row>
    <row r="181" spans="1:8" x14ac:dyDescent="0.3">
      <c r="A181" s="100" t="s">
        <v>12</v>
      </c>
      <c r="B181" s="100">
        <v>1.5</v>
      </c>
      <c r="H181" s="184"/>
    </row>
    <row r="182" spans="1:8" x14ac:dyDescent="0.3">
      <c r="A182" s="100" t="s">
        <v>24</v>
      </c>
      <c r="B182" s="100">
        <v>1.5</v>
      </c>
      <c r="H182" s="184"/>
    </row>
    <row r="183" spans="1:8" x14ac:dyDescent="0.3">
      <c r="A183" s="100" t="s">
        <v>29</v>
      </c>
      <c r="B183" s="100">
        <v>1.5</v>
      </c>
      <c r="H183" s="184"/>
    </row>
    <row r="184" spans="1:8" x14ac:dyDescent="0.3">
      <c r="A184" s="100" t="s">
        <v>10</v>
      </c>
      <c r="B184" s="100">
        <v>1.5</v>
      </c>
      <c r="H184" s="184"/>
    </row>
    <row r="185" spans="1:8" x14ac:dyDescent="0.3">
      <c r="A185" s="100" t="s">
        <v>12</v>
      </c>
      <c r="B185" s="100">
        <v>1.4</v>
      </c>
      <c r="H185" s="184"/>
    </row>
    <row r="186" spans="1:8" x14ac:dyDescent="0.3">
      <c r="A186" s="100" t="s">
        <v>2</v>
      </c>
      <c r="B186" s="100">
        <v>1.4</v>
      </c>
      <c r="H186" s="184"/>
    </row>
    <row r="187" spans="1:8" x14ac:dyDescent="0.3">
      <c r="A187" s="100" t="s">
        <v>29</v>
      </c>
      <c r="B187" s="100">
        <v>1.3</v>
      </c>
      <c r="H187" s="184"/>
    </row>
    <row r="188" spans="1:8" x14ac:dyDescent="0.3">
      <c r="A188" s="100" t="s">
        <v>28</v>
      </c>
      <c r="B188" s="100">
        <v>1.2</v>
      </c>
      <c r="H188" s="184"/>
    </row>
    <row r="189" spans="1:8" x14ac:dyDescent="0.3">
      <c r="A189" s="100" t="s">
        <v>18</v>
      </c>
      <c r="B189" s="100">
        <v>1.1000000000000001</v>
      </c>
      <c r="H189" s="184"/>
    </row>
    <row r="190" spans="1:8" x14ac:dyDescent="0.3">
      <c r="A190" s="100" t="s">
        <v>29</v>
      </c>
      <c r="B190" s="100">
        <v>1.1000000000000001</v>
      </c>
      <c r="H190" s="184"/>
    </row>
    <row r="191" spans="1:8" x14ac:dyDescent="0.3">
      <c r="A191" s="100" t="s">
        <v>22</v>
      </c>
      <c r="B191" s="100">
        <v>1</v>
      </c>
      <c r="H191" s="184"/>
    </row>
    <row r="192" spans="1:8" x14ac:dyDescent="0.3">
      <c r="A192" s="100" t="s">
        <v>28</v>
      </c>
      <c r="B192" s="100">
        <v>1</v>
      </c>
      <c r="H192" s="184"/>
    </row>
    <row r="193" spans="1:8" x14ac:dyDescent="0.3">
      <c r="A193" s="100" t="s">
        <v>28</v>
      </c>
      <c r="B193" s="100">
        <v>1</v>
      </c>
      <c r="H193" s="184"/>
    </row>
    <row r="194" spans="1:8" x14ac:dyDescent="0.3">
      <c r="A194" s="100" t="s">
        <v>2</v>
      </c>
      <c r="B194" s="100">
        <v>0.9</v>
      </c>
      <c r="H194" s="184"/>
    </row>
    <row r="195" spans="1:8" x14ac:dyDescent="0.3">
      <c r="A195" s="100" t="s">
        <v>31</v>
      </c>
      <c r="B195" s="100">
        <v>0.9</v>
      </c>
      <c r="H195" s="184"/>
    </row>
    <row r="196" spans="1:8" x14ac:dyDescent="0.3">
      <c r="A196" s="100" t="s">
        <v>25</v>
      </c>
      <c r="B196" s="100">
        <v>0.9</v>
      </c>
      <c r="H196" s="184"/>
    </row>
    <row r="197" spans="1:8" x14ac:dyDescent="0.3">
      <c r="A197" s="100" t="s">
        <v>10</v>
      </c>
      <c r="B197" s="100">
        <v>0.8</v>
      </c>
      <c r="H197" s="184"/>
    </row>
    <row r="198" spans="1:8" x14ac:dyDescent="0.3">
      <c r="A198" s="100" t="s">
        <v>9</v>
      </c>
      <c r="B198" s="100">
        <v>0.8</v>
      </c>
      <c r="H198" s="184"/>
    </row>
    <row r="199" spans="1:8" x14ac:dyDescent="0.3">
      <c r="A199" s="100" t="s">
        <v>22</v>
      </c>
      <c r="B199" s="100">
        <v>0.8</v>
      </c>
      <c r="H199" s="184"/>
    </row>
    <row r="200" spans="1:8" x14ac:dyDescent="0.3">
      <c r="A200" s="100" t="s">
        <v>2</v>
      </c>
      <c r="B200" s="100">
        <v>0.8</v>
      </c>
      <c r="H200" s="184"/>
    </row>
    <row r="201" spans="1:8" x14ac:dyDescent="0.3">
      <c r="A201" s="100" t="s">
        <v>24</v>
      </c>
      <c r="B201" s="100">
        <v>0.8</v>
      </c>
      <c r="H201" s="184"/>
    </row>
    <row r="202" spans="1:8" x14ac:dyDescent="0.3">
      <c r="A202" s="100" t="s">
        <v>12</v>
      </c>
      <c r="B202" s="100">
        <v>0.8</v>
      </c>
      <c r="H202" s="184"/>
    </row>
    <row r="203" spans="1:8" x14ac:dyDescent="0.3">
      <c r="A203" s="100" t="s">
        <v>23</v>
      </c>
      <c r="B203" s="100">
        <v>0.8</v>
      </c>
      <c r="H203" s="184"/>
    </row>
    <row r="204" spans="1:8" x14ac:dyDescent="0.3">
      <c r="A204" s="100" t="s">
        <v>19</v>
      </c>
      <c r="B204" s="100">
        <v>0.8</v>
      </c>
      <c r="H204" s="184"/>
    </row>
    <row r="205" spans="1:8" x14ac:dyDescent="0.3">
      <c r="A205" s="100" t="s">
        <v>13</v>
      </c>
      <c r="B205" s="100">
        <v>0.7</v>
      </c>
      <c r="H205" s="184"/>
    </row>
    <row r="206" spans="1:8" x14ac:dyDescent="0.3">
      <c r="A206" s="100" t="s">
        <v>28</v>
      </c>
      <c r="B206" s="100">
        <v>0.7</v>
      </c>
      <c r="H206" s="184"/>
    </row>
    <row r="207" spans="1:8" x14ac:dyDescent="0.3">
      <c r="A207" s="100" t="s">
        <v>12</v>
      </c>
      <c r="B207" s="100">
        <v>0.7</v>
      </c>
      <c r="H207" s="184"/>
    </row>
    <row r="208" spans="1:8" x14ac:dyDescent="0.3">
      <c r="A208" s="100" t="s">
        <v>28</v>
      </c>
      <c r="B208" s="100">
        <v>0.7</v>
      </c>
      <c r="H208" s="184"/>
    </row>
    <row r="209" spans="1:8" x14ac:dyDescent="0.3">
      <c r="A209" s="100" t="s">
        <v>21</v>
      </c>
      <c r="B209" s="100">
        <v>0.7</v>
      </c>
      <c r="H209" s="184"/>
    </row>
    <row r="210" spans="1:8" x14ac:dyDescent="0.3">
      <c r="A210" s="100" t="s">
        <v>31</v>
      </c>
      <c r="B210" s="100">
        <v>0.7</v>
      </c>
      <c r="H210" s="184"/>
    </row>
    <row r="211" spans="1:8" x14ac:dyDescent="0.3">
      <c r="A211" s="100" t="s">
        <v>25</v>
      </c>
      <c r="B211" s="100">
        <v>0.7</v>
      </c>
      <c r="H211" s="184"/>
    </row>
    <row r="212" spans="1:8" x14ac:dyDescent="0.3">
      <c r="A212" s="100" t="s">
        <v>28</v>
      </c>
      <c r="B212" s="100">
        <v>0.7</v>
      </c>
      <c r="H212" s="184"/>
    </row>
    <row r="213" spans="1:8" x14ac:dyDescent="0.3">
      <c r="A213" s="100" t="s">
        <v>23</v>
      </c>
      <c r="B213" s="100">
        <v>0.7</v>
      </c>
      <c r="H213" s="184"/>
    </row>
    <row r="214" spans="1:8" x14ac:dyDescent="0.3">
      <c r="A214" s="100" t="s">
        <v>25</v>
      </c>
      <c r="B214" s="100">
        <v>0.6</v>
      </c>
      <c r="H214" s="184"/>
    </row>
    <row r="215" spans="1:8" x14ac:dyDescent="0.3">
      <c r="A215" s="100" t="s">
        <v>23</v>
      </c>
      <c r="B215" s="100">
        <v>0.6</v>
      </c>
      <c r="H215" s="184"/>
    </row>
    <row r="216" spans="1:8" x14ac:dyDescent="0.3">
      <c r="A216" s="100" t="s">
        <v>25</v>
      </c>
      <c r="B216" s="100">
        <v>0.6</v>
      </c>
      <c r="H216" s="184"/>
    </row>
    <row r="217" spans="1:8" x14ac:dyDescent="0.3">
      <c r="A217" s="100" t="s">
        <v>10</v>
      </c>
      <c r="B217" s="100">
        <v>0.5</v>
      </c>
      <c r="H217" s="184"/>
    </row>
    <row r="218" spans="1:8" x14ac:dyDescent="0.3">
      <c r="A218" s="100" t="s">
        <v>21</v>
      </c>
      <c r="B218" s="100">
        <v>0.5</v>
      </c>
      <c r="H218" s="184"/>
    </row>
    <row r="219" spans="1:8" x14ac:dyDescent="0.3">
      <c r="A219" s="100" t="s">
        <v>23</v>
      </c>
      <c r="B219" s="100">
        <v>0.5</v>
      </c>
      <c r="H219" s="184"/>
    </row>
    <row r="220" spans="1:8" x14ac:dyDescent="0.3">
      <c r="A220" s="100" t="s">
        <v>15</v>
      </c>
      <c r="B220" s="100">
        <v>0.5</v>
      </c>
      <c r="H220" s="184"/>
    </row>
    <row r="221" spans="1:8" x14ac:dyDescent="0.3">
      <c r="A221" s="100" t="s">
        <v>31</v>
      </c>
      <c r="B221" s="100">
        <v>0.5</v>
      </c>
      <c r="H221" s="184"/>
    </row>
    <row r="222" spans="1:8" x14ac:dyDescent="0.3">
      <c r="A222" s="100" t="s">
        <v>9</v>
      </c>
      <c r="B222" s="100">
        <v>0.5</v>
      </c>
      <c r="H222" s="184"/>
    </row>
    <row r="223" spans="1:8" x14ac:dyDescent="0.3">
      <c r="A223" s="100" t="s">
        <v>31</v>
      </c>
      <c r="B223" s="100">
        <v>0.5</v>
      </c>
      <c r="H223" s="184"/>
    </row>
    <row r="224" spans="1:8" x14ac:dyDescent="0.3">
      <c r="A224" s="100" t="s">
        <v>20</v>
      </c>
      <c r="B224" s="100">
        <v>0.5</v>
      </c>
      <c r="H224" s="184"/>
    </row>
    <row r="225" spans="1:8" x14ac:dyDescent="0.3">
      <c r="A225" s="100" t="s">
        <v>8</v>
      </c>
      <c r="B225" s="100">
        <v>0.5</v>
      </c>
      <c r="H225" s="184"/>
    </row>
    <row r="226" spans="1:8" x14ac:dyDescent="0.3">
      <c r="A226" s="100" t="s">
        <v>14</v>
      </c>
      <c r="B226" s="100">
        <v>0.5</v>
      </c>
      <c r="H226" s="184"/>
    </row>
    <row r="227" spans="1:8" x14ac:dyDescent="0.3">
      <c r="A227" s="100" t="s">
        <v>22</v>
      </c>
      <c r="B227" s="100">
        <v>0.5</v>
      </c>
      <c r="H227" s="184"/>
    </row>
    <row r="228" spans="1:8" x14ac:dyDescent="0.3">
      <c r="A228" s="100" t="s">
        <v>24</v>
      </c>
      <c r="B228" s="100">
        <v>0.5</v>
      </c>
      <c r="H228" s="184"/>
    </row>
    <row r="229" spans="1:8" x14ac:dyDescent="0.3">
      <c r="A229" s="100" t="s">
        <v>8</v>
      </c>
      <c r="B229" s="100">
        <v>0.5</v>
      </c>
      <c r="H229" s="184"/>
    </row>
    <row r="230" spans="1:8" x14ac:dyDescent="0.3">
      <c r="A230" s="100" t="s">
        <v>23</v>
      </c>
      <c r="B230" s="100">
        <v>0.4</v>
      </c>
      <c r="H230" s="184"/>
    </row>
    <row r="231" spans="1:8" x14ac:dyDescent="0.3">
      <c r="A231" s="100" t="s">
        <v>12</v>
      </c>
      <c r="B231" s="100">
        <v>0.4</v>
      </c>
      <c r="H231" s="184"/>
    </row>
    <row r="232" spans="1:8" x14ac:dyDescent="0.3">
      <c r="A232" s="100" t="s">
        <v>25</v>
      </c>
      <c r="B232" s="100">
        <v>0.4</v>
      </c>
      <c r="H232" s="184"/>
    </row>
    <row r="233" spans="1:8" x14ac:dyDescent="0.3">
      <c r="A233" s="100" t="s">
        <v>3</v>
      </c>
      <c r="B233" s="100">
        <v>0.4</v>
      </c>
      <c r="H233" s="184"/>
    </row>
    <row r="234" spans="1:8" x14ac:dyDescent="0.3">
      <c r="A234" s="100" t="s">
        <v>23</v>
      </c>
      <c r="B234" s="100">
        <v>0.4</v>
      </c>
      <c r="H234" s="184"/>
    </row>
    <row r="235" spans="1:8" x14ac:dyDescent="0.3">
      <c r="A235" s="100" t="s">
        <v>17</v>
      </c>
      <c r="B235" s="100">
        <v>0.4</v>
      </c>
      <c r="H235" s="184"/>
    </row>
    <row r="236" spans="1:8" x14ac:dyDescent="0.3">
      <c r="A236" s="100" t="s">
        <v>25</v>
      </c>
      <c r="B236" s="100">
        <v>0.4</v>
      </c>
      <c r="H236" s="184"/>
    </row>
    <row r="237" spans="1:8" x14ac:dyDescent="0.3">
      <c r="A237" s="100" t="s">
        <v>15</v>
      </c>
      <c r="B237" s="100">
        <v>0.4</v>
      </c>
      <c r="H237" s="184"/>
    </row>
    <row r="238" spans="1:8" x14ac:dyDescent="0.3">
      <c r="A238" s="100" t="s">
        <v>23</v>
      </c>
      <c r="B238" s="100">
        <v>0.4</v>
      </c>
      <c r="H238" s="184"/>
    </row>
    <row r="239" spans="1:8" x14ac:dyDescent="0.3">
      <c r="A239" s="100" t="s">
        <v>28</v>
      </c>
      <c r="B239" s="100">
        <v>0.4</v>
      </c>
      <c r="H239" s="184"/>
    </row>
    <row r="240" spans="1:8" x14ac:dyDescent="0.3">
      <c r="A240" s="100" t="s">
        <v>31</v>
      </c>
      <c r="B240" s="100">
        <v>0.4</v>
      </c>
      <c r="H240" s="184"/>
    </row>
    <row r="241" spans="1:8" x14ac:dyDescent="0.3">
      <c r="A241" s="100" t="s">
        <v>19</v>
      </c>
      <c r="B241" s="100">
        <v>0.4</v>
      </c>
      <c r="H241" s="184"/>
    </row>
    <row r="242" spans="1:8" x14ac:dyDescent="0.3">
      <c r="A242" s="100" t="s">
        <v>10</v>
      </c>
      <c r="B242" s="100">
        <v>0.4</v>
      </c>
      <c r="H242" s="184"/>
    </row>
    <row r="243" spans="1:8" x14ac:dyDescent="0.3">
      <c r="A243" s="100" t="s">
        <v>20</v>
      </c>
      <c r="B243" s="100">
        <v>0.4</v>
      </c>
      <c r="H243" s="184"/>
    </row>
    <row r="244" spans="1:8" x14ac:dyDescent="0.3">
      <c r="A244" s="100" t="s">
        <v>29</v>
      </c>
      <c r="B244" s="100">
        <v>0.4</v>
      </c>
      <c r="H244" s="184"/>
    </row>
    <row r="245" spans="1:8" x14ac:dyDescent="0.3">
      <c r="A245" s="100" t="s">
        <v>20</v>
      </c>
      <c r="B245" s="100">
        <v>0.4</v>
      </c>
      <c r="H245" s="184"/>
    </row>
    <row r="246" spans="1:8" x14ac:dyDescent="0.3">
      <c r="A246" s="100" t="s">
        <v>2</v>
      </c>
      <c r="B246" s="100">
        <v>0.3</v>
      </c>
      <c r="H246" s="184"/>
    </row>
    <row r="247" spans="1:8" x14ac:dyDescent="0.3">
      <c r="A247" s="100" t="s">
        <v>23</v>
      </c>
      <c r="B247" s="100">
        <v>0.3</v>
      </c>
      <c r="H247" s="184"/>
    </row>
    <row r="248" spans="1:8" x14ac:dyDescent="0.3">
      <c r="A248" s="100" t="s">
        <v>28</v>
      </c>
      <c r="B248" s="100">
        <v>0.3</v>
      </c>
      <c r="H248" s="184"/>
    </row>
    <row r="249" spans="1:8" x14ac:dyDescent="0.3">
      <c r="A249" s="100" t="s">
        <v>8</v>
      </c>
      <c r="B249" s="100">
        <v>0.3</v>
      </c>
      <c r="H249" s="184"/>
    </row>
    <row r="250" spans="1:8" x14ac:dyDescent="0.3">
      <c r="A250" s="100" t="s">
        <v>28</v>
      </c>
      <c r="B250" s="100">
        <v>0.3</v>
      </c>
      <c r="H250" s="184"/>
    </row>
    <row r="251" spans="1:8" x14ac:dyDescent="0.3">
      <c r="A251" s="100" t="s">
        <v>25</v>
      </c>
      <c r="B251" s="100">
        <v>0.3</v>
      </c>
      <c r="H251" s="184"/>
    </row>
    <row r="252" spans="1:8" x14ac:dyDescent="0.3">
      <c r="A252" s="100" t="s">
        <v>2</v>
      </c>
      <c r="B252" s="100">
        <v>0.3</v>
      </c>
      <c r="H252" s="184"/>
    </row>
    <row r="253" spans="1:8" x14ac:dyDescent="0.3">
      <c r="A253" s="100" t="s">
        <v>19</v>
      </c>
      <c r="B253" s="100">
        <v>0.3</v>
      </c>
      <c r="H253" s="184"/>
    </row>
    <row r="254" spans="1:8" x14ac:dyDescent="0.3">
      <c r="A254" s="100" t="s">
        <v>20</v>
      </c>
      <c r="B254" s="100">
        <v>0.3</v>
      </c>
      <c r="H254" s="184"/>
    </row>
    <row r="255" spans="1:8" x14ac:dyDescent="0.3">
      <c r="A255" s="100" t="s">
        <v>2</v>
      </c>
      <c r="B255" s="100">
        <v>0.3</v>
      </c>
      <c r="H255" s="184"/>
    </row>
    <row r="256" spans="1:8" x14ac:dyDescent="0.3">
      <c r="A256" s="100" t="s">
        <v>12</v>
      </c>
      <c r="B256" s="100">
        <v>0.3</v>
      </c>
      <c r="H256" s="184"/>
    </row>
    <row r="257" spans="1:8" x14ac:dyDescent="0.3">
      <c r="A257" s="100" t="s">
        <v>2</v>
      </c>
      <c r="B257" s="100">
        <v>0.3</v>
      </c>
      <c r="H257" s="184"/>
    </row>
    <row r="258" spans="1:8" x14ac:dyDescent="0.3">
      <c r="A258" s="100" t="s">
        <v>12</v>
      </c>
      <c r="B258" s="100">
        <v>0.3</v>
      </c>
      <c r="H258" s="184"/>
    </row>
    <row r="259" spans="1:8" x14ac:dyDescent="0.3">
      <c r="A259" s="100" t="s">
        <v>12</v>
      </c>
      <c r="B259" s="100">
        <v>0.3</v>
      </c>
      <c r="H259" s="184"/>
    </row>
    <row r="260" spans="1:8" x14ac:dyDescent="0.3">
      <c r="A260" s="100" t="s">
        <v>23</v>
      </c>
      <c r="B260" s="100">
        <v>0.3</v>
      </c>
      <c r="H260" s="184"/>
    </row>
    <row r="261" spans="1:8" x14ac:dyDescent="0.3">
      <c r="A261" s="100" t="s">
        <v>29</v>
      </c>
      <c r="B261" s="100">
        <v>0.3</v>
      </c>
      <c r="H261" s="184"/>
    </row>
    <row r="262" spans="1:8" x14ac:dyDescent="0.3">
      <c r="A262" s="100" t="s">
        <v>29</v>
      </c>
      <c r="B262" s="100">
        <v>0.3</v>
      </c>
      <c r="H262" s="184"/>
    </row>
    <row r="263" spans="1:8" x14ac:dyDescent="0.3">
      <c r="A263" s="100" t="s">
        <v>20</v>
      </c>
      <c r="B263" s="100">
        <v>0.3</v>
      </c>
      <c r="H263" s="184"/>
    </row>
    <row r="264" spans="1:8" x14ac:dyDescent="0.3">
      <c r="A264" s="100" t="s">
        <v>23</v>
      </c>
      <c r="B264" s="100">
        <v>0.3</v>
      </c>
      <c r="H264" s="184"/>
    </row>
    <row r="265" spans="1:8" x14ac:dyDescent="0.3">
      <c r="A265" s="100" t="s">
        <v>10</v>
      </c>
      <c r="B265" s="100">
        <v>0.2</v>
      </c>
      <c r="H265" s="184"/>
    </row>
    <row r="266" spans="1:8" x14ac:dyDescent="0.3">
      <c r="A266" s="100" t="s">
        <v>12</v>
      </c>
      <c r="B266" s="100">
        <v>0.2</v>
      </c>
      <c r="H266" s="184"/>
    </row>
    <row r="267" spans="1:8" x14ac:dyDescent="0.3">
      <c r="A267" s="100" t="s">
        <v>8</v>
      </c>
      <c r="B267" s="100">
        <v>0.2</v>
      </c>
      <c r="H267" s="184"/>
    </row>
    <row r="268" spans="1:8" x14ac:dyDescent="0.3">
      <c r="A268" s="100" t="s">
        <v>10</v>
      </c>
      <c r="B268" s="100">
        <v>0.2</v>
      </c>
      <c r="H268" s="184"/>
    </row>
    <row r="269" spans="1:8" x14ac:dyDescent="0.3">
      <c r="A269" s="100" t="s">
        <v>23</v>
      </c>
      <c r="B269" s="100">
        <v>0.2</v>
      </c>
      <c r="H269" s="184"/>
    </row>
    <row r="270" spans="1:8" x14ac:dyDescent="0.3">
      <c r="A270" s="100" t="s">
        <v>14</v>
      </c>
      <c r="B270" s="100">
        <v>0.2</v>
      </c>
      <c r="H270" s="184"/>
    </row>
    <row r="271" spans="1:8" x14ac:dyDescent="0.3">
      <c r="A271" s="100" t="s">
        <v>20</v>
      </c>
      <c r="B271" s="100">
        <v>0.2</v>
      </c>
      <c r="H271" s="184"/>
    </row>
    <row r="272" spans="1:8" x14ac:dyDescent="0.3">
      <c r="A272" s="100" t="s">
        <v>8</v>
      </c>
      <c r="B272" s="100">
        <v>0.2</v>
      </c>
      <c r="H272" s="184"/>
    </row>
    <row r="273" spans="1:8" x14ac:dyDescent="0.3">
      <c r="A273" s="100" t="s">
        <v>10</v>
      </c>
      <c r="B273" s="100">
        <v>0.2</v>
      </c>
      <c r="H273" s="184"/>
    </row>
    <row r="274" spans="1:8" x14ac:dyDescent="0.3">
      <c r="A274" s="100" t="s">
        <v>8</v>
      </c>
      <c r="B274" s="100">
        <v>0.2</v>
      </c>
      <c r="H274" s="184"/>
    </row>
    <row r="275" spans="1:8" x14ac:dyDescent="0.3">
      <c r="A275" s="100" t="s">
        <v>23</v>
      </c>
      <c r="B275" s="100">
        <v>0.2</v>
      </c>
      <c r="H275" s="184"/>
    </row>
    <row r="276" spans="1:8" x14ac:dyDescent="0.3">
      <c r="A276" s="100" t="s">
        <v>20</v>
      </c>
      <c r="B276" s="100">
        <v>0.2</v>
      </c>
      <c r="H276" s="184"/>
    </row>
    <row r="277" spans="1:8" x14ac:dyDescent="0.3">
      <c r="A277" s="100" t="s">
        <v>12</v>
      </c>
      <c r="B277" s="100">
        <v>0.2</v>
      </c>
      <c r="H277" s="184"/>
    </row>
    <row r="278" spans="1:8" x14ac:dyDescent="0.3">
      <c r="A278" s="100" t="s">
        <v>10</v>
      </c>
      <c r="B278" s="100">
        <v>0.2</v>
      </c>
      <c r="H278" s="184"/>
    </row>
    <row r="279" spans="1:8" x14ac:dyDescent="0.3">
      <c r="A279" s="100" t="s">
        <v>26</v>
      </c>
      <c r="B279" s="100">
        <v>0.2</v>
      </c>
      <c r="H279" s="184"/>
    </row>
    <row r="280" spans="1:8" x14ac:dyDescent="0.3">
      <c r="A280" s="100" t="s">
        <v>31</v>
      </c>
      <c r="B280" s="100">
        <v>0.2</v>
      </c>
      <c r="H280" s="184"/>
    </row>
    <row r="281" spans="1:8" x14ac:dyDescent="0.3">
      <c r="A281" s="100" t="s">
        <v>23</v>
      </c>
      <c r="B281" s="100">
        <v>0.2</v>
      </c>
      <c r="H281" s="184"/>
    </row>
    <row r="282" spans="1:8" x14ac:dyDescent="0.3">
      <c r="A282" s="100" t="s">
        <v>8</v>
      </c>
      <c r="B282" s="100">
        <v>0.2</v>
      </c>
      <c r="H282" s="184"/>
    </row>
    <row r="283" spans="1:8" x14ac:dyDescent="0.3">
      <c r="A283" s="100" t="s">
        <v>12</v>
      </c>
      <c r="B283" s="100">
        <v>0.2</v>
      </c>
      <c r="H283" s="184"/>
    </row>
    <row r="284" spans="1:8" x14ac:dyDescent="0.3">
      <c r="A284" s="100" t="s">
        <v>25</v>
      </c>
      <c r="B284" s="100">
        <v>0.2</v>
      </c>
      <c r="H284" s="184"/>
    </row>
    <row r="285" spans="1:8" x14ac:dyDescent="0.3">
      <c r="A285" s="100" t="s">
        <v>20</v>
      </c>
      <c r="B285" s="100">
        <v>0.2</v>
      </c>
      <c r="H285" s="184"/>
    </row>
    <row r="286" spans="1:8" x14ac:dyDescent="0.3">
      <c r="A286" s="100" t="s">
        <v>20</v>
      </c>
      <c r="B286" s="100">
        <v>0.2</v>
      </c>
      <c r="H286" s="184"/>
    </row>
    <row r="287" spans="1:8" x14ac:dyDescent="0.3">
      <c r="A287" s="100" t="s">
        <v>10</v>
      </c>
      <c r="B287" s="100">
        <v>0.2</v>
      </c>
      <c r="H287" s="184"/>
    </row>
    <row r="288" spans="1:8" x14ac:dyDescent="0.3">
      <c r="A288" s="100" t="s">
        <v>23</v>
      </c>
      <c r="B288" s="100">
        <v>0.2</v>
      </c>
      <c r="H288" s="184"/>
    </row>
    <row r="289" spans="1:8" x14ac:dyDescent="0.3">
      <c r="A289" s="100" t="s">
        <v>28</v>
      </c>
      <c r="B289" s="100">
        <v>0.2</v>
      </c>
      <c r="H289" s="184"/>
    </row>
    <row r="290" spans="1:8" x14ac:dyDescent="0.3">
      <c r="A290" s="100" t="s">
        <v>19</v>
      </c>
      <c r="B290" s="100">
        <v>0.2</v>
      </c>
      <c r="H290" s="184"/>
    </row>
    <row r="291" spans="1:8" x14ac:dyDescent="0.3">
      <c r="A291" s="100" t="s">
        <v>10</v>
      </c>
      <c r="B291" s="100">
        <v>0.2</v>
      </c>
      <c r="H291" s="184"/>
    </row>
    <row r="292" spans="1:8" x14ac:dyDescent="0.3">
      <c r="A292" s="100" t="s">
        <v>2</v>
      </c>
      <c r="B292" s="100">
        <v>0.2</v>
      </c>
      <c r="H292" s="184"/>
    </row>
    <row r="293" spans="1:8" x14ac:dyDescent="0.3">
      <c r="A293" s="100" t="s">
        <v>12</v>
      </c>
      <c r="B293" s="100">
        <v>0.2</v>
      </c>
      <c r="H293" s="184"/>
    </row>
    <row r="294" spans="1:8" x14ac:dyDescent="0.3">
      <c r="A294" s="100" t="s">
        <v>26</v>
      </c>
      <c r="B294" s="100">
        <v>0.2</v>
      </c>
      <c r="H294" s="184"/>
    </row>
    <row r="295" spans="1:8" x14ac:dyDescent="0.3">
      <c r="A295" s="100" t="s">
        <v>28</v>
      </c>
      <c r="B295" s="100">
        <v>0.2</v>
      </c>
      <c r="H295" s="184"/>
    </row>
    <row r="296" spans="1:8" x14ac:dyDescent="0.3">
      <c r="A296" s="100" t="s">
        <v>1</v>
      </c>
      <c r="B296" s="100">
        <v>0.2</v>
      </c>
      <c r="H296" s="184"/>
    </row>
    <row r="297" spans="1:8" x14ac:dyDescent="0.3">
      <c r="A297" s="100" t="s">
        <v>22</v>
      </c>
      <c r="B297" s="100">
        <v>0.2</v>
      </c>
      <c r="H297" s="184"/>
    </row>
    <row r="298" spans="1:8" x14ac:dyDescent="0.3">
      <c r="A298" s="100" t="s">
        <v>23</v>
      </c>
      <c r="B298" s="100">
        <v>0.2</v>
      </c>
      <c r="H298" s="184"/>
    </row>
    <row r="299" spans="1:8" x14ac:dyDescent="0.3">
      <c r="A299" s="100" t="s">
        <v>12</v>
      </c>
      <c r="B299" s="100">
        <v>0.2</v>
      </c>
      <c r="H299" s="184"/>
    </row>
    <row r="300" spans="1:8" x14ac:dyDescent="0.3">
      <c r="A300" s="100" t="s">
        <v>2</v>
      </c>
      <c r="B300" s="100">
        <v>0.1</v>
      </c>
      <c r="H300" s="184"/>
    </row>
    <row r="301" spans="1:8" x14ac:dyDescent="0.3">
      <c r="A301" s="100" t="s">
        <v>20</v>
      </c>
      <c r="B301" s="100">
        <v>0.1</v>
      </c>
      <c r="H301" s="184"/>
    </row>
    <row r="302" spans="1:8" x14ac:dyDescent="0.3">
      <c r="A302" s="100" t="s">
        <v>7</v>
      </c>
      <c r="B302" s="100">
        <v>0.1</v>
      </c>
      <c r="H302" s="184"/>
    </row>
    <row r="303" spans="1:8" x14ac:dyDescent="0.3">
      <c r="A303" s="100" t="s">
        <v>19</v>
      </c>
      <c r="B303" s="100">
        <v>0.1</v>
      </c>
      <c r="H303" s="184"/>
    </row>
    <row r="304" spans="1:8" x14ac:dyDescent="0.3">
      <c r="A304" s="100" t="s">
        <v>8</v>
      </c>
      <c r="B304" s="100">
        <v>0.1</v>
      </c>
      <c r="H304" s="184"/>
    </row>
    <row r="305" spans="1:8" x14ac:dyDescent="0.3">
      <c r="A305" s="100" t="s">
        <v>23</v>
      </c>
      <c r="B305" s="100">
        <v>0.1</v>
      </c>
      <c r="H305" s="184"/>
    </row>
    <row r="306" spans="1:8" x14ac:dyDescent="0.3">
      <c r="A306" s="100" t="s">
        <v>1</v>
      </c>
      <c r="B306" s="100">
        <v>0.1</v>
      </c>
      <c r="H306" s="184"/>
    </row>
    <row r="307" spans="1:8" x14ac:dyDescent="0.3">
      <c r="A307" s="100" t="s">
        <v>12</v>
      </c>
      <c r="B307" s="100">
        <v>0.1</v>
      </c>
      <c r="H307" s="184"/>
    </row>
    <row r="308" spans="1:8" x14ac:dyDescent="0.3">
      <c r="A308" s="100" t="s">
        <v>10</v>
      </c>
      <c r="B308" s="100">
        <v>0.1</v>
      </c>
      <c r="H308" s="184"/>
    </row>
    <row r="309" spans="1:8" x14ac:dyDescent="0.3">
      <c r="A309" s="100" t="s">
        <v>24</v>
      </c>
      <c r="B309" s="100">
        <v>0.1</v>
      </c>
      <c r="H309" s="184"/>
    </row>
    <row r="310" spans="1:8" x14ac:dyDescent="0.3">
      <c r="A310" s="100" t="s">
        <v>13</v>
      </c>
      <c r="B310" s="100">
        <v>0.1</v>
      </c>
      <c r="H310" s="184"/>
    </row>
    <row r="311" spans="1:8" x14ac:dyDescent="0.3">
      <c r="A311" s="100" t="s">
        <v>20</v>
      </c>
      <c r="B311" s="100">
        <v>0.1</v>
      </c>
      <c r="H311" s="184"/>
    </row>
    <row r="312" spans="1:8" x14ac:dyDescent="0.3">
      <c r="A312" s="100" t="s">
        <v>8</v>
      </c>
      <c r="B312" s="100">
        <v>0.1</v>
      </c>
      <c r="H312" s="184"/>
    </row>
    <row r="313" spans="1:8" x14ac:dyDescent="0.3">
      <c r="A313" s="100" t="s">
        <v>22</v>
      </c>
      <c r="B313" s="100">
        <v>0.1</v>
      </c>
      <c r="H313" s="184"/>
    </row>
    <row r="314" spans="1:8" x14ac:dyDescent="0.3">
      <c r="A314" s="100" t="s">
        <v>12</v>
      </c>
      <c r="B314" s="100">
        <v>0.1</v>
      </c>
      <c r="H314" s="184"/>
    </row>
    <row r="315" spans="1:8" x14ac:dyDescent="0.3">
      <c r="A315" s="100" t="s">
        <v>31</v>
      </c>
      <c r="B315" s="100">
        <v>0.1</v>
      </c>
      <c r="H315" s="184"/>
    </row>
    <row r="316" spans="1:8" x14ac:dyDescent="0.3">
      <c r="A316" s="100" t="s">
        <v>13</v>
      </c>
      <c r="B316" s="100">
        <v>0.1</v>
      </c>
      <c r="H316" s="184"/>
    </row>
    <row r="317" spans="1:8" x14ac:dyDescent="0.3">
      <c r="A317" s="100" t="s">
        <v>28</v>
      </c>
      <c r="B317" s="100">
        <v>0.1</v>
      </c>
      <c r="H317" s="184"/>
    </row>
    <row r="318" spans="1:8" x14ac:dyDescent="0.3">
      <c r="A318" s="100" t="s">
        <v>16</v>
      </c>
      <c r="B318" s="100">
        <v>0</v>
      </c>
      <c r="H318" s="184"/>
    </row>
    <row r="319" spans="1:8" x14ac:dyDescent="0.3">
      <c r="A319" s="188"/>
      <c r="B319" s="188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Efforts</vt:lpstr>
      <vt:lpstr>Results</vt:lpstr>
      <vt:lpstr>Keys</vt:lpstr>
      <vt:lpstr>Template</vt:lpstr>
      <vt:lpstr>My 2</vt:lpstr>
      <vt:lpstr>My 3</vt:lpstr>
      <vt:lpstr>My 4</vt:lpstr>
      <vt:lpstr>My 5</vt:lpstr>
      <vt:lpstr>My 6</vt:lpstr>
      <vt:lpstr>Norman L</vt:lpstr>
      <vt:lpstr>Capewell</vt:lpstr>
      <vt:lpstr>Mtgap2</vt:lpstr>
      <vt:lpstr>Collemak</vt:lpstr>
      <vt:lpstr>Norman</vt:lpstr>
      <vt:lpstr>Soul</vt:lpstr>
      <vt:lpstr>Workman</vt:lpstr>
      <vt:lpstr>Niro</vt:lpstr>
      <vt:lpstr>Breakl15</vt:lpstr>
      <vt:lpstr>QGMLWB</vt:lpstr>
      <vt:lpstr>QGMLWY</vt:lpstr>
      <vt:lpstr>QFMLWY</vt:lpstr>
      <vt:lpstr>Gelatin</vt:lpstr>
      <vt:lpstr>Kaehi</vt:lpstr>
      <vt:lpstr>Mtgap1</vt:lpstr>
      <vt:lpstr>Qwerty</vt:lpstr>
      <vt:lpstr>C-Qwerty</vt:lpstr>
      <vt:lpstr>TNWMLC</vt:lpstr>
      <vt:lpstr>Dvorak</vt:lpstr>
      <vt:lpstr>Capewell-Dvorak</vt:lpstr>
      <vt:lpstr>Klausler</vt:lpstr>
      <vt:lpstr>Arensito</vt:lpstr>
      <vt:lpstr>C-Qwerty 1-2</vt:lpstr>
      <vt:lpstr>C-Qwerty N</vt:lpstr>
      <vt:lpstr>Asset</vt:lpstr>
      <vt:lpstr>Norman LR</vt:lpstr>
      <vt:lpstr>My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2020-07-04T22:29:55Z</dcterms:modified>
</cp:coreProperties>
</file>