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842A9D14-F55F-4025-B04E-B819EFB09BF9}" xr6:coauthVersionLast="45" xr6:coauthVersionMax="45" xr10:uidLastSave="{00000000-0000-0000-0000-000000000000}"/>
  <bookViews>
    <workbookView xWindow="612" yWindow="-108" windowWidth="30216" windowHeight="17496" tabRatio="872" activeTab="9" xr2:uid="{76A7A5CA-0E08-423E-A6CA-8240103AE293}"/>
  </bookViews>
  <sheets>
    <sheet name="Efforts" sheetId="1" r:id="rId1"/>
    <sheet name="Template" sheetId="23" r:id="rId2"/>
    <sheet name="My 21" sheetId="69" r:id="rId3"/>
    <sheet name="My 20" sheetId="68" r:id="rId4"/>
    <sheet name="My 19" sheetId="67" r:id="rId5"/>
    <sheet name="Capewell 9.3" sheetId="64" r:id="rId6"/>
    <sheet name="Capewell 9.2" sheetId="34" r:id="rId7"/>
    <sheet name="Workman" sheetId="10" r:id="rId8"/>
    <sheet name="Asset" sheetId="35" r:id="rId9"/>
    <sheet name="Collemak" sheetId="4" r:id="rId10"/>
    <sheet name="Norman" sheetId="21" r:id="rId11"/>
    <sheet name="QWERF" sheetId="65" r:id="rId12"/>
    <sheet name="Soul" sheetId="13" r:id="rId13"/>
    <sheet name="Niro" sheetId="12" r:id="rId14"/>
    <sheet name="QGMLWY" sheetId="18" r:id="rId15"/>
    <sheet name="QFMLWY" sheetId="15" r:id="rId16"/>
    <sheet name="Gelatin" sheetId="20" r:id="rId17"/>
    <sheet name="Kaehi" sheetId="14" r:id="rId18"/>
    <sheet name="Qwerty" sheetId="3" r:id="rId19"/>
    <sheet name="C-Qwerty" sheetId="31" r:id="rId20"/>
    <sheet name="C-Qwerty 1-2" sheetId="32" r:id="rId21"/>
    <sheet name="C-Qwerty N" sheetId="33" r:id="rId22"/>
    <sheet name="Keys" sheetId="2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69" l="1"/>
  <c r="I13" i="69"/>
  <c r="J13" i="69" s="1"/>
  <c r="X3" i="69"/>
  <c r="F18" i="69"/>
  <c r="G18" i="69" s="1"/>
  <c r="F15" i="69"/>
  <c r="G15" i="69" s="1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I25" i="69"/>
  <c r="J25" i="69" s="1"/>
  <c r="D25" i="69"/>
  <c r="I24" i="69"/>
  <c r="J24" i="69" s="1"/>
  <c r="D24" i="69"/>
  <c r="D23" i="69"/>
  <c r="D22" i="69"/>
  <c r="D21" i="69"/>
  <c r="D20" i="69"/>
  <c r="D19" i="69"/>
  <c r="D18" i="69"/>
  <c r="I17" i="69"/>
  <c r="J17" i="69" s="1"/>
  <c r="D17" i="69"/>
  <c r="I16" i="69"/>
  <c r="J16" i="69" s="1"/>
  <c r="D16" i="69"/>
  <c r="D15" i="69"/>
  <c r="D14" i="69"/>
  <c r="D13" i="69"/>
  <c r="AC7" i="69"/>
  <c r="AA7" i="69"/>
  <c r="AJ6" i="69"/>
  <c r="AI6" i="69"/>
  <c r="AH6" i="69"/>
  <c r="AG6" i="69"/>
  <c r="AF6" i="69"/>
  <c r="AE6" i="69"/>
  <c r="AD6" i="69"/>
  <c r="AC6" i="69"/>
  <c r="AA6" i="69"/>
  <c r="Z6" i="69"/>
  <c r="Y6" i="69"/>
  <c r="X6" i="69"/>
  <c r="W6" i="69"/>
  <c r="V6" i="69"/>
  <c r="U6" i="69"/>
  <c r="T6" i="69"/>
  <c r="AJ5" i="69"/>
  <c r="AH5" i="69"/>
  <c r="AF5" i="69"/>
  <c r="AD5" i="69"/>
  <c r="AC5" i="69"/>
  <c r="AA5" i="69"/>
  <c r="Z5" i="69"/>
  <c r="T5" i="69"/>
  <c r="AI5" i="69"/>
  <c r="I23" i="69"/>
  <c r="J23" i="69" s="1"/>
  <c r="I20" i="69"/>
  <c r="J20" i="69" s="1"/>
  <c r="F23" i="69"/>
  <c r="G23" i="69" s="1"/>
  <c r="F20" i="69"/>
  <c r="G20" i="69" s="1"/>
  <c r="F17" i="69"/>
  <c r="G17" i="69" s="1"/>
  <c r="F14" i="69"/>
  <c r="G14" i="69" s="1"/>
  <c r="AJ4" i="69"/>
  <c r="AI4" i="69"/>
  <c r="AH4" i="69"/>
  <c r="AG4" i="69"/>
  <c r="AE4" i="69"/>
  <c r="AD4" i="69"/>
  <c r="Z4" i="69"/>
  <c r="T4" i="69"/>
  <c r="I22" i="69"/>
  <c r="J22" i="69" s="1"/>
  <c r="I19" i="69"/>
  <c r="J19" i="69" s="1"/>
  <c r="AF4" i="69"/>
  <c r="F22" i="69"/>
  <c r="G22" i="69" s="1"/>
  <c r="W4" i="69"/>
  <c r="F16" i="69"/>
  <c r="G16" i="69" s="1"/>
  <c r="F13" i="69"/>
  <c r="G13" i="69" s="1"/>
  <c r="AJ3" i="69"/>
  <c r="AI3" i="69"/>
  <c r="AH3" i="69"/>
  <c r="AG3" i="69"/>
  <c r="AE3" i="69"/>
  <c r="AD3" i="69"/>
  <c r="Z3" i="69"/>
  <c r="T3" i="69"/>
  <c r="I21" i="69"/>
  <c r="J21" i="69" s="1"/>
  <c r="I18" i="69"/>
  <c r="J18" i="69" s="1"/>
  <c r="I15" i="69"/>
  <c r="J15" i="69" s="1"/>
  <c r="I12" i="69"/>
  <c r="J12" i="69" s="1"/>
  <c r="Y3" i="69"/>
  <c r="F12" i="69"/>
  <c r="G12" i="69" s="1"/>
  <c r="AJ2" i="69"/>
  <c r="AI2" i="69"/>
  <c r="AH2" i="69"/>
  <c r="AG2" i="69"/>
  <c r="AF2" i="69"/>
  <c r="AE2" i="69"/>
  <c r="AD2" i="69"/>
  <c r="Z2" i="69"/>
  <c r="Y2" i="69"/>
  <c r="X2" i="69"/>
  <c r="W2" i="69"/>
  <c r="V2" i="69"/>
  <c r="U2" i="69"/>
  <c r="T2" i="69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I25" i="68"/>
  <c r="J25" i="68" s="1"/>
  <c r="D25" i="68"/>
  <c r="I24" i="68"/>
  <c r="J24" i="68" s="1"/>
  <c r="D24" i="68"/>
  <c r="D23" i="68"/>
  <c r="I22" i="68"/>
  <c r="J22" i="68" s="1"/>
  <c r="D22" i="68"/>
  <c r="I21" i="68"/>
  <c r="J21" i="68" s="1"/>
  <c r="D21" i="68"/>
  <c r="D20" i="68"/>
  <c r="D19" i="68"/>
  <c r="D18" i="68"/>
  <c r="D17" i="68"/>
  <c r="D16" i="68"/>
  <c r="D15" i="68"/>
  <c r="D14" i="68"/>
  <c r="D13" i="68"/>
  <c r="AC7" i="68"/>
  <c r="AA7" i="68"/>
  <c r="AJ6" i="68"/>
  <c r="AI6" i="68"/>
  <c r="AH6" i="68"/>
  <c r="AG6" i="68"/>
  <c r="AF6" i="68"/>
  <c r="AE6" i="68"/>
  <c r="AD6" i="68"/>
  <c r="AC6" i="68"/>
  <c r="AA6" i="68"/>
  <c r="Z6" i="68"/>
  <c r="Y6" i="68"/>
  <c r="X6" i="68"/>
  <c r="W6" i="68"/>
  <c r="V6" i="68"/>
  <c r="U6" i="68"/>
  <c r="T6" i="68"/>
  <c r="AJ5" i="68"/>
  <c r="AI5" i="68"/>
  <c r="AH5" i="68"/>
  <c r="AG5" i="68"/>
  <c r="AF5" i="68"/>
  <c r="AD5" i="68"/>
  <c r="AC5" i="68"/>
  <c r="AA5" i="68"/>
  <c r="Z5" i="68"/>
  <c r="T5" i="68"/>
  <c r="I26" i="68"/>
  <c r="J26" i="68" s="1"/>
  <c r="I20" i="68"/>
  <c r="J20" i="68" s="1"/>
  <c r="AE5" i="68"/>
  <c r="F20" i="68"/>
  <c r="G20" i="68" s="1"/>
  <c r="F14" i="68"/>
  <c r="G14" i="68" s="1"/>
  <c r="AJ4" i="68"/>
  <c r="AI4" i="68"/>
  <c r="AH4" i="68"/>
  <c r="AE4" i="68"/>
  <c r="AD4" i="68"/>
  <c r="Z4" i="68"/>
  <c r="T4" i="68"/>
  <c r="I19" i="68"/>
  <c r="J19" i="68" s="1"/>
  <c r="I16" i="68"/>
  <c r="J16" i="68" s="1"/>
  <c r="I13" i="68"/>
  <c r="J13" i="68" s="1"/>
  <c r="F22" i="68"/>
  <c r="G22" i="68" s="1"/>
  <c r="W4" i="68"/>
  <c r="F13" i="68"/>
  <c r="G13" i="68" s="1"/>
  <c r="AJ3" i="68"/>
  <c r="AI3" i="68"/>
  <c r="AH3" i="68"/>
  <c r="AF3" i="68"/>
  <c r="AE3" i="68"/>
  <c r="AD3" i="68"/>
  <c r="Z3" i="68"/>
  <c r="T3" i="68"/>
  <c r="I18" i="68"/>
  <c r="J18" i="68" s="1"/>
  <c r="I15" i="68"/>
  <c r="J15" i="68" s="1"/>
  <c r="I12" i="68"/>
  <c r="J12" i="68" s="1"/>
  <c r="X3" i="68"/>
  <c r="W3" i="68"/>
  <c r="F12" i="68"/>
  <c r="G12" i="68" s="1"/>
  <c r="AJ2" i="68"/>
  <c r="AI2" i="68"/>
  <c r="AH2" i="68"/>
  <c r="AG2" i="68"/>
  <c r="AF2" i="68"/>
  <c r="AE2" i="68"/>
  <c r="AD2" i="68"/>
  <c r="Z2" i="68"/>
  <c r="Y2" i="68"/>
  <c r="X2" i="68"/>
  <c r="W2" i="68"/>
  <c r="V2" i="68"/>
  <c r="U2" i="68"/>
  <c r="T2" i="68"/>
  <c r="V3" i="69" l="1"/>
  <c r="V5" i="69"/>
  <c r="U4" i="69"/>
  <c r="V4" i="69"/>
  <c r="U5" i="69"/>
  <c r="U3" i="69"/>
  <c r="F19" i="69"/>
  <c r="G19" i="69" s="1"/>
  <c r="AF3" i="69"/>
  <c r="I14" i="69"/>
  <c r="J14" i="69" s="1"/>
  <c r="F24" i="69"/>
  <c r="G24" i="69" s="1"/>
  <c r="F21" i="69"/>
  <c r="G21" i="69" s="1"/>
  <c r="W5" i="69"/>
  <c r="X4" i="69"/>
  <c r="X5" i="69"/>
  <c r="AG5" i="69"/>
  <c r="W3" i="69"/>
  <c r="I26" i="69"/>
  <c r="J26" i="69" s="1"/>
  <c r="U3" i="68"/>
  <c r="U5" i="68"/>
  <c r="U4" i="68"/>
  <c r="V4" i="68"/>
  <c r="F16" i="68"/>
  <c r="G16" i="68" s="1"/>
  <c r="X5" i="68"/>
  <c r="F23" i="68"/>
  <c r="G23" i="68" s="1"/>
  <c r="F15" i="68"/>
  <c r="G15" i="68" s="1"/>
  <c r="V3" i="68"/>
  <c r="F17" i="68"/>
  <c r="G17" i="68" s="1"/>
  <c r="V5" i="68"/>
  <c r="I17" i="68"/>
  <c r="J17" i="68" s="1"/>
  <c r="F19" i="68"/>
  <c r="G19" i="68" s="1"/>
  <c r="AF4" i="68"/>
  <c r="I14" i="68"/>
  <c r="J14" i="68" s="1"/>
  <c r="AG3" i="68"/>
  <c r="AG4" i="68"/>
  <c r="F21" i="68"/>
  <c r="G21" i="68" s="1"/>
  <c r="F18" i="68"/>
  <c r="G18" i="68" s="1"/>
  <c r="W5" i="68"/>
  <c r="X4" i="68"/>
  <c r="I23" i="68"/>
  <c r="J23" i="68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I25" i="4"/>
  <c r="J25" i="4" s="1"/>
  <c r="F25" i="4"/>
  <c r="G25" i="4" s="1"/>
  <c r="D25" i="4"/>
  <c r="I24" i="4"/>
  <c r="J24" i="4" s="1"/>
  <c r="F24" i="4"/>
  <c r="G24" i="4" s="1"/>
  <c r="D24" i="4"/>
  <c r="I23" i="4"/>
  <c r="J23" i="4" s="1"/>
  <c r="F23" i="4"/>
  <c r="G23" i="4" s="1"/>
  <c r="D23" i="4"/>
  <c r="I22" i="4"/>
  <c r="J22" i="4" s="1"/>
  <c r="F22" i="4"/>
  <c r="G22" i="4" s="1"/>
  <c r="D22" i="4"/>
  <c r="I21" i="4"/>
  <c r="J21" i="4" s="1"/>
  <c r="F21" i="4"/>
  <c r="G21" i="4" s="1"/>
  <c r="D21" i="4"/>
  <c r="I20" i="4"/>
  <c r="J20" i="4" s="1"/>
  <c r="F20" i="4"/>
  <c r="G20" i="4" s="1"/>
  <c r="D20" i="4"/>
  <c r="I19" i="4"/>
  <c r="J19" i="4" s="1"/>
  <c r="F19" i="4"/>
  <c r="G19" i="4" s="1"/>
  <c r="D19" i="4"/>
  <c r="I18" i="4"/>
  <c r="J18" i="4" s="1"/>
  <c r="F18" i="4"/>
  <c r="G18" i="4" s="1"/>
  <c r="D18" i="4"/>
  <c r="I17" i="4"/>
  <c r="J17" i="4" s="1"/>
  <c r="F17" i="4"/>
  <c r="G17" i="4" s="1"/>
  <c r="D17" i="4"/>
  <c r="I16" i="4"/>
  <c r="J16" i="4" s="1"/>
  <c r="F16" i="4"/>
  <c r="G16" i="4" s="1"/>
  <c r="D16" i="4"/>
  <c r="I15" i="4"/>
  <c r="J15" i="4" s="1"/>
  <c r="F15" i="4"/>
  <c r="G15" i="4" s="1"/>
  <c r="D15" i="4"/>
  <c r="I14" i="4"/>
  <c r="J14" i="4" s="1"/>
  <c r="F14" i="4"/>
  <c r="G14" i="4" s="1"/>
  <c r="D14" i="4"/>
  <c r="I13" i="4"/>
  <c r="J13" i="4" s="1"/>
  <c r="F13" i="4"/>
  <c r="G13" i="4" s="1"/>
  <c r="D13" i="4"/>
  <c r="I12" i="4"/>
  <c r="J12" i="4" s="1"/>
  <c r="F12" i="4"/>
  <c r="G12" i="4" s="1"/>
  <c r="D12" i="4"/>
  <c r="I11" i="4"/>
  <c r="J11" i="4" s="1"/>
  <c r="F11" i="4"/>
  <c r="G11" i="4" s="1"/>
  <c r="J27" i="69" l="1"/>
  <c r="T9" i="69"/>
  <c r="F25" i="69"/>
  <c r="G25" i="69" s="1"/>
  <c r="Y4" i="69"/>
  <c r="F26" i="69"/>
  <c r="G26" i="69" s="1"/>
  <c r="Y5" i="69"/>
  <c r="T9" i="68"/>
  <c r="J27" i="68"/>
  <c r="Y3" i="68"/>
  <c r="F24" i="68"/>
  <c r="G24" i="68" s="1"/>
  <c r="Y5" i="68"/>
  <c r="F26" i="68"/>
  <c r="G26" i="68" s="1"/>
  <c r="F25" i="68"/>
  <c r="G25" i="68" s="1"/>
  <c r="Y4" i="68"/>
  <c r="J26" i="4"/>
  <c r="G26" i="4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I17" i="67"/>
  <c r="J17" i="67" s="1"/>
  <c r="D17" i="67"/>
  <c r="I16" i="67"/>
  <c r="J16" i="67" s="1"/>
  <c r="D16" i="67"/>
  <c r="D15" i="67"/>
  <c r="D14" i="67"/>
  <c r="D13" i="67"/>
  <c r="AC7" i="67"/>
  <c r="AA7" i="67"/>
  <c r="AJ6" i="67"/>
  <c r="AI6" i="67"/>
  <c r="AH6" i="67"/>
  <c r="AG6" i="67"/>
  <c r="AF6" i="67"/>
  <c r="AE6" i="67"/>
  <c r="AD6" i="67"/>
  <c r="AC6" i="67"/>
  <c r="AA6" i="67"/>
  <c r="Z6" i="67"/>
  <c r="Y6" i="67"/>
  <c r="X6" i="67"/>
  <c r="W6" i="67"/>
  <c r="V6" i="67"/>
  <c r="U6" i="67"/>
  <c r="T6" i="67"/>
  <c r="AJ5" i="67"/>
  <c r="AH5" i="67"/>
  <c r="AF5" i="67"/>
  <c r="AD5" i="67"/>
  <c r="AC5" i="67"/>
  <c r="AA5" i="67"/>
  <c r="Z5" i="67"/>
  <c r="T5" i="67"/>
  <c r="AI5" i="67"/>
  <c r="I23" i="67"/>
  <c r="J23" i="67" s="1"/>
  <c r="I20" i="67"/>
  <c r="J20" i="67" s="1"/>
  <c r="AE5" i="67"/>
  <c r="F23" i="67"/>
  <c r="G23" i="67" s="1"/>
  <c r="F20" i="67"/>
  <c r="G20" i="67" s="1"/>
  <c r="F17" i="67"/>
  <c r="G17" i="67" s="1"/>
  <c r="AJ4" i="67"/>
  <c r="AH4" i="67"/>
  <c r="AF4" i="67"/>
  <c r="AD4" i="67"/>
  <c r="Z4" i="67"/>
  <c r="T4" i="67"/>
  <c r="I22" i="67"/>
  <c r="J22" i="67" s="1"/>
  <c r="I19" i="67"/>
  <c r="J19" i="67" s="1"/>
  <c r="I13" i="67"/>
  <c r="J13" i="67" s="1"/>
  <c r="X4" i="67"/>
  <c r="F19" i="67"/>
  <c r="G19" i="67" s="1"/>
  <c r="V4" i="67"/>
  <c r="AJ3" i="67"/>
  <c r="AH3" i="67"/>
  <c r="AF3" i="67"/>
  <c r="AD3" i="67"/>
  <c r="Z3" i="67"/>
  <c r="T3" i="67"/>
  <c r="I21" i="67"/>
  <c r="J21" i="67" s="1"/>
  <c r="I18" i="67"/>
  <c r="J18" i="67" s="1"/>
  <c r="I15" i="67"/>
  <c r="J15" i="67" s="1"/>
  <c r="I12" i="67"/>
  <c r="J12" i="67" s="1"/>
  <c r="X3" i="67"/>
  <c r="F18" i="67"/>
  <c r="G18" i="67" s="1"/>
  <c r="F15" i="67"/>
  <c r="G15" i="67" s="1"/>
  <c r="AJ2" i="67"/>
  <c r="AI2" i="67"/>
  <c r="AH2" i="67"/>
  <c r="AG2" i="67"/>
  <c r="AF2" i="67"/>
  <c r="AE2" i="67"/>
  <c r="AD2" i="67"/>
  <c r="Z2" i="67"/>
  <c r="Y2" i="67"/>
  <c r="X2" i="67"/>
  <c r="W2" i="67"/>
  <c r="V2" i="67"/>
  <c r="U2" i="67"/>
  <c r="T2" i="67"/>
  <c r="T8" i="69" l="1"/>
  <c r="A9" i="69" s="1"/>
  <c r="G27" i="69"/>
  <c r="T8" i="68"/>
  <c r="A9" i="68" s="1"/>
  <c r="G27" i="68"/>
  <c r="W4" i="67"/>
  <c r="W3" i="67"/>
  <c r="F22" i="67"/>
  <c r="G22" i="67" s="1"/>
  <c r="F13" i="67"/>
  <c r="G13" i="67" s="1"/>
  <c r="U4" i="67"/>
  <c r="F12" i="67"/>
  <c r="G12" i="67" s="1"/>
  <c r="U3" i="67"/>
  <c r="I25" i="67"/>
  <c r="J25" i="67" s="1"/>
  <c r="AE3" i="67"/>
  <c r="AE4" i="67"/>
  <c r="I14" i="67"/>
  <c r="J14" i="67" s="1"/>
  <c r="F16" i="67"/>
  <c r="G16" i="67" s="1"/>
  <c r="V3" i="67"/>
  <c r="AG3" i="67"/>
  <c r="AG4" i="67"/>
  <c r="V5" i="67"/>
  <c r="F21" i="67"/>
  <c r="G21" i="67" s="1"/>
  <c r="W5" i="67"/>
  <c r="I24" i="67"/>
  <c r="J24" i="67" s="1"/>
  <c r="AI3" i="67"/>
  <c r="AI4" i="67"/>
  <c r="X5" i="67"/>
  <c r="AG5" i="67"/>
  <c r="I26" i="67"/>
  <c r="J26" i="67" s="1"/>
  <c r="L5" i="1"/>
  <c r="J35" i="65"/>
  <c r="G35" i="65"/>
  <c r="J34" i="65"/>
  <c r="G34" i="65"/>
  <c r="J33" i="65"/>
  <c r="G33" i="65"/>
  <c r="J32" i="65"/>
  <c r="G32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13" i="65"/>
  <c r="H13" i="65"/>
  <c r="Q12" i="65"/>
  <c r="P12" i="65"/>
  <c r="O12" i="65"/>
  <c r="N12" i="65"/>
  <c r="M12" i="65"/>
  <c r="L12" i="65"/>
  <c r="K12" i="65"/>
  <c r="J12" i="65"/>
  <c r="H12" i="65"/>
  <c r="G12" i="65"/>
  <c r="F12" i="65"/>
  <c r="E12" i="65"/>
  <c r="D12" i="65"/>
  <c r="C12" i="65"/>
  <c r="B12" i="65"/>
  <c r="A12" i="65"/>
  <c r="Q11" i="65"/>
  <c r="P11" i="65"/>
  <c r="O11" i="65"/>
  <c r="N11" i="65"/>
  <c r="M11" i="65"/>
  <c r="L11" i="65"/>
  <c r="K11" i="65"/>
  <c r="J11" i="65"/>
  <c r="H11" i="65"/>
  <c r="G11" i="65"/>
  <c r="F11" i="65"/>
  <c r="E11" i="65"/>
  <c r="D11" i="65"/>
  <c r="C11" i="65"/>
  <c r="B11" i="65"/>
  <c r="A11" i="65"/>
  <c r="Q10" i="65"/>
  <c r="P10" i="65"/>
  <c r="O10" i="65"/>
  <c r="N10" i="65"/>
  <c r="M10" i="65"/>
  <c r="L10" i="65"/>
  <c r="K10" i="65"/>
  <c r="G10" i="65"/>
  <c r="F10" i="65"/>
  <c r="E10" i="65"/>
  <c r="D10" i="65"/>
  <c r="C10" i="65"/>
  <c r="B10" i="65"/>
  <c r="A10" i="65"/>
  <c r="Q9" i="65"/>
  <c r="P9" i="65"/>
  <c r="O9" i="65"/>
  <c r="N9" i="65"/>
  <c r="M9" i="65"/>
  <c r="L9" i="65"/>
  <c r="K9" i="65"/>
  <c r="G9" i="65"/>
  <c r="F9" i="65"/>
  <c r="E9" i="65"/>
  <c r="D9" i="65"/>
  <c r="C9" i="65"/>
  <c r="B9" i="65"/>
  <c r="A9" i="65"/>
  <c r="Q8" i="65"/>
  <c r="P8" i="65"/>
  <c r="O8" i="65"/>
  <c r="N8" i="65"/>
  <c r="M8" i="65"/>
  <c r="L8" i="65"/>
  <c r="K8" i="65"/>
  <c r="G8" i="65"/>
  <c r="F8" i="65"/>
  <c r="E8" i="65"/>
  <c r="D8" i="65"/>
  <c r="C8" i="65"/>
  <c r="B8" i="65"/>
  <c r="A8" i="65"/>
  <c r="J35" i="64"/>
  <c r="G35" i="64"/>
  <c r="J34" i="64"/>
  <c r="G34" i="64"/>
  <c r="J33" i="64"/>
  <c r="G33" i="64"/>
  <c r="J32" i="64"/>
  <c r="G32" i="64"/>
  <c r="J31" i="64"/>
  <c r="G31" i="64"/>
  <c r="J30" i="64"/>
  <c r="G30" i="64"/>
  <c r="J29" i="64"/>
  <c r="G29" i="64"/>
  <c r="J28" i="64"/>
  <c r="G28" i="64"/>
  <c r="J27" i="64"/>
  <c r="G27" i="64"/>
  <c r="J26" i="64"/>
  <c r="G26" i="64"/>
  <c r="J25" i="64"/>
  <c r="G25" i="64"/>
  <c r="J24" i="64"/>
  <c r="G24" i="64"/>
  <c r="J23" i="64"/>
  <c r="G23" i="64"/>
  <c r="J22" i="64"/>
  <c r="G22" i="64"/>
  <c r="J21" i="64"/>
  <c r="G21" i="64"/>
  <c r="J13" i="64"/>
  <c r="H13" i="64"/>
  <c r="Q12" i="64"/>
  <c r="P12" i="64"/>
  <c r="O12" i="64"/>
  <c r="N12" i="64"/>
  <c r="M12" i="64"/>
  <c r="L12" i="64"/>
  <c r="K12" i="64"/>
  <c r="J12" i="64"/>
  <c r="H12" i="64"/>
  <c r="G12" i="64"/>
  <c r="F12" i="64"/>
  <c r="E12" i="64"/>
  <c r="D12" i="64"/>
  <c r="C12" i="64"/>
  <c r="B12" i="64"/>
  <c r="A12" i="64"/>
  <c r="Q11" i="64"/>
  <c r="P11" i="64"/>
  <c r="O11" i="64"/>
  <c r="N11" i="64"/>
  <c r="M11" i="64"/>
  <c r="L11" i="64"/>
  <c r="K11" i="64"/>
  <c r="J11" i="64"/>
  <c r="H11" i="64"/>
  <c r="G11" i="64"/>
  <c r="F11" i="64"/>
  <c r="E11" i="64"/>
  <c r="D11" i="64"/>
  <c r="C11" i="64"/>
  <c r="B11" i="64"/>
  <c r="A11" i="64"/>
  <c r="Q10" i="64"/>
  <c r="P10" i="64"/>
  <c r="O10" i="64"/>
  <c r="N10" i="64"/>
  <c r="M10" i="64"/>
  <c r="L10" i="64"/>
  <c r="K10" i="64"/>
  <c r="G10" i="64"/>
  <c r="F10" i="64"/>
  <c r="E10" i="64"/>
  <c r="D10" i="64"/>
  <c r="C10" i="64"/>
  <c r="B10" i="64"/>
  <c r="A10" i="64"/>
  <c r="Q9" i="64"/>
  <c r="P9" i="64"/>
  <c r="O9" i="64"/>
  <c r="N9" i="64"/>
  <c r="M9" i="64"/>
  <c r="L9" i="64"/>
  <c r="K9" i="64"/>
  <c r="G9" i="64"/>
  <c r="F9" i="64"/>
  <c r="E9" i="64"/>
  <c r="D9" i="64"/>
  <c r="C9" i="64"/>
  <c r="B9" i="64"/>
  <c r="A9" i="64"/>
  <c r="Q8" i="64"/>
  <c r="P8" i="64"/>
  <c r="O8" i="64"/>
  <c r="N8" i="64"/>
  <c r="M8" i="64"/>
  <c r="L8" i="64"/>
  <c r="K8" i="64"/>
  <c r="G8" i="64"/>
  <c r="F8" i="64"/>
  <c r="E8" i="64"/>
  <c r="D8" i="64"/>
  <c r="C8" i="64"/>
  <c r="B8" i="64"/>
  <c r="A8" i="64"/>
  <c r="J27" i="67" l="1"/>
  <c r="T9" i="67"/>
  <c r="F25" i="67"/>
  <c r="G25" i="67" s="1"/>
  <c r="Y4" i="67"/>
  <c r="Y3" i="67"/>
  <c r="F24" i="67"/>
  <c r="G24" i="67" s="1"/>
  <c r="F14" i="67"/>
  <c r="G14" i="67" s="1"/>
  <c r="U5" i="67"/>
  <c r="Y5" i="67"/>
  <c r="F26" i="67"/>
  <c r="G26" i="67" s="1"/>
  <c r="G36" i="65"/>
  <c r="J36" i="65"/>
  <c r="G36" i="64"/>
  <c r="J36" i="64"/>
  <c r="A16" i="65"/>
  <c r="A15" i="65"/>
  <c r="A16" i="64"/>
  <c r="A15" i="64"/>
  <c r="G27" i="67" l="1"/>
  <c r="T8" i="67"/>
  <c r="A9" i="67" s="1"/>
  <c r="A18" i="65"/>
  <c r="A18" i="64"/>
  <c r="M5" i="1" l="1"/>
  <c r="L6" i="1" l="1"/>
  <c r="O4" i="1" l="1"/>
  <c r="O4" i="23" s="1"/>
  <c r="N4" i="1"/>
  <c r="N4" i="23" s="1"/>
  <c r="M4" i="1"/>
  <c r="M4" i="23" s="1"/>
  <c r="D13" i="23" l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J23" i="34"/>
  <c r="J35" i="34"/>
  <c r="J25" i="34"/>
  <c r="J22" i="34"/>
  <c r="J21" i="34"/>
  <c r="J27" i="34"/>
  <c r="J33" i="34"/>
  <c r="J29" i="34"/>
  <c r="J26" i="34"/>
  <c r="J30" i="34"/>
  <c r="J24" i="34"/>
  <c r="J31" i="34"/>
  <c r="J28" i="34"/>
  <c r="J34" i="34"/>
  <c r="J32" i="34"/>
  <c r="G21" i="34"/>
  <c r="G29" i="34"/>
  <c r="G34" i="34"/>
  <c r="G24" i="34"/>
  <c r="G27" i="34"/>
  <c r="G22" i="34"/>
  <c r="G30" i="34"/>
  <c r="G25" i="34"/>
  <c r="G31" i="34"/>
  <c r="G26" i="34"/>
  <c r="G33" i="34"/>
  <c r="G23" i="34"/>
  <c r="G35" i="34"/>
  <c r="G32" i="34"/>
  <c r="G28" i="34"/>
  <c r="I22" i="23" l="1"/>
  <c r="J22" i="23" s="1"/>
  <c r="I19" i="23"/>
  <c r="J19" i="23" s="1"/>
  <c r="I16" i="23"/>
  <c r="J16" i="23" s="1"/>
  <c r="P3" i="1"/>
  <c r="P3" i="23" l="1"/>
  <c r="I24" i="23" s="1"/>
  <c r="J24" i="23" s="1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A15" i="33" l="1"/>
  <c r="A16" i="35"/>
  <c r="A15" i="35"/>
  <c r="A16" i="34"/>
  <c r="A15" i="34"/>
  <c r="A16" i="33"/>
  <c r="A16" i="32"/>
  <c r="A15" i="32"/>
  <c r="A16" i="31"/>
  <c r="A15" i="31"/>
  <c r="AC7" i="23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G36" i="34" l="1"/>
  <c r="A18" i="33"/>
  <c r="A18" i="35"/>
  <c r="A18" i="34"/>
  <c r="A18" i="32"/>
  <c r="A18" i="31"/>
  <c r="P5" i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J36" i="34"/>
  <c r="Q19" i="1"/>
  <c r="N24" i="1"/>
  <c r="N51" i="1"/>
  <c r="N48" i="1"/>
  <c r="N43" i="1"/>
  <c r="Q45" i="1"/>
  <c r="N42" i="1"/>
  <c r="N40" i="1"/>
  <c r="Q37" i="1"/>
  <c r="N26" i="1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6" i="21"/>
  <c r="A15" i="21"/>
  <c r="A16" i="20"/>
  <c r="A15" i="20"/>
  <c r="A16" i="18"/>
  <c r="A15" i="18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AC6" i="4"/>
  <c r="AA6" i="4"/>
  <c r="AJ5" i="4"/>
  <c r="AI5" i="4"/>
  <c r="AH5" i="4"/>
  <c r="AG5" i="4"/>
  <c r="AF5" i="4"/>
  <c r="AE5" i="4"/>
  <c r="AD5" i="4"/>
  <c r="AC5" i="4"/>
  <c r="AA5" i="4"/>
  <c r="Z5" i="4"/>
  <c r="Y5" i="4"/>
  <c r="X5" i="4"/>
  <c r="W5" i="4"/>
  <c r="V5" i="4"/>
  <c r="U5" i="4"/>
  <c r="T5" i="4"/>
  <c r="AJ4" i="4"/>
  <c r="AI4" i="4"/>
  <c r="AH4" i="4"/>
  <c r="AG4" i="4"/>
  <c r="AF4" i="4"/>
  <c r="AE4" i="4"/>
  <c r="AD4" i="4"/>
  <c r="AC4" i="4"/>
  <c r="AA4" i="4"/>
  <c r="Z4" i="4"/>
  <c r="Y4" i="4"/>
  <c r="X4" i="4"/>
  <c r="W4" i="4"/>
  <c r="V4" i="4"/>
  <c r="U4" i="4"/>
  <c r="T4" i="4"/>
  <c r="AJ3" i="4"/>
  <c r="AI3" i="4"/>
  <c r="AH3" i="4"/>
  <c r="AG3" i="4"/>
  <c r="AF3" i="4"/>
  <c r="AE3" i="4"/>
  <c r="AD3" i="4"/>
  <c r="Z3" i="4"/>
  <c r="Y3" i="4"/>
  <c r="X3" i="4"/>
  <c r="W3" i="4"/>
  <c r="V3" i="4"/>
  <c r="U3" i="4"/>
  <c r="T3" i="4"/>
  <c r="AJ2" i="4"/>
  <c r="AI2" i="4"/>
  <c r="AH2" i="4"/>
  <c r="AG2" i="4"/>
  <c r="AF2" i="4"/>
  <c r="AE2" i="4"/>
  <c r="AD2" i="4"/>
  <c r="Z2" i="4"/>
  <c r="Y2" i="4"/>
  <c r="X2" i="4"/>
  <c r="W2" i="4"/>
  <c r="V2" i="4"/>
  <c r="U2" i="4"/>
  <c r="T2" i="4"/>
  <c r="AJ1" i="4"/>
  <c r="AI1" i="4"/>
  <c r="AH1" i="4"/>
  <c r="AG1" i="4"/>
  <c r="AF1" i="4"/>
  <c r="AE1" i="4"/>
  <c r="AD1" i="4"/>
  <c r="Z1" i="4"/>
  <c r="Y1" i="4"/>
  <c r="X1" i="4"/>
  <c r="W1" i="4"/>
  <c r="V1" i="4"/>
  <c r="U1" i="4"/>
  <c r="T1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J27" i="23" l="1"/>
  <c r="U21" i="1"/>
  <c r="U22" i="1"/>
  <c r="A18" i="20"/>
  <c r="A18" i="21"/>
  <c r="A18" i="18"/>
  <c r="A18" i="15"/>
  <c r="A16" i="14"/>
  <c r="A15" i="14"/>
  <c r="A16" i="13"/>
  <c r="A15" i="13"/>
  <c r="A16" i="12"/>
  <c r="A15" i="12"/>
  <c r="A16" i="10"/>
  <c r="A15" i="10"/>
  <c r="T9" i="4"/>
  <c r="T8" i="4"/>
  <c r="A16" i="3"/>
  <c r="A15" i="3"/>
  <c r="A13" i="1" l="1"/>
  <c r="A18" i="10"/>
  <c r="A8" i="4"/>
  <c r="A18" i="14"/>
  <c r="A18" i="12"/>
  <c r="A18" i="3"/>
  <c r="A18" i="13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<sst xmlns="http://schemas.openxmlformats.org/spreadsheetml/2006/main" count="1591" uniqueCount="133">
  <si>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</si>
  <si>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</si>
  <si>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</si>
  <si>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</si>
  <si>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</si>
  <si>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</si>
  <si>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</si>
  <si>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</si>
  <si>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</si>
  <si>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</si>
  <si>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</si>
  <si>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</si>
  <si>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</si>
  <si>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</si>
  <si>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</si>
  <si>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</si>
  <si>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</si>
  <si>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</si>
  <si>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</si>
  <si>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</si>
  <si>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</si>
  <si>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</si>
  <si>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</si>
  <si>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</si>
  <si>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</si>
  <si>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</si>
  <si>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</si>
  <si>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</si>
  <si>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</si>
  <si>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</si>
  <si>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</si>
  <si>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</si>
  <si>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</si>
  <si>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</si>
  <si>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</si>
  <si>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</si>
  <si>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</si>
  <si>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</si>
  <si>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</si>
  <si>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</si>
  <si>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</si>
  <si>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</si>
  <si>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</si>
  <si>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</si>
  <si>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</si>
  <si>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</si>
  <si>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</si>
  <si>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</si>
  <si>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</si>
  <si>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</si>
  <si>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</si>
  <si>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</si>
  <si>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</si>
  <si>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</si>
  <si>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</si>
  <si>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</si>
  <si>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</si>
  <si>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</si>
  <si>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</si>
  <si>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</si>
  <si>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</si>
  <si>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</si>
  <si>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</si>
  <si>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</si>
  <si>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</si>
  <si>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</si>
  <si>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</si>
  <si>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</si>
  <si>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</si>
  <si>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</si>
  <si>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</si>
  <si>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</si>
  <si>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</si>
  <si>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</si>
  <si>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</si>
  <si>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</si>
  <si>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</si>
  <si>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</si>
  <si>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</si>
  <si>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</si>
  <si>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</si>
  <si>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</si>
  <si>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</si>
  <si>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</si>
  <si>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</si>
  <si>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</si>
  <si>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</si>
  <si>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</si>
  <si>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Template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</si>
  <si>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</si>
  <si>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</si>
  <si>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</si>
  <si>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</si>
  <si>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</si>
  <si>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</si>
  <si>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</si>
  <si>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</si>
  <si>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</si>
  <si>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similar with Arensito but y and z instead of ,.</t>
  </si>
  <si>
    <t>very good balance</t>
  </si>
  <si>
    <t>Hand switch: 45.16</t>
  </si>
  <si>
    <t>Same finger: 05.82</t>
  </si>
  <si>
    <t>Result     : 36,703,933.73</t>
  </si>
  <si>
    <t>Coordinates (y, x)</t>
  </si>
  <si>
    <t>Outward rolls: 00.79</t>
  </si>
  <si>
    <t>Inward rolls: 01.71</t>
  </si>
  <si>
    <t>Hand switch: 50.74</t>
  </si>
  <si>
    <t>Same finger: 05.05</t>
  </si>
  <si>
    <t>Result     : 14,594,922.82</t>
  </si>
  <si>
    <t>kg</t>
  </si>
  <si>
    <t>Outward rolls: 00.91</t>
  </si>
  <si>
    <t>Inward rolls: 02.32</t>
  </si>
  <si>
    <t>Hand switch: 49.47</t>
  </si>
  <si>
    <t>Same finger: 05.78</t>
  </si>
  <si>
    <t>Result     : 13,998,561.33</t>
  </si>
  <si>
    <t>Same finger: 04.83</t>
  </si>
  <si>
    <t>Hand switch: 43.04</t>
  </si>
  <si>
    <t>Result     : 12,698,638.15</t>
  </si>
  <si>
    <t>Hand switch: 44.67</t>
  </si>
  <si>
    <t>Same finger: 05.67</t>
  </si>
  <si>
    <t>Result     : 12,752,249.52</t>
  </si>
  <si>
    <t>Hand switch: 46.76</t>
  </si>
  <si>
    <t>Same finger: 02.34</t>
  </si>
  <si>
    <t>Result     : 14,608,887.27</t>
  </si>
  <si>
    <t>Hand switch: 44.68</t>
  </si>
  <si>
    <t>Result     : 13,722,875.92</t>
  </si>
  <si>
    <t>original</t>
  </si>
  <si>
    <t>Hand switch: 43.89</t>
  </si>
  <si>
    <t>Same finger: 03.63</t>
  </si>
  <si>
    <t>Result     : 13,030,004.86</t>
  </si>
  <si>
    <t>Outward rolls: 01.42</t>
  </si>
  <si>
    <t>Inward rolls: 02.03</t>
  </si>
  <si>
    <t>Same finger: 02.63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</si>
</sst>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3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4" fillId="0" borderId="0" xfId="6"/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49" fontId="0" fillId="0" borderId="0" xfId="0" quotePrefix="1" applyNumberFormat="1"/>
    <xf numFmtId="0" fontId="9" fillId="0" borderId="0" xfId="0" applyFont="1" applyAlignment="1">
      <alignment horizontal="left" vertical="center"/>
    </xf>
    <xf numFmtId="2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164" fontId="3" fillId="3" borderId="0" xfId="2" applyNumberFormat="1"/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49" fontId="0" fillId="0" borderId="0" xfId="0" pivotButton="1" applyNumberFormat="1"/>
    <xf numFmtId="2" fontId="0" fillId="0" borderId="0" xfId="0" pivotButton="1" applyNumberFormat="1"/>
    <xf numFmtId="0" fontId="0" fillId="0" borderId="0" xfId="0" quotePrefix="1"/>
    <xf numFmtId="49" fontId="1" fillId="6" borderId="0" xfId="5" quotePrefix="1" applyNumberFormat="1"/>
    <xf numFmtId="0" fontId="0" fillId="0" borderId="0" xfId="0" applyFill="1"/>
    <xf numFmtId="0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49" fontId="6" fillId="3" borderId="0" xfId="2" applyNumberFormat="1" applyFont="1"/>
    <xf numFmtId="2" fontId="6" fillId="3" borderId="0" xfId="2" applyNumberFormat="1" applyFont="1"/>
    <xf numFmtId="49" fontId="6" fillId="6" borderId="0" xfId="5" applyNumberFormat="1" applyFont="1"/>
    <xf numFmtId="2" fontId="6" fillId="6" borderId="0" xfId="5" applyNumberFormat="1" applyFont="1"/>
    <xf numFmtId="164" fontId="6" fillId="3" borderId="0" xfId="2" applyNumberFormat="1" applyFont="1"/>
    <xf numFmtId="164" fontId="6" fillId="6" borderId="0" xfId="5" applyNumberFormat="1" applyFont="1"/>
    <xf numFmtId="164" fontId="8" fillId="2" borderId="1" xfId="1" quotePrefix="1" applyNumberFormat="1" applyFont="1" applyBorder="1" applyAlignment="1">
      <alignment horizontal="center" vertical="center"/>
    </xf>
    <xf numFmtId="164" fontId="7" fillId="6" borderId="1" xfId="5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164" fontId="6" fillId="6" borderId="4" xfId="5" applyNumberFormat="1" applyFont="1" applyBorder="1" applyAlignment="1">
      <alignment horizontal="center" vertical="center"/>
    </xf>
    <xf numFmtId="164" fontId="6" fillId="5" borderId="4" xfId="4" applyNumberFormat="1" applyFont="1" applyBorder="1" applyAlignment="1">
      <alignment horizontal="center" vertical="center"/>
    </xf>
    <xf numFmtId="164" fontId="6" fillId="5" borderId="11" xfId="4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164" fontId="10" fillId="2" borderId="9" xfId="1" applyNumberFormat="1" applyFont="1" applyBorder="1" applyAlignment="1">
      <alignment horizontal="center" vertical="center"/>
    </xf>
    <xf numFmtId="164" fontId="6" fillId="6" borderId="8" xfId="5" applyNumberFormat="1" applyFont="1" applyBorder="1" applyAlignment="1">
      <alignment horizontal="center" vertical="center"/>
    </xf>
    <xf numFmtId="164" fontId="6" fillId="6" borderId="10" xfId="5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93"/>
    <tableColumn id="2" xr3:uid="{CC0C47B8-0C79-4E2C-9EB5-F5E9CB958EC3}" name="c2" dataDxfId="92"/>
    <tableColumn id="3" xr3:uid="{1C35617F-3908-4F7A-9945-9522916F89AC}" name="%" dataDxfId="91"/>
    <tableColumn id="4" xr3:uid="{7636CD5E-584B-4813-A688-6D7BE5ED99A1}" name="Delta" dataDxfId="90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E884AF8-EEB4-4E34-86F9-EE034FADF57F}" name="Table91565" displayName="Table9156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3F4C49A3-E4AF-4ADF-B597-E8BB7F94DFB1}" name="c1" dataDxfId="51"/>
    <tableColumn id="2" xr3:uid="{D8697385-910C-4AE9-B2DB-AC82B310ABAA}" name="c2" dataDxfId="50"/>
    <tableColumn id="3" xr3:uid="{BBF88BD0-2352-4740-A357-92533A19AFE9}" name="%" dataDxfId="49"/>
    <tableColumn id="4" xr3:uid="{F3070687-FF69-4513-9247-72C7123CA56B}" name="Delta" dataDxfId="48">
      <calculatedColumnFormula>C11-Table91565[[#This Row],[%]]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4FD8054-2A3B-46DD-A65A-205908600BC5}" name="Table111666" displayName="Table111666" ref="F11:G27" totalsRowCount="1" headerRowDxfId="47">
  <autoFilter ref="F11:G26" xr:uid="{9BBF2816-FEF6-42E6-8C30-00E202F2187A}"/>
  <tableColumns count="2">
    <tableColumn id="1" xr3:uid="{212C44CE-4D58-4DA4-8796-79D8B90C8628}" name="L" dataDxfId="46" totalsRowDxfId="45" dataCellStyle="Normal"/>
    <tableColumn id="3" xr3:uid="{A07AE810-9DA5-4997-9073-463CF41A06F7}" name="Characters" totalsRowFunction="custom" dataDxfId="44" totalsRowDxfId="4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8BEBD1E-A315-4DD8-838B-F4A1AABC0234}" name="Table121767" displayName="Table121767" ref="I11:J27" totalsRowCount="1" headerRowDxfId="42">
  <autoFilter ref="I11:J26" xr:uid="{E1556DEA-95E4-4A4E-9C8D-3ECC0250BFAA}"/>
  <tableColumns count="2">
    <tableColumn id="1" xr3:uid="{53BD45A1-E3FF-428D-966B-9D1B4D3A9E48}" name="R" dataDxfId="41" totalsRowDxfId="40" dataCellStyle="Normal">
      <calculatedColumnFormula>L3</calculatedColumnFormula>
    </tableColumn>
    <tableColumn id="3" xr3:uid="{86728CC0-7489-4E84-99C0-0EB1F5421DFC}" name="Characters" totalsRowFunction="custom" dataDxfId="39" totalsRowDxfId="3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36608F2-712C-426C-BBF3-D25D5972FEEF}" name="Table1116202458" displayName="Table1116202458" ref="F20:G36" totalsRowCount="1" headerRowDxfId="3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B7BE0EFF-21D9-4550-8EED-9ABC6F3FB529}" name="L" totalsRowDxfId="36" dataCellStyle="Normal"/>
    <tableColumn id="3" xr3:uid="{12D705A2-AC96-42D4-A948-2AA0ED6E25F8}" name="Characters" totalsRowFunction="custom" dataDxfId="35" totalsRowDxfId="3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F3AF232-6451-46E3-9FF8-D0366505971B}" name="Table1217212559" displayName="Table1217212559" ref="I20:J36" totalsRowCount="1" headerRowDxfId="3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A6B6380-B6AD-4491-892A-F5FD7BCCBDB4}" name="R" totalsRowDxfId="32" dataCellStyle="Normal"/>
    <tableColumn id="3" xr3:uid="{FCA1C853-0617-4032-A8E6-A7CFB1A7EAA5}" name="Characters" totalsRowFunction="custom" dataDxfId="31" totalsRowDxfId="3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1418991-BD6F-4CCC-80F4-9234BF3347D8}" name="Table11162024" displayName="Table11162024" ref="F20:G36" totalsRowCount="1" headerRowDxfId="29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67E83A0F-43B3-4554-BDC5-173DA01CFDCE}" name="L" totalsRowDxfId="28" dataCellStyle="Normal"/>
    <tableColumn id="3" xr3:uid="{83B55EDC-2467-409E-9337-908B13664195}" name="Characters" totalsRowFunction="custom" dataDxfId="27" totalsRowDxfId="26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316CFB5-B3D6-4CB6-8DC5-7E90172BB8AD}" name="Table12172125" displayName="Table12172125" ref="I20:J36" totalsRowCount="1" headerRowDxfId="25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47058BD-34C7-4A9C-BCDB-EA38A852A7FE}" name="R" totalsRowDxfId="24" dataCellStyle="Normal"/>
    <tableColumn id="3" xr3:uid="{8E3AAFF3-57ED-4C5A-8418-45349EB5C3B8}" name="Characters" totalsRowFunction="custom" dataDxfId="23" totalsRowDxfId="22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1661D11-6532-474E-84DE-833088A2055B}" name="Table9156574" displayName="Table9156574" ref="A10:D40" totalsRowShown="0">
  <autoFilter ref="A10:D40" xr:uid="{EFDF1323-2695-4DF1-BAFC-38682635B2C8}"/>
  <sortState xmlns:xlrd2="http://schemas.microsoft.com/office/spreadsheetml/2017/richdata2" ref="A11:C40">
    <sortCondition descending="1" ref="C11:C41"/>
  </sortState>
  <tableColumns count="4">
    <tableColumn id="1" xr3:uid="{6013FE81-4F01-444E-8C46-6664109F3D3E}" name="c1" dataDxfId="21"/>
    <tableColumn id="2" xr3:uid="{5416E6A7-08B8-4620-BCFE-8CCA44EB7E73}" name="c2" dataDxfId="20"/>
    <tableColumn id="3" xr3:uid="{87337718-430B-4655-8CFB-BDD19E51A265}" name="%" dataDxfId="19"/>
    <tableColumn id="4" xr3:uid="{0B48335C-6CCD-45ED-8B67-DAC4309BB804}" name="Delta" dataDxfId="18">
      <calculatedColumnFormula>C10-Table9156574[[#This Row],[%]]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335AB2B-8B8D-4E00-982D-163822FED1E6}" name="Table11166675" displayName="Table11166675" ref="F10:G26" totalsRowCount="1" headerRowDxfId="17">
  <autoFilter ref="F10:G25" xr:uid="{6EB26451-2E58-40B7-BDC9-5E0E8FC082F3}"/>
  <tableColumns count="2">
    <tableColumn id="1" xr3:uid="{A84B15FA-0F63-4293-AD2B-EA84F74CB29C}" name="L" dataDxfId="16" totalsRowDxfId="15" dataCellStyle="Normal"/>
    <tableColumn id="3" xr3:uid="{98888D73-FD30-4967-9EEE-815B0E66D7A9}" name="Characters" totalsRowFunction="custom" dataDxfId="14" totalsRowDxfId="13">
      <calculatedColumnFormula>_xlfn.IFNA(_xlfn.IFNA(INDEX($C$12:$C$58, MATCH(F11,$A$12:$A$58,0)), INDEX($C$12:$C$58, MATCH(F11,$B$12:$B$58,0))),0)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6985FA9-22B8-4347-82A2-41045907B02D}" name="Table12176776" displayName="Table12176776" ref="I10:J26" totalsRowCount="1" headerRowDxfId="12">
  <autoFilter ref="I10:J25" xr:uid="{9133C948-A385-49E9-AAB3-FCFDFC4786D6}"/>
  <tableColumns count="2">
    <tableColumn id="1" xr3:uid="{A759FBFF-374E-4E48-9007-DCB76399A186}" name="R" dataDxfId="11" totalsRowDxfId="10" dataCellStyle="Normal">
      <calculatedColumnFormula>L2</calculatedColumnFormula>
    </tableColumn>
    <tableColumn id="3" xr3:uid="{52216C37-06F3-46B2-B7F8-E07937454577}" name="Characters" totalsRowFunction="custom" dataDxfId="9" totalsRowDxfId="8">
      <calculatedColumnFormula>_xlfn.IFNA(_xlfn.IFNA(INDEX($C$12:$C$58, MATCH(I11,$A$12:$A$58,0)), INDEX($C$12:$C$58, MATCH(I11,$B$12:$B$58,0))),0)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89">
  <autoFilter ref="F11:G26" xr:uid="{9BBF2816-FEF6-42E6-8C30-00E202F2187A}"/>
  <tableColumns count="2">
    <tableColumn id="1" xr3:uid="{F07C97E3-D441-424B-902C-FA6DCD6D3AA3}" name="L" dataDxfId="88" totalsRowDxfId="87" dataCellStyle="Normal"/>
    <tableColumn id="3" xr3:uid="{3B1CBEC1-D435-40A3-B638-76D4FB4AAE90}" name="Characters" totalsRowFunction="custom" dataDxfId="86" totalsRowDxfId="8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0C58904-3F2A-4846-87F1-267DA89A0367}" name="Table11162024760" displayName="Table11162024760" ref="F20:G36" totalsRowCount="1" headerRowDxfId="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99FA7F5-2595-4338-80A7-8ED5D0613C32}" name="L" totalsRowDxfId="6" dataCellStyle="Normal"/>
    <tableColumn id="3" xr3:uid="{1D8CA417-A31E-4D53-9E33-4766C54F76A2}" name="Characters" totalsRowFunction="custom" dataDxfId="5" totalsRowDxfId="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D323484-C7BE-4FD8-A5D5-F45813FFA565}" name="Table12172125861" displayName="Table12172125861" ref="I20:J36" totalsRowCount="1" headerRowDxfId="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CCA2DC5D-B307-4C3E-AA7C-9857EABF1998}" name="R" totalsRowDxfId="2" dataCellStyle="Normal"/>
    <tableColumn id="3" xr3:uid="{3498901B-0CBB-444C-A0DD-E23EDB03B45A}" name="Characters" totalsRowFunction="custom" dataDxfId="1" totalsRowDxfId="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84">
  <autoFilter ref="I11:J26" xr:uid="{E1556DEA-95E4-4A4E-9C8D-3ECC0250BFAA}"/>
  <tableColumns count="2">
    <tableColumn id="1" xr3:uid="{AC40B6B4-4043-4128-B28A-BE60EAEEFE5D}" name="R" dataDxfId="83" totalsRowDxfId="82" dataCellStyle="Normal">
      <calculatedColumnFormula>L3</calculatedColumnFormula>
    </tableColumn>
    <tableColumn id="3" xr3:uid="{958E73B1-C39F-40AB-8002-2DCB2826C151}" name="Characters" totalsRowFunction="custom" dataDxfId="81" totalsRowDxfId="8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1602630-9F23-4B33-A4E8-90C5D112D153}" name="Table91571" displayName="Table91571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B91FC116-16EF-48FA-983C-67655EFE307F}" name="c1" dataDxfId="79"/>
    <tableColumn id="2" xr3:uid="{216D89A2-2557-4995-87C3-89D198FE70F9}" name="c2" dataDxfId="78"/>
    <tableColumn id="3" xr3:uid="{3E433D05-3945-4B9C-BCC3-FF97AAEF784A}" name="%" dataDxfId="77"/>
    <tableColumn id="4" xr3:uid="{947D0DCA-1B0B-4B97-8C1F-44B09A5411FC}" name="Delta" dataDxfId="76">
      <calculatedColumnFormula>C11-Table91571[[#This Row],[%]]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80A6F3A-1804-4CB7-9928-514AB425F20E}" name="Table111672" displayName="Table111672" ref="F11:G27" totalsRowCount="1" headerRowDxfId="75">
  <autoFilter ref="F11:G26" xr:uid="{9BBF2816-FEF6-42E6-8C30-00E202F2187A}"/>
  <tableColumns count="2">
    <tableColumn id="1" xr3:uid="{7C179AC8-2656-4F21-9DBF-8986AE4E4240}" name="L" dataDxfId="74" totalsRowDxfId="73" dataCellStyle="Normal"/>
    <tableColumn id="3" xr3:uid="{57C354F4-D3EF-42FD-910A-F478010D369A}" name="Characters" totalsRowFunction="custom" dataDxfId="72" totalsRowDxfId="7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A0B2A9B-CC01-487F-8CA3-2AC3C9B22FE4}" name="Table121773" displayName="Table121773" ref="I11:J27" totalsRowCount="1" headerRowDxfId="70">
  <autoFilter ref="I11:J26" xr:uid="{E1556DEA-95E4-4A4E-9C8D-3ECC0250BFAA}"/>
  <tableColumns count="2">
    <tableColumn id="1" xr3:uid="{0CE855AD-97E1-42BE-8BD3-94C5B1ED28E7}" name="R" dataDxfId="69" totalsRowDxfId="68" dataCellStyle="Normal">
      <calculatedColumnFormula>L3</calculatedColumnFormula>
    </tableColumn>
    <tableColumn id="3" xr3:uid="{A5A584E7-E29B-43F6-8BEE-4AE9B29AC5EC}" name="Characters" totalsRowFunction="custom" dataDxfId="67" totalsRowDxfId="6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7EFFF90-286A-4E77-85BF-FAC4FB0C4DF6}" name="Table91568" displayName="Table91568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00044545-CB47-413A-AEAB-14262B64BA84}" name="c1" dataDxfId="65"/>
    <tableColumn id="2" xr3:uid="{B4A1A8C9-F700-47BC-A9C7-49B430E79D7D}" name="c2" dataDxfId="64"/>
    <tableColumn id="3" xr3:uid="{BD0870DD-B768-4124-9661-D6B3A03444C6}" name="%" dataDxfId="63"/>
    <tableColumn id="4" xr3:uid="{3315187C-AC28-4616-84F2-28DD1990CCC8}" name="Delta" dataDxfId="62">
      <calculatedColumnFormula>C11-Table91568[[#This Row],[%]]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C3FD748-E1E5-418A-AA17-DE4A8CC6AB0B}" name="Table111669" displayName="Table111669" ref="F11:G27" totalsRowCount="1" headerRowDxfId="61">
  <autoFilter ref="F11:G26" xr:uid="{9BBF2816-FEF6-42E6-8C30-00E202F2187A}"/>
  <tableColumns count="2">
    <tableColumn id="1" xr3:uid="{C9F7C650-B956-4F1E-83A0-211C61B4CB4E}" name="L" dataDxfId="60" totalsRowDxfId="59" dataCellStyle="Normal"/>
    <tableColumn id="3" xr3:uid="{BA23E1BF-463B-4FF0-8AE6-610ED4783E62}" name="Characters" totalsRowFunction="custom" dataDxfId="58" totalsRowDxfId="5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89CBCAC-3280-4737-A99E-D73B3F47770B}" name="Table121770" displayName="Table121770" ref="I11:J27" totalsRowCount="1" headerRowDxfId="56">
  <autoFilter ref="I11:J26" xr:uid="{E1556DEA-95E4-4A4E-9C8D-3ECC0250BFAA}"/>
  <tableColumns count="2">
    <tableColumn id="1" xr3:uid="{DBCF5B9A-6106-4876-A455-5370D24FF092}" name="R" dataDxfId="55" totalsRowDxfId="54" dataCellStyle="Normal">
      <calculatedColumnFormula>L3</calculatedColumnFormula>
    </tableColumn>
    <tableColumn id="3" xr3:uid="{B29B8B23-93EE-41B9-9CFC-2210D8DB9DAC}" name="Characters" totalsRowFunction="custom" dataDxfId="53" totalsRowDxfId="5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60" zoomScaleNormal="160" workbookViewId="0">
      <pane ySplit="7" topLeftCell="A8" activePane="bottomLeft" state="frozen"/>
      <selection pane="bottomLeft" activeCell="N10" sqref="N10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2"/>
      <c r="B1" s="62"/>
      <c r="C1" s="101">
        <v>1</v>
      </c>
      <c r="D1" s="102">
        <v>1</v>
      </c>
      <c r="E1" s="103">
        <v>1</v>
      </c>
      <c r="F1" s="104">
        <v>1</v>
      </c>
      <c r="G1" s="105">
        <v>1</v>
      </c>
      <c r="H1" s="62">
        <v>4</v>
      </c>
      <c r="J1" s="4" t="s">
        <v>85</v>
      </c>
      <c r="T1" t="s">
        <v>103</v>
      </c>
    </row>
    <row r="2" spans="1:35" ht="15" thickTop="1" x14ac:dyDescent="0.3">
      <c r="A2" s="17"/>
      <c r="B2" s="18">
        <v>10</v>
      </c>
      <c r="C2" s="19">
        <v>8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2.5</v>
      </c>
      <c r="L2" s="5">
        <f t="shared" ref="L2:M4" si="0">C2*$D$1/$H$1</f>
        <v>2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9" t="s">
        <v>47</v>
      </c>
      <c r="U2" s="69" t="s">
        <v>48</v>
      </c>
      <c r="V2" s="74" t="s">
        <v>49</v>
      </c>
      <c r="W2" s="70" t="s">
        <v>50</v>
      </c>
      <c r="X2" s="70" t="s">
        <v>51</v>
      </c>
      <c r="Y2" s="70" t="s">
        <v>52</v>
      </c>
      <c r="Z2" s="70" t="s">
        <v>56</v>
      </c>
      <c r="AB2" t="s">
        <v>44</v>
      </c>
      <c r="AC2" s="69">
        <v>7</v>
      </c>
      <c r="AD2" s="69">
        <v>6</v>
      </c>
      <c r="AE2" s="74">
        <v>5</v>
      </c>
      <c r="AF2" s="70">
        <v>4</v>
      </c>
      <c r="AG2" s="70">
        <v>3</v>
      </c>
      <c r="AH2" s="70">
        <v>2</v>
      </c>
      <c r="AI2" s="70">
        <v>1</v>
      </c>
    </row>
    <row r="3" spans="1:35" x14ac:dyDescent="0.3">
      <c r="A3" s="17"/>
      <c r="B3" s="23">
        <v>9</v>
      </c>
      <c r="C3" s="24">
        <v>6.4</v>
      </c>
      <c r="D3" s="25">
        <v>4.8</v>
      </c>
      <c r="E3" s="26">
        <v>4</v>
      </c>
      <c r="F3" s="28">
        <v>4.4000000000000004</v>
      </c>
      <c r="G3" s="112">
        <v>7.2</v>
      </c>
      <c r="H3" s="27">
        <v>7</v>
      </c>
      <c r="K3" s="8">
        <f>B3*$D$1/$H$1</f>
        <v>2.25</v>
      </c>
      <c r="L3" s="165">
        <f t="shared" si="0"/>
        <v>1.6</v>
      </c>
      <c r="M3" s="160">
        <f t="shared" si="0"/>
        <v>1.2</v>
      </c>
      <c r="N3" s="161">
        <f>E3*$E$1/$H$1</f>
        <v>1</v>
      </c>
      <c r="O3" s="163">
        <f>F3*$F$1/$H$1</f>
        <v>1.1000000000000001</v>
      </c>
      <c r="P3" s="168">
        <f>G3*$G$1/$H$1</f>
        <v>1.8</v>
      </c>
      <c r="Q3" s="15">
        <f>H3*$F$1/$H$1</f>
        <v>1.75</v>
      </c>
      <c r="S3" s="17"/>
      <c r="T3" s="69" t="s">
        <v>65</v>
      </c>
      <c r="U3" s="69" t="s">
        <v>66</v>
      </c>
      <c r="V3" s="74" t="s">
        <v>67</v>
      </c>
      <c r="W3" s="70" t="s">
        <v>68</v>
      </c>
      <c r="X3" s="71" t="s">
        <v>69</v>
      </c>
      <c r="Y3" s="1" t="s">
        <v>70</v>
      </c>
      <c r="Z3" s="71" t="s">
        <v>71</v>
      </c>
      <c r="AB3" s="17"/>
      <c r="AC3" s="69">
        <v>14</v>
      </c>
      <c r="AD3" s="69">
        <v>13</v>
      </c>
      <c r="AE3" s="74">
        <v>12</v>
      </c>
      <c r="AF3" s="70">
        <v>11</v>
      </c>
      <c r="AG3" s="71">
        <v>10</v>
      </c>
      <c r="AH3" s="1">
        <v>9</v>
      </c>
      <c r="AI3" s="71">
        <v>8</v>
      </c>
    </row>
    <row r="4" spans="1:35" ht="15" thickBot="1" x14ac:dyDescent="0.35">
      <c r="A4" s="17"/>
      <c r="B4" s="47">
        <v>8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2</v>
      </c>
      <c r="L4" s="165">
        <f t="shared" si="0"/>
        <v>1.3</v>
      </c>
      <c r="M4" s="160">
        <f>MAX(D4*$D$1/$H$1,1)</f>
        <v>1</v>
      </c>
      <c r="N4" s="161">
        <f>MAX(E4*$E$1/$H$1,1)</f>
        <v>1</v>
      </c>
      <c r="O4" s="163">
        <f>MAX(F4*$F$1/$H$1,1)</f>
        <v>1</v>
      </c>
      <c r="P4" s="164">
        <f>G4*$G$1/$H$1</f>
        <v>1.1000000000000001</v>
      </c>
      <c r="Q4" s="12">
        <f>H4*$G$1/$H$1</f>
        <v>1.1499999999999999</v>
      </c>
      <c r="S4" s="17"/>
      <c r="T4" s="69" t="s">
        <v>72</v>
      </c>
      <c r="U4" s="69" t="s">
        <v>73</v>
      </c>
      <c r="V4" s="74" t="s">
        <v>74</v>
      </c>
      <c r="W4" s="70" t="s">
        <v>75</v>
      </c>
      <c r="X4" s="71" t="s">
        <v>76</v>
      </c>
      <c r="Y4" s="72" t="s">
        <v>77</v>
      </c>
      <c r="Z4" s="72" t="s">
        <v>78</v>
      </c>
      <c r="AB4" s="17"/>
      <c r="AC4" s="69">
        <v>21</v>
      </c>
      <c r="AD4" s="69">
        <v>20</v>
      </c>
      <c r="AE4" s="74">
        <v>19</v>
      </c>
      <c r="AF4" s="70">
        <v>18</v>
      </c>
      <c r="AG4" s="71">
        <v>17</v>
      </c>
      <c r="AH4" s="72">
        <v>16</v>
      </c>
      <c r="AI4" s="72">
        <v>15</v>
      </c>
    </row>
    <row r="5" spans="1:35" ht="15.6" thickTop="1" thickBot="1" x14ac:dyDescent="0.35">
      <c r="A5" s="48">
        <v>10</v>
      </c>
      <c r="B5" s="49">
        <v>9</v>
      </c>
      <c r="C5" s="50">
        <v>5.6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166">
        <f>C5*$D$1/$H$1</f>
        <v>1.4</v>
      </c>
      <c r="M5" s="160">
        <f>MAX(D5*$D$1/$H$1,1)</f>
        <v>1</v>
      </c>
      <c r="N5" s="162">
        <f>E5*$E$1/$H$1</f>
        <v>1.1000000000000001</v>
      </c>
      <c r="O5" s="167">
        <f>F5*$F$1/$H$1</f>
        <v>1.3</v>
      </c>
      <c r="P5" s="169">
        <f>G5*$G$1/$H$1</f>
        <v>1.95</v>
      </c>
      <c r="Q5" s="13">
        <f>H5*$G$1/$H$1</f>
        <v>2</v>
      </c>
      <c r="S5" s="73" t="s">
        <v>54</v>
      </c>
      <c r="T5" s="73" t="s">
        <v>55</v>
      </c>
      <c r="U5" s="69" t="s">
        <v>79</v>
      </c>
      <c r="V5" s="74" t="s">
        <v>80</v>
      </c>
      <c r="W5" s="70" t="s">
        <v>81</v>
      </c>
      <c r="X5" s="71" t="s">
        <v>82</v>
      </c>
      <c r="Y5" s="72" t="s">
        <v>83</v>
      </c>
      <c r="Z5" s="72" t="s">
        <v>84</v>
      </c>
      <c r="AB5" s="73">
        <v>29</v>
      </c>
      <c r="AC5" s="73">
        <v>28</v>
      </c>
      <c r="AD5" s="69">
        <v>27</v>
      </c>
      <c r="AE5" s="74">
        <v>26</v>
      </c>
      <c r="AF5" s="70">
        <v>25</v>
      </c>
      <c r="AG5" s="71">
        <v>24</v>
      </c>
      <c r="AH5" s="72">
        <v>23</v>
      </c>
      <c r="AI5" s="72">
        <v>22</v>
      </c>
    </row>
    <row r="6" spans="1:35" ht="15.6" thickTop="1" thickBot="1" x14ac:dyDescent="0.35">
      <c r="A6" s="51">
        <v>9</v>
      </c>
      <c r="B6" s="176">
        <v>3</v>
      </c>
      <c r="C6" s="178">
        <v>1</v>
      </c>
      <c r="D6" s="52">
        <v>5</v>
      </c>
      <c r="E6" s="68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172">
        <f>B6*$C$1/$H$1</f>
        <v>0.75</v>
      </c>
      <c r="L6" s="174">
        <f>MAX(C6*$C$1/$H$1,1)</f>
        <v>1</v>
      </c>
      <c r="M6" s="57">
        <f>D6*$C$1/$H$1</f>
        <v>1.25</v>
      </c>
      <c r="N6" s="66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3" t="s">
        <v>57</v>
      </c>
      <c r="T6" s="180" t="s">
        <v>58</v>
      </c>
      <c r="U6" s="182" t="s">
        <v>59</v>
      </c>
      <c r="V6" s="75" t="s">
        <v>60</v>
      </c>
      <c r="W6" s="70" t="s">
        <v>61</v>
      </c>
      <c r="X6" s="71" t="s">
        <v>62</v>
      </c>
      <c r="Y6" s="72" t="s">
        <v>63</v>
      </c>
      <c r="Z6" s="72" t="s">
        <v>64</v>
      </c>
      <c r="AB6" s="73">
        <v>37</v>
      </c>
      <c r="AC6" s="170">
        <v>36</v>
      </c>
      <c r="AD6" s="170">
        <v>35</v>
      </c>
      <c r="AE6" s="75">
        <v>34</v>
      </c>
      <c r="AF6" s="70">
        <v>33</v>
      </c>
      <c r="AG6" s="71">
        <v>32</v>
      </c>
      <c r="AH6" s="72">
        <v>31</v>
      </c>
      <c r="AI6" s="72">
        <v>30</v>
      </c>
    </row>
    <row r="7" spans="1:35" ht="15.6" thickTop="1" thickBot="1" x14ac:dyDescent="0.35">
      <c r="A7" s="67">
        <v>6</v>
      </c>
      <c r="B7" s="177"/>
      <c r="C7" s="179"/>
      <c r="D7" s="17"/>
      <c r="E7" s="17"/>
      <c r="F7" s="17"/>
      <c r="G7" s="17"/>
      <c r="H7" s="17"/>
      <c r="J7" s="65">
        <f>A7*$C$1/$H$1</f>
        <v>1.5</v>
      </c>
      <c r="K7" s="173"/>
      <c r="L7" s="175"/>
      <c r="S7" s="73" t="s">
        <v>53</v>
      </c>
      <c r="T7" s="181"/>
      <c r="U7" s="183"/>
      <c r="V7" s="17"/>
      <c r="W7" s="17"/>
      <c r="X7" s="17"/>
      <c r="Y7" s="17"/>
      <c r="Z7" s="17"/>
      <c r="AB7" s="73">
        <v>38</v>
      </c>
      <c r="AC7" s="171"/>
      <c r="AD7" s="171"/>
      <c r="AE7" s="17"/>
      <c r="AF7" s="17"/>
      <c r="AG7" s="17"/>
      <c r="AH7" s="17"/>
      <c r="AI7" s="17"/>
    </row>
    <row r="8" spans="1:35" ht="15" thickTop="1" x14ac:dyDescent="0.3">
      <c r="J8" s="62"/>
    </row>
    <row r="9" spans="1:35" x14ac:dyDescent="0.3">
      <c r="A9" s="39" t="s">
        <v>85</v>
      </c>
      <c r="J9" s="62"/>
    </row>
    <row r="10" spans="1:35" x14ac:dyDescent="0.3">
      <c r="A10" s="39" t="str">
        <f>_xlfn.CONCAT("{",U16,",",U17,"}")</f>
        <v>{"L1": 1.5,"L2": 1.75,"L3": 1.5,"L4": 1.25,"L5": 1.75,"L6": 2,"L7": 2.5,"L8": 1.75,"L9": 1.8,"L10": 1.1,"L11": 1,"L12": 1.2,"L13": 1.6,"L14": 2.25,"L15": 1.15,"L16": 1.1,"L17": 1,"L18": 1,"L19": 1,"L20": 1.3,"L21": 2,"L22": 2,"L23": 1.95,"L24": 1.3,"L25": 1.1,"L26": 1,"L27": 1.4,"L28": 2.25,"L29": 2.5,"L30": 2.5,"L31": 2,"L32": 1.75,"L33": 1.75,"L34": 1.25,"L35": 1,"L36": 0.75,"L37": 2.25,"L38": 1.5,"R1": 1.5,"R2": 1.75,"R3": 1.5,"R4": 1.25,"R5": 1.75,"R6": 2,"R7": 2.5,"R8": 1.75,"R9": 1.8,"R10": 1.1,"R11": 1,"R12": 1.2,"R13": 1.6,"R14": 2.25,"R15": 1.15,"R16": 1.1,"R17": 1,"R18": 1,"R19": 1,"R20": 1.3,"R21": 2,"R22": 2,"R23": 1.95,"R24": 1.3,"R25": 1.1,"R26": 1,"R27": 1.4,"R28":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46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86</v>
      </c>
      <c r="L15" s="39" t="s">
        <v>46</v>
      </c>
      <c r="U15" t="s">
        <v>85</v>
      </c>
    </row>
    <row r="16" spans="1:35" x14ac:dyDescent="0.3">
      <c r="A16" s="2">
        <v>1</v>
      </c>
      <c r="C16" s="4">
        <f>Q2</f>
        <v>1.5</v>
      </c>
      <c r="E16" s="63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81" t="str">
        <f>Z2</f>
        <v>0, 8</v>
      </c>
      <c r="N16" s="63" t="str">
        <f>_xlfn.CONCAT("""L",$A16,""": """,$L16,"""")</f>
        <v>"L1": "0, 8"</v>
      </c>
      <c r="Q16" s="63" t="str">
        <f>_xlfn.CONCAT("""R",$A16,""": """,$L16,"""")</f>
        <v>"R1": "0, 8"</v>
      </c>
      <c r="U16" s="39" t="str">
        <f>_xlfn.TEXTJOIN(",",TRUE,E16:E53,)</f>
        <v>"L1": 1.5,"L2": 1.75,"L3": 1.5,"L4": 1.25,"L5": 1.75,"L6": 2,"L7": 2.5,"L8": 1.75,"L9": 1.8,"L10": 1.1,"L11": 1,"L12": 1.2,"L13": 1.6,"L14": 2.25,"L15": 1.15,"L16": 1.1,"L17": 1,"L18": 1,"L19": 1,"L20": 1.3,"L21": 2,"L22": 2,"L23": 1.95,"L24": 1.3,"L25": 1.1,"L26": 1,"L27": 1.4,"L28":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3" t="str">
        <f t="shared" si="1"/>
        <v>"L2": 1.75</v>
      </c>
      <c r="H17" s="39" t="str">
        <f t="shared" si="2"/>
        <v>"R2": 1.75</v>
      </c>
      <c r="I17" s="4"/>
      <c r="J17" s="2"/>
      <c r="L17" s="81" t="str">
        <f>Y2</f>
        <v>0, 7</v>
      </c>
      <c r="N17" s="63" t="str">
        <f t="shared" ref="N17:N53" si="3">_xlfn.CONCAT("""L",$A17,""": """,$L17,"""")</f>
        <v>"L2": "0, 7"</v>
      </c>
      <c r="Q17" s="63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2,"R7": 2.5,"R8": 1.75,"R9": 1.8,"R10": 1.1,"R11": 1,"R12": 1.2,"R13": 1.6,"R14": 2.25,"R15": 1.15,"R16": 1.1,"R17": 1,"R18": 1,"R19": 1,"R20": 1.3,"R21": 2,"R22": 2,"R23": 1.95,"R24": 1.3,"R25": 1.1,"R26": 1,"R27": 1.4,"R28":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3" t="str">
        <f t="shared" si="1"/>
        <v>"L3": 1.5</v>
      </c>
      <c r="H18" s="39" t="str">
        <f t="shared" si="2"/>
        <v>"R3": 1.5</v>
      </c>
      <c r="I18" s="4"/>
      <c r="J18" s="2"/>
      <c r="L18" s="81" t="str">
        <f>X2</f>
        <v>0, 6</v>
      </c>
      <c r="N18" s="63" t="str">
        <f t="shared" si="3"/>
        <v>"L3": "0, 6"</v>
      </c>
      <c r="Q18" s="63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3" t="str">
        <f t="shared" si="1"/>
        <v>"L4": 1.25</v>
      </c>
      <c r="H19" s="39" t="str">
        <f t="shared" si="2"/>
        <v>"R4": 1.25</v>
      </c>
      <c r="I19" s="4"/>
      <c r="J19" s="2"/>
      <c r="L19" s="81" t="str">
        <f>W2</f>
        <v>0, 5</v>
      </c>
      <c r="N19" s="63" t="str">
        <f t="shared" si="3"/>
        <v>"L4": "0, 5"</v>
      </c>
      <c r="Q19" s="63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3" t="str">
        <f t="shared" si="1"/>
        <v>"L5": 1.75</v>
      </c>
      <c r="G20" s="40"/>
      <c r="H20" s="39" t="str">
        <f t="shared" si="2"/>
        <v>"R5": 1.75</v>
      </c>
      <c r="I20" s="4"/>
      <c r="J20" s="2"/>
      <c r="L20" s="81" t="str">
        <f>V2</f>
        <v>0, 4</v>
      </c>
      <c r="N20" s="63" t="str">
        <f t="shared" si="3"/>
        <v>"L5": "0, 4"</v>
      </c>
      <c r="P20" s="40"/>
      <c r="Q20" s="63" t="str">
        <f t="shared" si="4"/>
        <v>"R5": "0, 4"</v>
      </c>
      <c r="U20" t="s">
        <v>46</v>
      </c>
    </row>
    <row r="21" spans="1:21" x14ac:dyDescent="0.3">
      <c r="A21" s="2">
        <v>6</v>
      </c>
      <c r="C21" s="4">
        <f>L2</f>
        <v>2</v>
      </c>
      <c r="E21" s="63" t="str">
        <f t="shared" si="1"/>
        <v>"L6": 2</v>
      </c>
      <c r="H21" s="39" t="str">
        <f t="shared" si="2"/>
        <v>"R6": 2</v>
      </c>
      <c r="I21" s="4"/>
      <c r="J21" s="2"/>
      <c r="L21" s="81" t="str">
        <f>U2</f>
        <v>0, 3</v>
      </c>
      <c r="N21" s="63" t="str">
        <f t="shared" si="3"/>
        <v>"L6": "0, 3"</v>
      </c>
      <c r="Q21" s="63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2.5</v>
      </c>
      <c r="E22" s="63" t="str">
        <f t="shared" si="1"/>
        <v>"L7": 2.5</v>
      </c>
      <c r="H22" s="39" t="str">
        <f t="shared" si="2"/>
        <v>"R7": 2.5</v>
      </c>
      <c r="I22" s="4"/>
      <c r="J22" s="2"/>
      <c r="L22" s="81" t="str">
        <f>T2</f>
        <v>0, 2</v>
      </c>
      <c r="N22" s="63" t="str">
        <f t="shared" si="3"/>
        <v>"L7": "0, 2"</v>
      </c>
      <c r="Q22" s="63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3" t="str">
        <f t="shared" si="1"/>
        <v>"L8": 1.75</v>
      </c>
      <c r="H23" s="39" t="str">
        <f t="shared" si="2"/>
        <v>"R8": 1.75</v>
      </c>
      <c r="I23" s="4"/>
      <c r="J23" s="2"/>
      <c r="L23" s="81" t="str">
        <f>Z3</f>
        <v>1, 8</v>
      </c>
      <c r="N23" s="63" t="str">
        <f t="shared" si="3"/>
        <v>"L8": "1, 8"</v>
      </c>
      <c r="Q23" s="63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3" t="str">
        <f t="shared" si="1"/>
        <v>"L9": 1.8</v>
      </c>
      <c r="H24" s="39" t="str">
        <f t="shared" si="2"/>
        <v>"R9": 1.8</v>
      </c>
      <c r="I24" s="4"/>
      <c r="J24" s="2"/>
      <c r="L24" s="81" t="str">
        <f>Y3</f>
        <v>1, 7</v>
      </c>
      <c r="N24" s="63" t="str">
        <f t="shared" si="3"/>
        <v>"L9": "1, 7"</v>
      </c>
      <c r="Q24" s="63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3" t="str">
        <f t="shared" si="1"/>
        <v>"L10": 1.1</v>
      </c>
      <c r="H25" s="39" t="str">
        <f t="shared" si="2"/>
        <v>"R10": 1.1</v>
      </c>
      <c r="I25" s="4"/>
      <c r="J25" s="2"/>
      <c r="L25" s="81" t="str">
        <f>X3</f>
        <v>1, 6</v>
      </c>
      <c r="N25" s="63" t="str">
        <f t="shared" si="3"/>
        <v>"L10": "1, 6"</v>
      </c>
      <c r="Q25" s="63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3" t="str">
        <f t="shared" si="1"/>
        <v>"L11": 1</v>
      </c>
      <c r="H26" s="39" t="str">
        <f t="shared" si="2"/>
        <v>"R11": 1</v>
      </c>
      <c r="I26" s="4"/>
      <c r="J26" s="2"/>
      <c r="L26" s="81" t="str">
        <f>W3</f>
        <v>1, 5</v>
      </c>
      <c r="N26" s="63" t="str">
        <f t="shared" si="3"/>
        <v>"L11": "1, 5"</v>
      </c>
      <c r="Q26" s="63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3" t="str">
        <f t="shared" si="1"/>
        <v>"L12": 1.2</v>
      </c>
      <c r="H27" s="39" t="str">
        <f t="shared" si="2"/>
        <v>"R12": 1.2</v>
      </c>
      <c r="I27" s="4"/>
      <c r="J27" s="2"/>
      <c r="L27" s="81" t="str">
        <f>V3</f>
        <v>1, 4</v>
      </c>
      <c r="N27" s="63" t="str">
        <f t="shared" si="3"/>
        <v>"L12": "1, 4"</v>
      </c>
      <c r="Q27" s="63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1.6</v>
      </c>
      <c r="E28" s="63" t="str">
        <f t="shared" si="1"/>
        <v>"L13": 1.6</v>
      </c>
      <c r="H28" s="39" t="str">
        <f t="shared" si="2"/>
        <v>"R13": 1.6</v>
      </c>
      <c r="I28" s="4"/>
      <c r="J28" s="2"/>
      <c r="L28" s="81" t="str">
        <f>U3</f>
        <v>1, 3</v>
      </c>
      <c r="N28" s="63" t="str">
        <f t="shared" si="3"/>
        <v>"L13": "1, 3"</v>
      </c>
      <c r="Q28" s="63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2.25</v>
      </c>
      <c r="E29" s="63" t="str">
        <f t="shared" si="1"/>
        <v>"L14": 2.25</v>
      </c>
      <c r="H29" s="39" t="str">
        <f t="shared" si="2"/>
        <v>"R14": 2.25</v>
      </c>
      <c r="I29" s="4"/>
      <c r="J29" s="2"/>
      <c r="L29" s="81" t="str">
        <f>T3</f>
        <v>1.5, 2</v>
      </c>
      <c r="N29" s="63" t="str">
        <f t="shared" si="3"/>
        <v>"L14": "1.5, 2"</v>
      </c>
      <c r="Q29" s="63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3" t="str">
        <f t="shared" si="1"/>
        <v>"L15": 1.15</v>
      </c>
      <c r="H30" s="39" t="str">
        <f t="shared" si="2"/>
        <v>"R15": 1.15</v>
      </c>
      <c r="I30" s="4"/>
      <c r="J30" s="2"/>
      <c r="L30" s="81" t="str">
        <f>Z4</f>
        <v>2, 8</v>
      </c>
      <c r="N30" s="63" t="str">
        <f t="shared" si="3"/>
        <v>"L15": "2, 8"</v>
      </c>
      <c r="Q30" s="63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3" t="str">
        <f t="shared" si="1"/>
        <v>"L16": 1.1</v>
      </c>
      <c r="H31" s="39" t="str">
        <f t="shared" si="2"/>
        <v>"R16": 1.1</v>
      </c>
      <c r="I31" s="4"/>
      <c r="J31" s="2"/>
      <c r="L31" s="81" t="str">
        <f>Y4</f>
        <v>2, 7</v>
      </c>
      <c r="N31" s="63" t="str">
        <f t="shared" si="3"/>
        <v>"L16": "2, 7"</v>
      </c>
      <c r="Q31" s="63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3" t="str">
        <f t="shared" si="1"/>
        <v>"L17": 1</v>
      </c>
      <c r="H32" s="39" t="str">
        <f t="shared" si="2"/>
        <v>"R17": 1</v>
      </c>
      <c r="I32" s="4"/>
      <c r="J32" s="2"/>
      <c r="L32" s="81" t="str">
        <f>X4</f>
        <v>2, 6</v>
      </c>
      <c r="N32" s="63" t="str">
        <f t="shared" si="3"/>
        <v>"L17": "2, 6"</v>
      </c>
      <c r="Q32" s="63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3" t="str">
        <f t="shared" si="1"/>
        <v>"L18": 1</v>
      </c>
      <c r="H33" s="39" t="str">
        <f t="shared" si="2"/>
        <v>"R18": 1</v>
      </c>
      <c r="I33" s="4"/>
      <c r="J33" s="2"/>
      <c r="L33" s="81" t="str">
        <f>W4</f>
        <v>2, 5</v>
      </c>
      <c r="N33" s="63" t="str">
        <f t="shared" si="3"/>
        <v>"L18": "2, 5"</v>
      </c>
      <c r="Q33" s="63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3" t="str">
        <f t="shared" si="1"/>
        <v>"L19": 1</v>
      </c>
      <c r="H34" s="39" t="str">
        <f t="shared" si="2"/>
        <v>"R19": 1</v>
      </c>
      <c r="I34" s="4"/>
      <c r="J34" s="2"/>
      <c r="L34" s="81" t="str">
        <f>V4</f>
        <v>2, 4</v>
      </c>
      <c r="N34" s="63" t="str">
        <f t="shared" si="3"/>
        <v>"L19": "2, 4"</v>
      </c>
      <c r="Q34" s="63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3" t="str">
        <f t="shared" si="1"/>
        <v>"L20": 1.3</v>
      </c>
      <c r="H35" s="39" t="str">
        <f t="shared" si="2"/>
        <v>"R20": 1.3</v>
      </c>
      <c r="I35" s="4"/>
      <c r="J35" s="2"/>
      <c r="L35" s="81" t="str">
        <f>U4</f>
        <v>2, 3</v>
      </c>
      <c r="N35" s="63" t="str">
        <f t="shared" si="3"/>
        <v>"L20": "2, 3"</v>
      </c>
      <c r="Q35" s="63" t="str">
        <f t="shared" si="4"/>
        <v>"R20": "2, 3"</v>
      </c>
    </row>
    <row r="36" spans="1:17" x14ac:dyDescent="0.3">
      <c r="A36" s="2">
        <v>21</v>
      </c>
      <c r="C36" s="4">
        <f>K4</f>
        <v>2</v>
      </c>
      <c r="E36" s="63" t="str">
        <f t="shared" si="1"/>
        <v>"L21": 2</v>
      </c>
      <c r="H36" s="39" t="str">
        <f t="shared" si="2"/>
        <v>"R21": 2</v>
      </c>
      <c r="I36" s="4"/>
      <c r="J36" s="2"/>
      <c r="L36" s="81" t="str">
        <f>T4</f>
        <v>3, 2</v>
      </c>
      <c r="N36" s="63" t="str">
        <f t="shared" si="3"/>
        <v>"L21": "3, 2"</v>
      </c>
      <c r="Q36" s="63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3" t="str">
        <f t="shared" si="1"/>
        <v>"L22": 2</v>
      </c>
      <c r="H37" s="39" t="str">
        <f t="shared" si="2"/>
        <v>"R22": 2</v>
      </c>
      <c r="I37" s="4"/>
      <c r="J37" s="2"/>
      <c r="L37" s="81" t="str">
        <f>Z5</f>
        <v>3, 8</v>
      </c>
      <c r="N37" s="63" t="str">
        <f t="shared" si="3"/>
        <v>"L22": "3, 8"</v>
      </c>
      <c r="Q37" s="63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3" t="str">
        <f t="shared" si="1"/>
        <v>"L23": 1.95</v>
      </c>
      <c r="H38" s="39" t="str">
        <f t="shared" si="2"/>
        <v>"R23": 1.95</v>
      </c>
      <c r="I38" s="4"/>
      <c r="J38" s="2"/>
      <c r="L38" s="81" t="str">
        <f>Y5</f>
        <v>3, 7</v>
      </c>
      <c r="N38" s="63" t="str">
        <f t="shared" si="3"/>
        <v>"L23": "3, 7"</v>
      </c>
      <c r="Q38" s="63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3" t="str">
        <f t="shared" si="1"/>
        <v>"L24": 1.3</v>
      </c>
      <c r="H39" s="39" t="str">
        <f t="shared" si="2"/>
        <v>"R24": 1.3</v>
      </c>
      <c r="I39" s="4"/>
      <c r="J39" s="2"/>
      <c r="L39" s="81" t="str">
        <f>X5</f>
        <v>3, 6</v>
      </c>
      <c r="N39" s="63" t="str">
        <f t="shared" si="3"/>
        <v>"L24": "3, 6"</v>
      </c>
      <c r="Q39" s="63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3" t="str">
        <f t="shared" si="1"/>
        <v>"L25": 1.1</v>
      </c>
      <c r="H40" s="39" t="str">
        <f t="shared" si="2"/>
        <v>"R25": 1.1</v>
      </c>
      <c r="I40" s="4"/>
      <c r="J40" s="2"/>
      <c r="L40" s="81" t="str">
        <f>W5</f>
        <v>3, 5</v>
      </c>
      <c r="N40" s="63" t="str">
        <f t="shared" si="3"/>
        <v>"L25": "3, 5"</v>
      </c>
      <c r="Q40" s="63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3" t="str">
        <f t="shared" si="1"/>
        <v>"L26": 1</v>
      </c>
      <c r="H41" s="39" t="str">
        <f t="shared" si="2"/>
        <v>"R26": 1</v>
      </c>
      <c r="I41" s="4"/>
      <c r="J41" s="2"/>
      <c r="L41" s="81" t="str">
        <f>V5</f>
        <v>3, 4</v>
      </c>
      <c r="N41" s="63" t="str">
        <f t="shared" si="3"/>
        <v>"L26": "3, 4"</v>
      </c>
      <c r="Q41" s="63" t="str">
        <f t="shared" si="4"/>
        <v>"R26": "3, 4"</v>
      </c>
    </row>
    <row r="42" spans="1:17" x14ac:dyDescent="0.3">
      <c r="A42" s="2">
        <v>27</v>
      </c>
      <c r="C42" s="4">
        <f>L5</f>
        <v>1.4</v>
      </c>
      <c r="E42" s="63" t="str">
        <f t="shared" si="1"/>
        <v>"L27": 1.4</v>
      </c>
      <c r="H42" s="39" t="str">
        <f t="shared" si="2"/>
        <v>"R27": 1.4</v>
      </c>
      <c r="I42" s="4"/>
      <c r="J42" s="2"/>
      <c r="L42" s="81" t="str">
        <f>U5</f>
        <v>3, 3</v>
      </c>
      <c r="N42" s="63" t="str">
        <f t="shared" si="3"/>
        <v>"L27": "3, 3"</v>
      </c>
      <c r="Q42" s="63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3" t="str">
        <f t="shared" si="1"/>
        <v>"L28": 2.25</v>
      </c>
      <c r="H43" s="39" t="str">
        <f t="shared" si="2"/>
        <v>"R28": 2.25</v>
      </c>
      <c r="I43" s="4"/>
      <c r="J43" s="2"/>
      <c r="L43" s="81" t="str">
        <f>T5</f>
        <v>4, 1</v>
      </c>
      <c r="N43" s="63" t="str">
        <f t="shared" si="3"/>
        <v>"L28": "4, 1"</v>
      </c>
      <c r="Q43" s="63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3" t="str">
        <f t="shared" si="1"/>
        <v>"L29": 2.5</v>
      </c>
      <c r="H44" s="39" t="str">
        <f t="shared" si="2"/>
        <v>"R29": 2.5</v>
      </c>
      <c r="I44" s="4"/>
      <c r="J44" s="2"/>
      <c r="L44" s="81" t="str">
        <f>S5</f>
        <v>4, 0</v>
      </c>
      <c r="N44" s="63" t="str">
        <f t="shared" si="3"/>
        <v>"L29": "4, 0"</v>
      </c>
      <c r="Q44" s="63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3" t="str">
        <f t="shared" si="1"/>
        <v>"L30": 2.5</v>
      </c>
      <c r="H45" s="39" t="str">
        <f t="shared" si="2"/>
        <v>"R30": 2.5</v>
      </c>
      <c r="I45" s="4"/>
      <c r="J45" s="2"/>
      <c r="L45" s="81" t="str">
        <f>Z6</f>
        <v>4, 8</v>
      </c>
      <c r="N45" s="63" t="str">
        <f t="shared" si="3"/>
        <v>"L30": "4, 8"</v>
      </c>
      <c r="Q45" s="63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3" t="str">
        <f t="shared" si="1"/>
        <v>"L31": 2</v>
      </c>
      <c r="H46" s="39" t="str">
        <f t="shared" si="2"/>
        <v>"R31": 2</v>
      </c>
      <c r="I46" s="4"/>
      <c r="J46" s="2"/>
      <c r="L46" s="81" t="str">
        <f>Y6</f>
        <v>4, 7</v>
      </c>
      <c r="N46" s="63" t="str">
        <f t="shared" si="3"/>
        <v>"L31": "4, 7"</v>
      </c>
      <c r="Q46" s="63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3" t="str">
        <f t="shared" si="1"/>
        <v>"L32": 1.75</v>
      </c>
      <c r="H47" s="39" t="str">
        <f t="shared" si="2"/>
        <v>"R32": 1.75</v>
      </c>
      <c r="I47" s="4"/>
      <c r="J47" s="2"/>
      <c r="L47" s="81" t="str">
        <f>X6</f>
        <v>4, 6</v>
      </c>
      <c r="N47" s="63" t="str">
        <f t="shared" si="3"/>
        <v>"L32": "4, 6"</v>
      </c>
      <c r="Q47" s="63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3" t="str">
        <f t="shared" si="1"/>
        <v>"L33": 1.75</v>
      </c>
      <c r="H48" s="39" t="str">
        <f t="shared" si="2"/>
        <v>"R33": 1.75</v>
      </c>
      <c r="I48" s="4"/>
      <c r="J48" s="2"/>
      <c r="L48" s="81" t="str">
        <f>W6</f>
        <v>4, 5</v>
      </c>
      <c r="N48" s="63" t="str">
        <f t="shared" si="3"/>
        <v>"L33": "4, 5"</v>
      </c>
      <c r="Q48" s="63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3" t="str">
        <f t="shared" si="1"/>
        <v>"L34": 1.25</v>
      </c>
      <c r="H49" s="39" t="str">
        <f t="shared" si="2"/>
        <v>"R34": 1.25</v>
      </c>
      <c r="I49" s="4"/>
      <c r="J49" s="2"/>
      <c r="L49" s="81" t="str">
        <f>V6</f>
        <v>4, 4</v>
      </c>
      <c r="N49" s="63" t="str">
        <f t="shared" si="3"/>
        <v>"L34": "4, 4"</v>
      </c>
      <c r="Q49" s="63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3" t="str">
        <f t="shared" si="1"/>
        <v>"L35": 1</v>
      </c>
      <c r="H50" s="39" t="str">
        <f t="shared" si="2"/>
        <v>"R35": 1</v>
      </c>
      <c r="I50" s="4"/>
      <c r="J50" s="2"/>
      <c r="L50" s="81" t="str">
        <f>U6</f>
        <v>5, 2.5</v>
      </c>
      <c r="N50" s="63" t="str">
        <f t="shared" si="3"/>
        <v>"L35": "5, 2.5"</v>
      </c>
      <c r="Q50" s="63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3" t="str">
        <f t="shared" si="1"/>
        <v>"L36": 0.75</v>
      </c>
      <c r="H51" s="39" t="str">
        <f t="shared" si="2"/>
        <v>"R36": 0.75</v>
      </c>
      <c r="I51" s="4"/>
      <c r="J51" s="2"/>
      <c r="L51" s="81" t="str">
        <f>T6</f>
        <v>5.5, 1.5</v>
      </c>
      <c r="N51" s="63" t="str">
        <f t="shared" si="3"/>
        <v>"L36": "5.5, 1.5"</v>
      </c>
      <c r="Q51" s="63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3" t="str">
        <f t="shared" si="1"/>
        <v>"L37": 2.25</v>
      </c>
      <c r="H52" s="39" t="str">
        <f t="shared" si="2"/>
        <v>"R37": 2.25</v>
      </c>
      <c r="I52" s="4"/>
      <c r="J52" s="2"/>
      <c r="L52" s="81" t="str">
        <f>S6</f>
        <v>5, 0.5</v>
      </c>
      <c r="N52" s="63" t="str">
        <f t="shared" si="3"/>
        <v>"L37": "5, 0.5"</v>
      </c>
      <c r="Q52" s="63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3" t="str">
        <f t="shared" si="1"/>
        <v>"L38": 1.5</v>
      </c>
      <c r="H53" s="39" t="str">
        <f t="shared" si="2"/>
        <v>"R38": 1.5</v>
      </c>
      <c r="I53" s="4"/>
      <c r="J53" s="2"/>
      <c r="L53" s="81" t="str">
        <f>S7</f>
        <v>6, 1</v>
      </c>
      <c r="N53" s="63" t="str">
        <f t="shared" si="3"/>
        <v>"L38": "6, 1"</v>
      </c>
      <c r="Q53" s="63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AJ40"/>
  <sheetViews>
    <sheetView tabSelected="1" zoomScale="160" zoomScaleNormal="160" workbookViewId="0">
      <selection activeCell="S17" sqref="S17"/>
    </sheetView>
  </sheetViews>
  <sheetFormatPr defaultColWidth="4.77734375" defaultRowHeight="14.4" x14ac:dyDescent="0.3"/>
  <cols>
    <col min="1" max="2" width="4.77734375" customWidth="1"/>
    <col min="3" max="3" width="5.5546875" bestFit="1" customWidth="1"/>
    <col min="7" max="7" width="4.77734375" customWidth="1"/>
  </cols>
  <sheetData>
    <row r="1" spans="1:36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  <c r="T1" t="str">
        <f>_xlfn.CONCAT("""",Keys!A1,""": ", """",A1,"""")</f>
        <v>"1": ""</v>
      </c>
      <c r="U1" t="str">
        <f>_xlfn.CONCAT("""",Keys!B1,""": ", """",B1,"""")</f>
        <v>"2": "1"</v>
      </c>
      <c r="V1" t="str">
        <f>_xlfn.CONCAT("""",Keys!C1,""": ", """",C1,"""")</f>
        <v>"3": "2"</v>
      </c>
      <c r="W1" t="str">
        <f>_xlfn.CONCAT("""",Keys!D1,""": ", """",D1,"""")</f>
        <v>"4": "3"</v>
      </c>
      <c r="X1" t="str">
        <f>_xlfn.CONCAT("""",Keys!E1,""": ", """",E1,"""")</f>
        <v>"5": "4"</v>
      </c>
      <c r="Y1" t="str">
        <f>_xlfn.CONCAT("""",Keys!F1,""": ", """",F1,"""")</f>
        <v>"6": "5"</v>
      </c>
      <c r="Z1" t="str">
        <f>_xlfn.CONCAT("""",Keys!G1,""": ", """",G1,"""")</f>
        <v>"7": ""</v>
      </c>
      <c r="AD1" t="str">
        <f>_xlfn.CONCAT("""",Keys!K1,""": ", """",K1,"""")</f>
        <v>"7": ""</v>
      </c>
      <c r="AE1" t="str">
        <f>_xlfn.CONCAT("""",Keys!L1,""": ", """",L1,"""")</f>
        <v>"6": "6"</v>
      </c>
      <c r="AF1" t="str">
        <f>_xlfn.CONCAT("""",Keys!M1,""": ", """",M1,"""")</f>
        <v>"5": "7"</v>
      </c>
      <c r="AG1" t="str">
        <f>_xlfn.CONCAT("""",Keys!N1,""": ", """",N1,"""")</f>
        <v>"4": "8"</v>
      </c>
      <c r="AH1" t="str">
        <f>_xlfn.CONCAT("""",Keys!O1,""": ", """",O1,"""")</f>
        <v>"3": "9"</v>
      </c>
      <c r="AI1" t="str">
        <f>_xlfn.CONCAT("""",Keys!P1,""": ", """",P1,"""")</f>
        <v>"2": "0"</v>
      </c>
      <c r="AJ1" t="str">
        <f>_xlfn.CONCAT("""",Keys!Q1,""": ", """",Q1,"""")</f>
        <v>"1": ""</v>
      </c>
    </row>
    <row r="2" spans="1:36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26</v>
      </c>
      <c r="G2" s="59"/>
      <c r="H2" s="2"/>
      <c r="J2" s="17"/>
      <c r="K2" s="91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96" t="s">
        <v>6</v>
      </c>
      <c r="T2" t="str">
        <f>_xlfn.CONCAT("""",Keys!A2,""": ", """",A2,"""")</f>
        <v>"8": "\\"</v>
      </c>
      <c r="U2" t="str">
        <f>_xlfn.CONCAT("""",Keys!B2,""": ", """",B2,"""")</f>
        <v>"9": "q"</v>
      </c>
      <c r="V2" t="str">
        <f>_xlfn.CONCAT("""",Keys!C2,""": ", """",C2,"""")</f>
        <v>"10": "w"</v>
      </c>
      <c r="W2" t="str">
        <f>_xlfn.CONCAT("""",Keys!D2,""": ", """",D2,"""")</f>
        <v>"11": "f"</v>
      </c>
      <c r="X2" t="str">
        <f>_xlfn.CONCAT("""",Keys!E2,""": ", """",E2,"""")</f>
        <v>"12": "p"</v>
      </c>
      <c r="Y2" t="str">
        <f>_xlfn.CONCAT("""",Keys!F2,""": ", """",F2,"""")</f>
        <v>"13": "k"</v>
      </c>
      <c r="Z2" t="str">
        <f>_xlfn.CONCAT("""",Keys!G2,""": ", """",G2,"""")</f>
        <v>"14": ""</v>
      </c>
      <c r="AD2" t="str">
        <f>_xlfn.CONCAT("""",Keys!K2,""": ", """",K2,"""")</f>
        <v>"14": ""</v>
      </c>
      <c r="AE2" t="str">
        <f>_xlfn.CONCAT("""",Keys!L2,""": ", """",L2,"""")</f>
        <v>"13": "j"</v>
      </c>
      <c r="AF2" t="str">
        <f>_xlfn.CONCAT("""",Keys!M2,""": ", """",M2,"""")</f>
        <v>"12": "l"</v>
      </c>
      <c r="AG2" t="str">
        <f>_xlfn.CONCAT("""",Keys!N2,""": ", """",N2,"""")</f>
        <v>"11": "u"</v>
      </c>
      <c r="AH2" t="str">
        <f>_xlfn.CONCAT("""",Keys!O2,""": ", """",O2,"""")</f>
        <v>"10": "y"</v>
      </c>
      <c r="AI2" t="str">
        <f>_xlfn.CONCAT("""",Keys!P2,""": ", """",P2,"""")</f>
        <v>"9": ";"</v>
      </c>
      <c r="AJ2" t="str">
        <f>_xlfn.CONCAT("""",Keys!Q2,""": ", """",Q2,"""")</f>
        <v>"8": "="</v>
      </c>
    </row>
    <row r="3" spans="1:36" x14ac:dyDescent="0.3">
      <c r="A3" s="109" t="s">
        <v>36</v>
      </c>
      <c r="B3" s="1" t="s">
        <v>11</v>
      </c>
      <c r="C3" s="44" t="s">
        <v>10</v>
      </c>
      <c r="D3" s="43" t="s">
        <v>12</v>
      </c>
      <c r="E3" s="41" t="s">
        <v>2</v>
      </c>
      <c r="F3" s="41" t="s">
        <v>21</v>
      </c>
      <c r="G3" s="79"/>
      <c r="H3" s="2"/>
      <c r="J3" s="17"/>
      <c r="K3" s="108" t="s">
        <v>4</v>
      </c>
      <c r="L3" s="69" t="s">
        <v>13</v>
      </c>
      <c r="M3" s="74" t="s">
        <v>22</v>
      </c>
      <c r="N3" s="70" t="s">
        <v>9</v>
      </c>
      <c r="O3" s="71" t="s">
        <v>25</v>
      </c>
      <c r="P3" s="72" t="s">
        <v>28</v>
      </c>
      <c r="Q3" s="97" t="s">
        <v>5</v>
      </c>
      <c r="T3" t="str">
        <f>_xlfn.CONCAT("""",Keys!A3,""": ", """",A3,"""")</f>
        <v>"15": "'"</v>
      </c>
      <c r="U3" t="str">
        <f>_xlfn.CONCAT("""",Keys!B3,""": ", """",B3,"""")</f>
        <v>"16": "a"</v>
      </c>
      <c r="V3" t="str">
        <f>_xlfn.CONCAT("""",Keys!C3,""": ", """",C3,"""")</f>
        <v>"17": "r"</v>
      </c>
      <c r="W3" t="str">
        <f>_xlfn.CONCAT("""",Keys!D3,""": ", """",D3,"""")</f>
        <v>"18": "s"</v>
      </c>
      <c r="X3" t="str">
        <f>_xlfn.CONCAT("""",Keys!E3,""": ", """",E3,"""")</f>
        <v>"19": "t"</v>
      </c>
      <c r="Y3" t="str">
        <f>_xlfn.CONCAT("""",Keys!F3,""": ", """",F3,"""")</f>
        <v>"20": "h"</v>
      </c>
      <c r="Z3" t="str">
        <f>_xlfn.CONCAT("""",Keys!G3,""": ", """",G3,"""")</f>
        <v>"21": ""</v>
      </c>
      <c r="AD3" t="str">
        <f>_xlfn.CONCAT("""",Keys!K3,""": ", """",K3,"""")</f>
        <v>"21": "`"</v>
      </c>
      <c r="AE3" t="str">
        <f>_xlfn.CONCAT("""",Keys!L3,""": ", """",L3,"""")</f>
        <v>"20": "d"</v>
      </c>
      <c r="AF3" t="str">
        <f>_xlfn.CONCAT("""",Keys!M3,""": ", """",M3,"""")</f>
        <v>"19": "n"</v>
      </c>
      <c r="AG3" t="str">
        <f>_xlfn.CONCAT("""",Keys!N3,""": ", """",N3,"""")</f>
        <v>"18": "e"</v>
      </c>
      <c r="AH3" t="str">
        <f>_xlfn.CONCAT("""",Keys!O3,""": ", """",O3,"""")</f>
        <v>"17": "i"</v>
      </c>
      <c r="AI3" t="str">
        <f>_xlfn.CONCAT("""",Keys!P3,""": ", """",P3,"""")</f>
        <v>"16": "o"</v>
      </c>
      <c r="AJ3" t="str">
        <f>_xlfn.CONCAT("""",Keys!Q3,""": ", """",Q3,"""")</f>
        <v>"15": "-"</v>
      </c>
    </row>
    <row r="4" spans="1:36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15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  <c r="T4" t="str">
        <f>_xlfn.CONCAT("""",Keys!A4,""": ", """",A4,"""")</f>
        <v>"22": ""</v>
      </c>
      <c r="U4" t="str">
        <f>_xlfn.CONCAT("""",Keys!B4,""": ", """",B4,"""")</f>
        <v>"23": "z"</v>
      </c>
      <c r="V4" t="str">
        <f>_xlfn.CONCAT("""",Keys!C4,""": ", """",C4,"""")</f>
        <v>"24": "x"</v>
      </c>
      <c r="W4" t="str">
        <f>_xlfn.CONCAT("""",Keys!D4,""": ", """",D4,"""")</f>
        <v>"25": "c"</v>
      </c>
      <c r="X4" t="str">
        <f>_xlfn.CONCAT("""",Keys!E4,""": ", """",E4,"""")</f>
        <v>"26": "v"</v>
      </c>
      <c r="Y4" t="str">
        <f>_xlfn.CONCAT("""",Keys!F4,""": ", """",F4,"""")</f>
        <v>"27": "b"</v>
      </c>
      <c r="Z4" t="str">
        <f>_xlfn.CONCAT("""",Keys!G4,""": ", """",G4,"""")</f>
        <v>"28": ""</v>
      </c>
      <c r="AA4" t="str">
        <f>_xlfn.CONCAT("""",Keys!H4,""": ", """",H4,"""")</f>
        <v>"29": ""</v>
      </c>
      <c r="AC4" t="str">
        <f>_xlfn.CONCAT("""",Keys!J4,""": ", """",J4,"""")</f>
        <v>"29": ""</v>
      </c>
      <c r="AD4" t="str">
        <f>_xlfn.CONCAT("""",Keys!K4,""": ", """",K4,"""")</f>
        <v>"28": ""</v>
      </c>
      <c r="AE4" t="str">
        <f>_xlfn.CONCAT("""",Keys!L4,""": ", """",L4,"""")</f>
        <v>"27": "g"</v>
      </c>
      <c r="AF4" t="str">
        <f>_xlfn.CONCAT("""",Keys!M4,""": ", """",M4,"""")</f>
        <v>"26": "m"</v>
      </c>
      <c r="AG4" t="str">
        <f>_xlfn.CONCAT("""",Keys!N4,""": ", """",N4,"""")</f>
        <v>"25": ","</v>
      </c>
      <c r="AH4" t="str">
        <f>_xlfn.CONCAT("""",Keys!O4,""": ", """",O4,"""")</f>
        <v>"24": "."</v>
      </c>
      <c r="AI4" t="str">
        <f>_xlfn.CONCAT("""",Keys!P4,""": ", """",P4,"""")</f>
        <v>"23": "/"</v>
      </c>
      <c r="AJ4" t="str">
        <f>_xlfn.CONCAT("""",Keys!Q4,""": ", """",Q4,"""")</f>
        <v>"22": ""</v>
      </c>
    </row>
    <row r="5" spans="1:36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  <c r="T5" t="str">
        <f>_xlfn.CONCAT("""",Keys!A5,""": ", """",A5,"""")</f>
        <v>"30": ""</v>
      </c>
      <c r="U5" t="str">
        <f>_xlfn.CONCAT("""",Keys!B5,""": ", """",B5,"""")</f>
        <v>"31": ""</v>
      </c>
      <c r="V5" t="str">
        <f>_xlfn.CONCAT("""",Keys!C5,""": ", """",C5,"""")</f>
        <v>"32": "["</v>
      </c>
      <c r="W5" t="str">
        <f>_xlfn.CONCAT("""",Keys!D5,""": ", """",D5,"""")</f>
        <v>"33": "]"</v>
      </c>
      <c r="X5" t="str">
        <f>_xlfn.CONCAT("""",Keys!E5,""": ", """",E5,"""")</f>
        <v>"34": ""</v>
      </c>
      <c r="Y5" t="str">
        <f>_xlfn.CONCAT("""",Keys!F5,""": ", """",F5,"""")</f>
        <v>"35": ""</v>
      </c>
      <c r="Z5" t="str">
        <f>_xlfn.CONCAT("""",Keys!G5,""": ", """",G5,"""")</f>
        <v>"36": ""</v>
      </c>
      <c r="AA5" t="str">
        <f>_xlfn.CONCAT("""",Keys!H5,""": ", """",H5,"""")</f>
        <v>"37": ""</v>
      </c>
      <c r="AC5" t="str">
        <f>_xlfn.CONCAT("""",Keys!J5,""": ", """",J5,"""")</f>
        <v>"37": ""</v>
      </c>
      <c r="AD5" t="str">
        <f>_xlfn.CONCAT("""",Keys!K5,""": ", """",K5,"""")</f>
        <v>"36": ""</v>
      </c>
      <c r="AE5" t="str">
        <f>_xlfn.CONCAT("""",Keys!L5,""": ", """",L5,"""")</f>
        <v>"35": " "</v>
      </c>
      <c r="AF5" t="str">
        <f>_xlfn.CONCAT("""",Keys!M5,""": ", """",M5,"""")</f>
        <v>"34": ""</v>
      </c>
      <c r="AG5" t="str">
        <f>_xlfn.CONCAT("""",Keys!N5,""": ", """",N5,"""")</f>
        <v>"33": ""</v>
      </c>
      <c r="AH5" t="str">
        <f>_xlfn.CONCAT("""",Keys!O5,""": ", """",O5,"""")</f>
        <v>"32": ""</v>
      </c>
      <c r="AI5" t="str">
        <f>_xlfn.CONCAT("""",Keys!P5,""": ", """",P5,"""")</f>
        <v>"31": ""</v>
      </c>
      <c r="AJ5" t="str">
        <f>_xlfn.CONCAT("""",Keys!Q5,""": ", """",Q5,"""")</f>
        <v>"30": ""</v>
      </c>
    </row>
    <row r="6" spans="1:36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  <c r="AA6" t="str">
        <f>_xlfn.CONCAT("""",Keys!H6,""": ", """",H6,"""")</f>
        <v>"38": ""</v>
      </c>
      <c r="AC6" t="str">
        <f>_xlfn.CONCAT("""",Keys!J6,""": ", """",J6,"""")</f>
        <v>"38": ""</v>
      </c>
    </row>
    <row r="8" spans="1:36" x14ac:dyDescent="0.3">
      <c r="A8" t="str">
        <f>_xlfn.CONCAT("{","""left"": {",T8,"}",", ""right"": {",T9,"}}")</f>
        <v>{"left": {"1":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""}}</v>
      </c>
      <c r="T8" t="str">
        <f>_xlfn.TEXTJOIN(",",TRUE,T1:AA6,)</f>
        <v>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</v>
      </c>
    </row>
    <row r="9" spans="1:36" x14ac:dyDescent="0.3">
      <c r="T9" t="str">
        <f>_xlfn.TEXTJOIN(",",TRUE,AC1:AJ6,)</f>
        <v>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</v>
      </c>
    </row>
    <row r="10" spans="1:36" x14ac:dyDescent="0.3">
      <c r="A10" s="64" t="s">
        <v>95</v>
      </c>
      <c r="B10" s="64" t="s">
        <v>96</v>
      </c>
      <c r="C10" s="125" t="s">
        <v>93</v>
      </c>
      <c r="D10" t="s">
        <v>97</v>
      </c>
      <c r="E10" s="84"/>
      <c r="F10" s="84" t="s">
        <v>43</v>
      </c>
      <c r="G10" s="84" t="s">
        <v>94</v>
      </c>
      <c r="H10" s="84"/>
      <c r="I10" s="84" t="s">
        <v>44</v>
      </c>
      <c r="J10" s="84" t="s">
        <v>94</v>
      </c>
      <c r="L10" t="s">
        <v>104</v>
      </c>
      <c r="Q10" t="s">
        <v>109</v>
      </c>
      <c r="R10" t="s">
        <v>110</v>
      </c>
    </row>
    <row r="11" spans="1:36" x14ac:dyDescent="0.3">
      <c r="A11" s="149" t="s">
        <v>9</v>
      </c>
      <c r="B11" s="149" t="s">
        <v>9</v>
      </c>
      <c r="C11" s="150">
        <v>11.692</v>
      </c>
      <c r="D11" s="125"/>
      <c r="E11" s="84"/>
      <c r="F11" s="84" t="str">
        <f>B2</f>
        <v>q</v>
      </c>
      <c r="G11" s="84">
        <f t="shared" ref="G11:G25" si="0">_xlfn.IFNA(_xlfn.IFNA(INDEX($C$12:$C$58, MATCH(F11,$A$12:$A$58,0)), INDEX($C$12:$C$58, MATCH(F11,$B$12:$B$58,0))),0)</f>
        <v>0.23799999999999999</v>
      </c>
      <c r="H11" s="84"/>
      <c r="I11" s="84" t="str">
        <f>L2</f>
        <v>j</v>
      </c>
      <c r="J11" s="84">
        <f t="shared" ref="J11:J25" si="1">_xlfn.IFNA(_xlfn.IFNA(INDEX($C$12:$C$58, MATCH(I11,$A$12:$A$58,0)), INDEX($C$12:$C$58, MATCH(I11,$B$12:$B$58,0))),0)</f>
        <v>0.18099999999999999</v>
      </c>
      <c r="L11" t="s">
        <v>105</v>
      </c>
      <c r="R11" t="s">
        <v>111</v>
      </c>
    </row>
    <row r="12" spans="1:36" x14ac:dyDescent="0.3">
      <c r="A12" s="149" t="s">
        <v>2</v>
      </c>
      <c r="B12" s="149" t="s">
        <v>2</v>
      </c>
      <c r="C12" s="150">
        <v>9.1489999999999991</v>
      </c>
      <c r="D12" s="125">
        <f>C11-Table9156574[[#This Row],[%]]</f>
        <v>2.543000000000001</v>
      </c>
      <c r="E12" s="84"/>
      <c r="F12" s="84" t="str">
        <f>B3</f>
        <v>a</v>
      </c>
      <c r="G12" s="84">
        <f t="shared" si="0"/>
        <v>7.2220000000000004</v>
      </c>
      <c r="H12" s="84"/>
      <c r="I12" s="84" t="str">
        <f>L3</f>
        <v>d</v>
      </c>
      <c r="J12" s="84">
        <f t="shared" si="1"/>
        <v>3.1739999999999999</v>
      </c>
      <c r="L12" t="s">
        <v>106</v>
      </c>
      <c r="R12" t="s">
        <v>112</v>
      </c>
    </row>
    <row r="13" spans="1:36" x14ac:dyDescent="0.3">
      <c r="A13" s="149" t="s">
        <v>11</v>
      </c>
      <c r="B13" s="149" t="s">
        <v>11</v>
      </c>
      <c r="C13" s="150">
        <v>7.2220000000000004</v>
      </c>
      <c r="D13" s="125">
        <f>C12-Table9156574[[#This Row],[%]]</f>
        <v>1.9269999999999987</v>
      </c>
      <c r="E13" s="84"/>
      <c r="F13" s="84" t="str">
        <f>B4</f>
        <v>z</v>
      </c>
      <c r="G13" s="84">
        <f t="shared" si="0"/>
        <v>0.105</v>
      </c>
      <c r="H13" s="84"/>
      <c r="I13" s="84" t="str">
        <f>L4</f>
        <v>g</v>
      </c>
      <c r="J13" s="84">
        <f t="shared" si="1"/>
        <v>1.597</v>
      </c>
      <c r="L13" t="s">
        <v>107</v>
      </c>
      <c r="R13" t="s">
        <v>113</v>
      </c>
      <c r="T13" s="78"/>
    </row>
    <row r="14" spans="1:36" x14ac:dyDescent="0.3">
      <c r="A14" s="136" t="s">
        <v>25</v>
      </c>
      <c r="B14" s="136" t="s">
        <v>25</v>
      </c>
      <c r="C14" s="138">
        <v>6.7350000000000003</v>
      </c>
      <c r="D14" s="125">
        <f>C13-Table9156574[[#This Row],[%]]</f>
        <v>0.4870000000000001</v>
      </c>
      <c r="E14" s="84"/>
      <c r="F14" s="84" t="str">
        <f>C2</f>
        <v>w</v>
      </c>
      <c r="G14" s="84">
        <f t="shared" si="0"/>
        <v>1.278</v>
      </c>
      <c r="H14" s="84"/>
      <c r="I14" s="84" t="str">
        <f>M2</f>
        <v>l</v>
      </c>
      <c r="J14" s="84">
        <f t="shared" si="1"/>
        <v>3.9790000000000001</v>
      </c>
      <c r="L14" t="s">
        <v>108</v>
      </c>
      <c r="R14" t="s">
        <v>114</v>
      </c>
    </row>
    <row r="15" spans="1:36" x14ac:dyDescent="0.3">
      <c r="A15" s="136" t="s">
        <v>28</v>
      </c>
      <c r="B15" s="136" t="s">
        <v>28</v>
      </c>
      <c r="C15" s="138">
        <v>6.7030000000000003</v>
      </c>
      <c r="D15" s="125">
        <f>C14-Table9156574[[#This Row],[%]]</f>
        <v>3.2000000000000028E-2</v>
      </c>
      <c r="E15" s="84"/>
      <c r="F15" s="84" t="str">
        <f>C3</f>
        <v>r</v>
      </c>
      <c r="G15" s="84">
        <f t="shared" si="0"/>
        <v>5.7329999999999997</v>
      </c>
      <c r="H15" s="84"/>
      <c r="I15" s="84" t="str">
        <f>M3</f>
        <v>n</v>
      </c>
      <c r="J15" s="84">
        <f t="shared" si="1"/>
        <v>6.49</v>
      </c>
    </row>
    <row r="16" spans="1:36" x14ac:dyDescent="0.3">
      <c r="A16" s="136" t="s">
        <v>22</v>
      </c>
      <c r="B16" s="136" t="s">
        <v>22</v>
      </c>
      <c r="C16" s="138">
        <v>6.49</v>
      </c>
      <c r="D16" s="125">
        <f>C15-Table9156574[[#This Row],[%]]</f>
        <v>0.21300000000000008</v>
      </c>
      <c r="E16" s="84"/>
      <c r="F16" s="84" t="str">
        <f>C4</f>
        <v>x</v>
      </c>
      <c r="G16" s="84">
        <f t="shared" si="0"/>
        <v>0.43</v>
      </c>
      <c r="H16" s="84"/>
      <c r="I16" s="84" t="str">
        <f>M4</f>
        <v>m</v>
      </c>
      <c r="J16" s="84">
        <f t="shared" si="1"/>
        <v>2.4380000000000002</v>
      </c>
    </row>
    <row r="17" spans="1:10" x14ac:dyDescent="0.3">
      <c r="A17" s="136" t="s">
        <v>12</v>
      </c>
      <c r="B17" s="136" t="s">
        <v>12</v>
      </c>
      <c r="C17" s="138">
        <v>6.3739999999999997</v>
      </c>
      <c r="D17" s="125">
        <f>C16-Table9156574[[#This Row],[%]]</f>
        <v>0.11600000000000055</v>
      </c>
      <c r="E17" s="84"/>
      <c r="F17" s="84" t="str">
        <f>D2</f>
        <v>f</v>
      </c>
      <c r="G17" s="84">
        <f t="shared" si="0"/>
        <v>1.756</v>
      </c>
      <c r="H17" s="84"/>
      <c r="I17" s="84" t="str">
        <f>N2</f>
        <v>u</v>
      </c>
      <c r="J17" s="84">
        <f t="shared" si="1"/>
        <v>2.6539999999999999</v>
      </c>
    </row>
    <row r="18" spans="1:10" x14ac:dyDescent="0.3">
      <c r="A18" s="136" t="s">
        <v>10</v>
      </c>
      <c r="B18" s="136" t="s">
        <v>10</v>
      </c>
      <c r="C18" s="138">
        <v>5.7329999999999997</v>
      </c>
      <c r="D18" s="125">
        <f>C17-Table9156574[[#This Row],[%]]</f>
        <v>0.64100000000000001</v>
      </c>
      <c r="E18" s="84"/>
      <c r="F18" s="84" t="str">
        <f>D3</f>
        <v>s</v>
      </c>
      <c r="G18" s="84">
        <f t="shared" si="0"/>
        <v>6.3739999999999997</v>
      </c>
      <c r="H18" s="84"/>
      <c r="I18" s="84" t="str">
        <f>N3</f>
        <v>e</v>
      </c>
      <c r="J18" s="84">
        <f t="shared" si="1"/>
        <v>0</v>
      </c>
    </row>
    <row r="19" spans="1:10" x14ac:dyDescent="0.3">
      <c r="A19" s="151" t="s">
        <v>29</v>
      </c>
      <c r="B19" s="151" t="s">
        <v>29</v>
      </c>
      <c r="C19" s="152">
        <v>3.9790000000000001</v>
      </c>
      <c r="D19" s="125">
        <f>C18-Table9156574[[#This Row],[%]]</f>
        <v>1.7539999999999996</v>
      </c>
      <c r="E19" s="84"/>
      <c r="F19" s="84" t="str">
        <f>D4</f>
        <v>c</v>
      </c>
      <c r="G19" s="84">
        <f t="shared" si="0"/>
        <v>3.9359999999999999</v>
      </c>
      <c r="H19" s="84"/>
      <c r="I19" s="84" t="str">
        <f>N4</f>
        <v>,</v>
      </c>
      <c r="J19" s="84">
        <f t="shared" si="1"/>
        <v>1.0269999999999999</v>
      </c>
    </row>
    <row r="20" spans="1:10" x14ac:dyDescent="0.3">
      <c r="A20" s="151" t="s">
        <v>18</v>
      </c>
      <c r="B20" s="151" t="s">
        <v>18</v>
      </c>
      <c r="C20" s="152">
        <v>3.9359999999999999</v>
      </c>
      <c r="D20" s="125">
        <f>C19-Table9156574[[#This Row],[%]]</f>
        <v>4.3000000000000149E-2</v>
      </c>
      <c r="E20" s="84"/>
      <c r="F20" s="84" t="str">
        <f>E2</f>
        <v>p</v>
      </c>
      <c r="G20" s="84">
        <f t="shared" si="0"/>
        <v>2.54</v>
      </c>
      <c r="H20" s="84"/>
      <c r="I20" s="84" t="str">
        <f>O2</f>
        <v>y</v>
      </c>
      <c r="J20" s="84">
        <f t="shared" si="1"/>
        <v>1.5489999999999999</v>
      </c>
    </row>
    <row r="21" spans="1:10" x14ac:dyDescent="0.3">
      <c r="A21" s="129" t="s">
        <v>21</v>
      </c>
      <c r="B21" s="129" t="s">
        <v>21</v>
      </c>
      <c r="C21" s="139">
        <v>3.2429999999999999</v>
      </c>
      <c r="D21" s="125">
        <f>C20-Table9156574[[#This Row],[%]]</f>
        <v>0.69300000000000006</v>
      </c>
      <c r="E21" s="84"/>
      <c r="F21" s="84" t="str">
        <f>E3</f>
        <v>t</v>
      </c>
      <c r="G21" s="84">
        <f t="shared" si="0"/>
        <v>9.1489999999999991</v>
      </c>
      <c r="H21" s="84"/>
      <c r="I21" s="84" t="str">
        <f>O3</f>
        <v>i</v>
      </c>
      <c r="J21" s="84">
        <f t="shared" si="1"/>
        <v>6.7350000000000003</v>
      </c>
    </row>
    <row r="22" spans="1:10" x14ac:dyDescent="0.3">
      <c r="A22" s="129" t="s">
        <v>13</v>
      </c>
      <c r="B22" s="129" t="s">
        <v>13</v>
      </c>
      <c r="C22" s="139">
        <v>3.1739999999999999</v>
      </c>
      <c r="D22" s="125">
        <f>C21-Table9156574[[#This Row],[%]]</f>
        <v>6.899999999999995E-2</v>
      </c>
      <c r="E22" s="84"/>
      <c r="F22" s="84" t="str">
        <f>E4</f>
        <v>v</v>
      </c>
      <c r="G22" s="84">
        <f t="shared" si="0"/>
        <v>0.90100000000000002</v>
      </c>
      <c r="H22" s="84"/>
      <c r="I22" s="84" t="str">
        <f>O4</f>
        <v>.</v>
      </c>
      <c r="J22" s="84">
        <f t="shared" si="1"/>
        <v>3.0430000000000001</v>
      </c>
    </row>
    <row r="23" spans="1:10" x14ac:dyDescent="0.3">
      <c r="A23" s="129" t="s">
        <v>30</v>
      </c>
      <c r="B23" s="145" t="s">
        <v>89</v>
      </c>
      <c r="C23" s="139">
        <v>3.0430000000000001</v>
      </c>
      <c r="D23" s="125">
        <f>C22-Table9156574[[#This Row],[%]]</f>
        <v>0.13099999999999978</v>
      </c>
      <c r="E23" s="84"/>
      <c r="F23" s="84" t="str">
        <f>F2</f>
        <v>k</v>
      </c>
      <c r="G23" s="84">
        <f t="shared" si="0"/>
        <v>0.51900000000000002</v>
      </c>
      <c r="H23" s="84"/>
      <c r="I23" s="84" t="str">
        <f>P2</f>
        <v>;</v>
      </c>
      <c r="J23" s="84">
        <f t="shared" si="1"/>
        <v>0.39800000000000002</v>
      </c>
    </row>
    <row r="24" spans="1:10" x14ac:dyDescent="0.3">
      <c r="A24" s="129" t="s">
        <v>23</v>
      </c>
      <c r="B24" s="129" t="s">
        <v>23</v>
      </c>
      <c r="C24" s="139">
        <v>2.6539999999999999</v>
      </c>
      <c r="D24" s="125">
        <f>C23-Table9156574[[#This Row],[%]]</f>
        <v>0.38900000000000023</v>
      </c>
      <c r="E24" s="84"/>
      <c r="F24" s="84" t="str">
        <f>F3</f>
        <v>h</v>
      </c>
      <c r="G24" s="84">
        <f t="shared" si="0"/>
        <v>3.2429999999999999</v>
      </c>
      <c r="H24" s="84"/>
      <c r="I24" s="84" t="str">
        <f>P3</f>
        <v>o</v>
      </c>
      <c r="J24" s="84">
        <f t="shared" si="1"/>
        <v>6.7030000000000003</v>
      </c>
    </row>
    <row r="25" spans="1:10" x14ac:dyDescent="0.3">
      <c r="A25" s="129" t="s">
        <v>31</v>
      </c>
      <c r="B25" s="129" t="s">
        <v>31</v>
      </c>
      <c r="C25" s="139">
        <v>2.54</v>
      </c>
      <c r="D25" s="125">
        <f>C24-Table9156574[[#This Row],[%]]</f>
        <v>0.11399999999999988</v>
      </c>
      <c r="E25" s="84"/>
      <c r="F25" s="84" t="str">
        <f>F4</f>
        <v>b</v>
      </c>
      <c r="G25" s="84">
        <f t="shared" si="0"/>
        <v>1.5489999999999999</v>
      </c>
      <c r="H25" s="84"/>
      <c r="I25" s="84" t="str">
        <f>P4</f>
        <v>/</v>
      </c>
      <c r="J25" s="84">
        <f t="shared" si="1"/>
        <v>0</v>
      </c>
    </row>
    <row r="26" spans="1:10" x14ac:dyDescent="0.3">
      <c r="A26" s="129" t="s">
        <v>24</v>
      </c>
      <c r="B26" s="129" t="s">
        <v>24</v>
      </c>
      <c r="C26" s="139">
        <v>2.4380000000000002</v>
      </c>
      <c r="D26" s="125">
        <f>C25-Table9156574[[#This Row],[%]]</f>
        <v>0.10199999999999987</v>
      </c>
      <c r="E26" s="84"/>
      <c r="F26" s="146"/>
      <c r="G26" s="147">
        <f>SUM(G11:G25)</f>
        <v>44.972999999999999</v>
      </c>
      <c r="H26" s="84"/>
      <c r="I26" s="146"/>
      <c r="J26" s="148">
        <f>SUM(J11:J25)</f>
        <v>39.968000000000011</v>
      </c>
    </row>
    <row r="27" spans="1:10" x14ac:dyDescent="0.3">
      <c r="A27" s="130" t="s">
        <v>14</v>
      </c>
      <c r="B27" s="130" t="s">
        <v>14</v>
      </c>
      <c r="C27" s="140">
        <v>1.756</v>
      </c>
      <c r="D27" s="125">
        <f>C26-Table9156574[[#This Row],[%]]</f>
        <v>0.68200000000000016</v>
      </c>
      <c r="F27" s="84"/>
      <c r="G27" s="84"/>
      <c r="H27" s="84"/>
      <c r="I27" s="84"/>
      <c r="J27" s="84"/>
    </row>
    <row r="28" spans="1:10" x14ac:dyDescent="0.3">
      <c r="A28" s="130" t="s">
        <v>15</v>
      </c>
      <c r="B28" s="130" t="s">
        <v>15</v>
      </c>
      <c r="C28" s="140">
        <v>1.597</v>
      </c>
      <c r="D28" s="125">
        <f>C27-Table9156574[[#This Row],[%]]</f>
        <v>0.15900000000000003</v>
      </c>
      <c r="E28" s="84"/>
      <c r="F28" s="84"/>
      <c r="G28" s="84"/>
      <c r="H28" s="84"/>
      <c r="I28" s="84"/>
      <c r="J28" s="84"/>
    </row>
    <row r="29" spans="1:10" x14ac:dyDescent="0.3">
      <c r="A29" s="130" t="s">
        <v>20</v>
      </c>
      <c r="B29" s="130" t="s">
        <v>20</v>
      </c>
      <c r="C29" s="140">
        <v>1.5489999999999999</v>
      </c>
      <c r="D29" s="125">
        <f>C28-Table9156574[[#This Row],[%]]</f>
        <v>4.8000000000000043E-2</v>
      </c>
      <c r="E29" s="84"/>
      <c r="F29" s="84"/>
      <c r="G29" s="84"/>
      <c r="H29" s="84"/>
      <c r="I29" s="84"/>
      <c r="J29" s="84"/>
    </row>
    <row r="30" spans="1:10" x14ac:dyDescent="0.3">
      <c r="A30" s="130" t="s">
        <v>3</v>
      </c>
      <c r="B30" s="130" t="s">
        <v>3</v>
      </c>
      <c r="C30" s="140">
        <v>1.5489999999999999</v>
      </c>
      <c r="D30" s="125">
        <f>C29-Table9156574[[#This Row],[%]]</f>
        <v>0</v>
      </c>
      <c r="E30" s="84"/>
      <c r="F30" s="84"/>
      <c r="G30" s="84"/>
      <c r="H30" s="84"/>
      <c r="I30" s="84"/>
      <c r="J30" s="84"/>
    </row>
    <row r="31" spans="1:10" x14ac:dyDescent="0.3">
      <c r="A31" s="130" t="s">
        <v>8</v>
      </c>
      <c r="B31" s="130" t="s">
        <v>8</v>
      </c>
      <c r="C31" s="140">
        <v>1.278</v>
      </c>
      <c r="D31" s="125">
        <f>C30-Table9156574[[#This Row],[%]]</f>
        <v>0.27099999999999991</v>
      </c>
      <c r="E31" s="84"/>
      <c r="F31" s="84"/>
      <c r="G31" s="84"/>
      <c r="H31" s="84"/>
      <c r="I31" s="84"/>
      <c r="J31" s="84"/>
    </row>
    <row r="32" spans="1:10" x14ac:dyDescent="0.3">
      <c r="A32" s="130" t="s">
        <v>27</v>
      </c>
      <c r="B32" s="130" t="s">
        <v>90</v>
      </c>
      <c r="C32" s="140">
        <v>1.0269999999999999</v>
      </c>
      <c r="D32" s="125">
        <f>C31-Table9156574[[#This Row],[%]]</f>
        <v>0.25100000000000011</v>
      </c>
      <c r="E32" s="84"/>
      <c r="F32" s="84"/>
      <c r="G32" s="84"/>
      <c r="H32" s="84"/>
      <c r="I32" s="84"/>
      <c r="J32" s="84"/>
    </row>
    <row r="33" spans="1:10" x14ac:dyDescent="0.3">
      <c r="A33" s="130" t="s">
        <v>19</v>
      </c>
      <c r="B33" s="130" t="s">
        <v>19</v>
      </c>
      <c r="C33" s="140">
        <v>0.90100000000000002</v>
      </c>
      <c r="D33" s="125">
        <f>C32-Table9156574[[#This Row],[%]]</f>
        <v>0.12599999999999989</v>
      </c>
      <c r="E33" s="84"/>
      <c r="F33" s="84"/>
      <c r="G33" s="84"/>
      <c r="H33" s="84"/>
      <c r="I33" s="84"/>
      <c r="J33" s="84"/>
    </row>
    <row r="34" spans="1:10" x14ac:dyDescent="0.3">
      <c r="A34" s="132" t="s">
        <v>26</v>
      </c>
      <c r="B34" s="132" t="s">
        <v>26</v>
      </c>
      <c r="C34" s="141">
        <v>0.51900000000000002</v>
      </c>
      <c r="D34" s="125">
        <f>C33-Table9156574[[#This Row],[%]]</f>
        <v>0.38200000000000001</v>
      </c>
      <c r="E34" s="84"/>
      <c r="F34" s="84"/>
      <c r="G34" s="84"/>
      <c r="H34" s="84"/>
      <c r="I34" s="84"/>
      <c r="J34" s="84"/>
    </row>
    <row r="35" spans="1:10" x14ac:dyDescent="0.3">
      <c r="A35" s="132" t="s">
        <v>17</v>
      </c>
      <c r="B35" s="132" t="s">
        <v>17</v>
      </c>
      <c r="C35" s="141">
        <v>0.43</v>
      </c>
      <c r="D35" s="125">
        <f>C34-Table9156574[[#This Row],[%]]</f>
        <v>8.9000000000000024E-2</v>
      </c>
      <c r="E35" s="84"/>
      <c r="F35" s="84"/>
      <c r="G35" s="84"/>
      <c r="H35" s="84"/>
      <c r="I35" s="84"/>
      <c r="J35" s="84"/>
    </row>
    <row r="36" spans="1:10" x14ac:dyDescent="0.3">
      <c r="A36" s="132" t="s">
        <v>91</v>
      </c>
      <c r="B36" s="132" t="s">
        <v>32</v>
      </c>
      <c r="C36" s="141">
        <v>0.39800000000000002</v>
      </c>
      <c r="D36" s="125">
        <f>C35-Table9156574[[#This Row],[%]]</f>
        <v>3.1999999999999973E-2</v>
      </c>
      <c r="E36" s="84"/>
      <c r="F36" s="84"/>
      <c r="G36" s="84"/>
      <c r="H36" s="84"/>
      <c r="I36" s="84"/>
      <c r="J36" s="84"/>
    </row>
    <row r="37" spans="1:10" x14ac:dyDescent="0.3">
      <c r="A37" s="134" t="s">
        <v>92</v>
      </c>
      <c r="B37" s="135" t="s">
        <v>36</v>
      </c>
      <c r="C37" s="141">
        <v>0.26900000000000002</v>
      </c>
      <c r="D37" s="125">
        <f>C36-Table9156574[[#This Row],[%]]</f>
        <v>0.129</v>
      </c>
      <c r="E37" s="84"/>
      <c r="F37" s="84"/>
      <c r="G37" s="84"/>
      <c r="H37" s="84"/>
      <c r="I37" s="84"/>
      <c r="J37" s="84"/>
    </row>
    <row r="38" spans="1:10" x14ac:dyDescent="0.3">
      <c r="A38" s="132" t="s">
        <v>7</v>
      </c>
      <c r="B38" s="132" t="s">
        <v>7</v>
      </c>
      <c r="C38" s="141">
        <v>0.23799999999999999</v>
      </c>
      <c r="D38" s="84">
        <f>C37-Table9156574[[#This Row],[%]]</f>
        <v>3.1000000000000028E-2</v>
      </c>
      <c r="E38" s="84"/>
      <c r="F38" s="84"/>
      <c r="G38" s="84"/>
      <c r="H38" s="84"/>
      <c r="I38" s="84"/>
      <c r="J38" s="84"/>
    </row>
    <row r="39" spans="1:10" x14ac:dyDescent="0.3">
      <c r="A39" s="132" t="s">
        <v>1</v>
      </c>
      <c r="B39" s="132" t="s">
        <v>1</v>
      </c>
      <c r="C39" s="141">
        <v>0.18099999999999999</v>
      </c>
      <c r="D39" s="84">
        <f>C38-Table9156574[[#This Row],[%]]</f>
        <v>5.6999999999999995E-2</v>
      </c>
      <c r="E39" s="84"/>
      <c r="F39" s="84"/>
      <c r="G39" s="84"/>
      <c r="H39" s="84"/>
      <c r="I39" s="84"/>
      <c r="J39" s="84"/>
    </row>
    <row r="40" spans="1:10" x14ac:dyDescent="0.3">
      <c r="A40" s="132" t="s">
        <v>16</v>
      </c>
      <c r="B40" s="132" t="s">
        <v>16</v>
      </c>
      <c r="C40" s="141">
        <v>0.105</v>
      </c>
      <c r="D40" s="84">
        <f>C39-Table9156574[[#This Row],[%]]</f>
        <v>7.5999999999999998E-2</v>
      </c>
      <c r="E40" s="84"/>
      <c r="F40" s="84"/>
      <c r="G40" s="84"/>
      <c r="H40" s="84"/>
      <c r="I40" s="84"/>
      <c r="J40" s="84"/>
    </row>
  </sheetData>
  <mergeCells count="3">
    <mergeCell ref="F5:F6"/>
    <mergeCell ref="G5:G6"/>
    <mergeCell ref="L5:L6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160" zoomScaleNormal="160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14</v>
      </c>
      <c r="F2" s="41" t="s">
        <v>26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79"/>
      <c r="H3" s="2"/>
      <c r="J3" s="17"/>
      <c r="K3" s="80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1"/>
      <c r="C5" s="44" t="s">
        <v>33</v>
      </c>
      <c r="D5" s="43" t="s">
        <v>34</v>
      </c>
      <c r="E5" s="3"/>
      <c r="F5" s="190"/>
      <c r="G5" s="190"/>
      <c r="H5" s="3"/>
      <c r="J5" s="73"/>
      <c r="K5" s="76"/>
      <c r="L5" s="192" t="s">
        <v>37</v>
      </c>
      <c r="M5" s="99"/>
      <c r="N5" s="94"/>
      <c r="O5" s="95"/>
      <c r="P5" s="72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C64B-1471-4E52-ACEF-652C14297342}">
  <dimension ref="A1:S327"/>
  <sheetViews>
    <sheetView zoomScale="160" zoomScaleNormal="160" workbookViewId="0">
      <pane ySplit="6" topLeftCell="A7" activePane="bottomLeft" state="frozen"/>
      <selection activeCell="A9" sqref="A9:C40"/>
      <selection pane="bottomLeft" activeCell="A9" sqref="A9:C4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2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9" x14ac:dyDescent="0.3">
      <c r="A2" s="110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14</v>
      </c>
      <c r="G2" s="59"/>
      <c r="H2" s="2"/>
      <c r="J2" s="17"/>
      <c r="K2" s="91"/>
      <c r="L2" s="80" t="s">
        <v>1</v>
      </c>
      <c r="M2" s="74" t="s">
        <v>20</v>
      </c>
      <c r="N2" s="70" t="s">
        <v>29</v>
      </c>
      <c r="O2" s="71" t="s">
        <v>26</v>
      </c>
      <c r="P2" s="122" t="s">
        <v>32</v>
      </c>
      <c r="Q2" s="96" t="s">
        <v>6</v>
      </c>
      <c r="S2" t="s">
        <v>98</v>
      </c>
    </row>
    <row r="3" spans="1:19" x14ac:dyDescent="0.3">
      <c r="A3" s="100" t="s">
        <v>36</v>
      </c>
      <c r="B3" s="1" t="s">
        <v>11</v>
      </c>
      <c r="C3" s="44" t="s">
        <v>12</v>
      </c>
      <c r="D3" s="43" t="s">
        <v>13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23</v>
      </c>
      <c r="N3" s="70" t="s">
        <v>28</v>
      </c>
      <c r="O3" s="71" t="s">
        <v>25</v>
      </c>
      <c r="P3" s="72" t="s">
        <v>31</v>
      </c>
      <c r="Q3" s="97" t="s">
        <v>5</v>
      </c>
      <c r="S3" t="s">
        <v>99</v>
      </c>
    </row>
    <row r="4" spans="1:19" x14ac:dyDescent="0.3">
      <c r="A4" s="1"/>
      <c r="B4" s="1" t="s">
        <v>16</v>
      </c>
      <c r="C4" s="44" t="s">
        <v>17</v>
      </c>
      <c r="D4" s="111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9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57"/>
      <c r="L5" s="192" t="s">
        <v>37</v>
      </c>
      <c r="M5" s="99"/>
      <c r="N5" s="94"/>
      <c r="O5" s="96"/>
      <c r="P5" s="97"/>
      <c r="Q5" s="72"/>
    </row>
    <row r="6" spans="1:19" x14ac:dyDescent="0.3">
      <c r="A6" s="2"/>
      <c r="B6" s="2"/>
      <c r="C6" s="2"/>
      <c r="D6" s="2"/>
      <c r="E6" s="2"/>
      <c r="F6" s="191"/>
      <c r="G6" s="191"/>
      <c r="H6" s="3"/>
      <c r="J6" s="73"/>
      <c r="K6" s="158"/>
      <c r="L6" s="171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"l"</v>
      </c>
      <c r="O9" t="str">
        <f>_xlfn.CONCAT("""",Keys!O2,""": ", """",O2,"""")</f>
        <v>"10": "k"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""}}</v>
      </c>
    </row>
    <row r="20" spans="1:12" x14ac:dyDescent="0.3">
      <c r="A20" s="84"/>
      <c r="B20" s="64" t="s">
        <v>95</v>
      </c>
      <c r="C20" s="64" t="s">
        <v>96</v>
      </c>
      <c r="D20" s="125" t="s">
        <v>93</v>
      </c>
      <c r="E20" s="84"/>
      <c r="F20" s="84" t="s">
        <v>43</v>
      </c>
      <c r="G20" s="84" t="s">
        <v>94</v>
      </c>
      <c r="H20" s="84"/>
      <c r="I20" s="84" t="s">
        <v>44</v>
      </c>
      <c r="J20" s="84" t="s">
        <v>94</v>
      </c>
      <c r="L20" t="s">
        <v>100</v>
      </c>
    </row>
    <row r="21" spans="1:12" x14ac:dyDescent="0.3">
      <c r="A21" s="84"/>
      <c r="B21" s="149" t="s">
        <v>9</v>
      </c>
      <c r="C21" s="149" t="s">
        <v>9</v>
      </c>
      <c r="D21" s="153">
        <v>11.692</v>
      </c>
      <c r="E21" s="84"/>
      <c r="F21" t="s">
        <v>30</v>
      </c>
      <c r="G21" s="124">
        <f t="shared" ref="G21:G35" si="0">_xlfn.IFNA(_xlfn.IFNA(INDEX($D$21:$D$67, MATCH(F21,$B$21:$B$67,0)), INDEX($D$21:$D$67, MATCH(F21,$C$21:$C$67,0))),0)</f>
        <v>3.0430000000000001</v>
      </c>
      <c r="H21" s="84"/>
      <c r="I21" s="144" t="s">
        <v>36</v>
      </c>
      <c r="J21" s="124">
        <f t="shared" ref="J21:J35" si="1">_xlfn.IFNA(_xlfn.IFNA(INDEX($D$21:$D$67, MATCH(I21,$B$21:$B$67,0)), INDEX($D$21:$D$67, MATCH(I21,$C$21:$C$67,0))),0)</f>
        <v>0.26900000000000002</v>
      </c>
      <c r="L21" t="s">
        <v>101</v>
      </c>
    </row>
    <row r="22" spans="1:12" x14ac:dyDescent="0.3">
      <c r="A22" s="84"/>
      <c r="B22" s="149" t="s">
        <v>2</v>
      </c>
      <c r="C22" s="149" t="s">
        <v>2</v>
      </c>
      <c r="D22" s="153">
        <v>9.1489999999999991</v>
      </c>
      <c r="E22" s="84"/>
      <c r="F22" t="s">
        <v>11</v>
      </c>
      <c r="G22" s="124">
        <f t="shared" si="0"/>
        <v>7.2220000000000004</v>
      </c>
      <c r="H22" s="84"/>
      <c r="I22" t="s">
        <v>27</v>
      </c>
      <c r="J22" s="124">
        <f t="shared" si="1"/>
        <v>1.0269999999999999</v>
      </c>
      <c r="L22" t="s">
        <v>102</v>
      </c>
    </row>
    <row r="23" spans="1:12" x14ac:dyDescent="0.3">
      <c r="A23" s="84"/>
      <c r="B23" s="149" t="s">
        <v>11</v>
      </c>
      <c r="C23" s="149" t="s">
        <v>11</v>
      </c>
      <c r="D23" s="153">
        <v>7.2220000000000004</v>
      </c>
      <c r="E23" s="84"/>
      <c r="F23" t="s">
        <v>18</v>
      </c>
      <c r="G23" s="124">
        <f t="shared" si="0"/>
        <v>3.9359999999999999</v>
      </c>
      <c r="H23" s="84"/>
      <c r="I23" t="s">
        <v>32</v>
      </c>
      <c r="J23" s="124">
        <f t="shared" si="1"/>
        <v>0.39800000000000002</v>
      </c>
    </row>
    <row r="24" spans="1:12" x14ac:dyDescent="0.3">
      <c r="A24" s="84"/>
      <c r="B24" s="136" t="s">
        <v>25</v>
      </c>
      <c r="C24" s="136" t="s">
        <v>25</v>
      </c>
      <c r="D24" s="137">
        <v>6.7350000000000003</v>
      </c>
      <c r="E24" s="84"/>
      <c r="F24" t="s">
        <v>13</v>
      </c>
      <c r="G24" s="124">
        <f t="shared" si="0"/>
        <v>3.1739999999999999</v>
      </c>
      <c r="H24" s="84"/>
      <c r="I24" t="s">
        <v>3</v>
      </c>
      <c r="J24" s="124">
        <f t="shared" si="1"/>
        <v>1.5489999999999999</v>
      </c>
    </row>
    <row r="25" spans="1:12" x14ac:dyDescent="0.3">
      <c r="A25" s="84"/>
      <c r="B25" s="136" t="s">
        <v>28</v>
      </c>
      <c r="C25" s="136" t="s">
        <v>28</v>
      </c>
      <c r="D25" s="137">
        <v>6.7030000000000003</v>
      </c>
      <c r="E25" s="84"/>
      <c r="F25" t="s">
        <v>9</v>
      </c>
      <c r="G25" s="124">
        <f t="shared" si="0"/>
        <v>11.692</v>
      </c>
      <c r="H25" s="84"/>
      <c r="I25" t="s">
        <v>21</v>
      </c>
      <c r="J25" s="124">
        <f t="shared" si="1"/>
        <v>3.2429999999999999</v>
      </c>
    </row>
    <row r="26" spans="1:12" x14ac:dyDescent="0.3">
      <c r="A26" s="84"/>
      <c r="B26" s="136" t="s">
        <v>22</v>
      </c>
      <c r="C26" s="136" t="s">
        <v>22</v>
      </c>
      <c r="D26" s="137">
        <v>6.49</v>
      </c>
      <c r="E26" s="84"/>
      <c r="F26" t="s">
        <v>14</v>
      </c>
      <c r="G26" s="124">
        <f t="shared" si="0"/>
        <v>1.756</v>
      </c>
      <c r="H26" s="84"/>
      <c r="I26" t="s">
        <v>25</v>
      </c>
      <c r="J26" s="124">
        <f t="shared" si="1"/>
        <v>6.7350000000000003</v>
      </c>
    </row>
    <row r="27" spans="1:12" x14ac:dyDescent="0.3">
      <c r="A27" s="84"/>
      <c r="B27" s="136" t="s">
        <v>12</v>
      </c>
      <c r="C27" s="136" t="s">
        <v>12</v>
      </c>
      <c r="D27" s="137">
        <v>6.3739999999999997</v>
      </c>
      <c r="E27" s="84"/>
      <c r="F27" t="s">
        <v>15</v>
      </c>
      <c r="G27" s="124">
        <f t="shared" si="0"/>
        <v>1.597</v>
      </c>
      <c r="H27" s="84"/>
      <c r="I27" t="s">
        <v>26</v>
      </c>
      <c r="J27" s="124">
        <f t="shared" si="1"/>
        <v>0.51900000000000002</v>
      </c>
    </row>
    <row r="28" spans="1:12" x14ac:dyDescent="0.3">
      <c r="A28" s="84"/>
      <c r="B28" s="136" t="s">
        <v>10</v>
      </c>
      <c r="C28" s="136" t="s">
        <v>10</v>
      </c>
      <c r="D28" s="137">
        <v>5.7329999999999997</v>
      </c>
      <c r="E28" s="84"/>
      <c r="F28" s="144" t="s">
        <v>1</v>
      </c>
      <c r="G28" s="124">
        <f t="shared" si="0"/>
        <v>0.18099999999999999</v>
      </c>
      <c r="H28" s="84"/>
      <c r="I28" s="144" t="s">
        <v>29</v>
      </c>
      <c r="J28" s="124">
        <f t="shared" si="1"/>
        <v>3.9790000000000001</v>
      </c>
    </row>
    <row r="29" spans="1:12" x14ac:dyDescent="0.3">
      <c r="B29" s="151" t="s">
        <v>29</v>
      </c>
      <c r="C29" s="151" t="s">
        <v>29</v>
      </c>
      <c r="D29" s="154">
        <v>3.9790000000000001</v>
      </c>
      <c r="E29" s="84"/>
      <c r="F29" t="s">
        <v>24</v>
      </c>
      <c r="G29" s="124">
        <f t="shared" si="0"/>
        <v>2.4380000000000002</v>
      </c>
      <c r="H29" s="84"/>
      <c r="I29" t="s">
        <v>22</v>
      </c>
      <c r="J29" s="124">
        <f t="shared" si="1"/>
        <v>6.49</v>
      </c>
    </row>
    <row r="30" spans="1:12" x14ac:dyDescent="0.3">
      <c r="A30" s="84"/>
      <c r="B30" s="151" t="s">
        <v>18</v>
      </c>
      <c r="C30" s="151" t="s">
        <v>18</v>
      </c>
      <c r="D30" s="154">
        <v>3.9359999999999999</v>
      </c>
      <c r="E30" s="84"/>
      <c r="F30" t="s">
        <v>10</v>
      </c>
      <c r="G30" s="124">
        <f t="shared" si="0"/>
        <v>5.7329999999999997</v>
      </c>
      <c r="H30" s="84"/>
      <c r="I30" t="s">
        <v>28</v>
      </c>
      <c r="J30" s="124">
        <f t="shared" si="1"/>
        <v>6.7030000000000003</v>
      </c>
    </row>
    <row r="31" spans="1:12" x14ac:dyDescent="0.3">
      <c r="A31" s="84"/>
      <c r="B31" s="129" t="s">
        <v>21</v>
      </c>
      <c r="C31" s="129" t="s">
        <v>21</v>
      </c>
      <c r="D31" s="128">
        <v>3.2429999999999999</v>
      </c>
      <c r="E31" s="84"/>
      <c r="F31" t="s">
        <v>12</v>
      </c>
      <c r="G31" s="124">
        <f t="shared" si="0"/>
        <v>6.3739999999999997</v>
      </c>
      <c r="H31" s="84"/>
      <c r="I31" t="s">
        <v>31</v>
      </c>
      <c r="J31" s="124">
        <f t="shared" si="1"/>
        <v>2.54</v>
      </c>
    </row>
    <row r="32" spans="1:12" x14ac:dyDescent="0.3">
      <c r="A32" s="84"/>
      <c r="B32" s="129" t="s">
        <v>13</v>
      </c>
      <c r="C32" s="129" t="s">
        <v>13</v>
      </c>
      <c r="D32" s="128">
        <v>3.1739999999999999</v>
      </c>
      <c r="E32" s="84"/>
      <c r="F32" t="s">
        <v>19</v>
      </c>
      <c r="G32" s="124">
        <f t="shared" si="0"/>
        <v>0.90100000000000002</v>
      </c>
      <c r="H32" s="84"/>
      <c r="I32" t="s">
        <v>7</v>
      </c>
      <c r="J32" s="124">
        <f t="shared" si="1"/>
        <v>0.23799999999999999</v>
      </c>
    </row>
    <row r="33" spans="1:16" x14ac:dyDescent="0.3">
      <c r="A33" s="84"/>
      <c r="B33" s="129" t="s">
        <v>30</v>
      </c>
      <c r="C33" s="145" t="s">
        <v>89</v>
      </c>
      <c r="D33" s="128">
        <v>3.0430000000000001</v>
      </c>
      <c r="E33" s="84"/>
      <c r="F33" t="s">
        <v>17</v>
      </c>
      <c r="G33" s="124">
        <f t="shared" si="0"/>
        <v>0.43</v>
      </c>
      <c r="H33" s="84"/>
      <c r="I33" t="s">
        <v>2</v>
      </c>
      <c r="J33" s="124">
        <f t="shared" si="1"/>
        <v>9.1489999999999991</v>
      </c>
    </row>
    <row r="34" spans="1:16" x14ac:dyDescent="0.3">
      <c r="A34" s="84"/>
      <c r="B34" s="129" t="s">
        <v>23</v>
      </c>
      <c r="C34" s="129" t="s">
        <v>23</v>
      </c>
      <c r="D34" s="128">
        <v>2.6539999999999999</v>
      </c>
      <c r="E34" s="84"/>
      <c r="F34" t="s">
        <v>20</v>
      </c>
      <c r="G34" s="124">
        <f t="shared" si="0"/>
        <v>1.5489999999999999</v>
      </c>
      <c r="H34" s="84"/>
      <c r="I34" t="s">
        <v>23</v>
      </c>
      <c r="J34" s="124">
        <f t="shared" si="1"/>
        <v>2.6539999999999999</v>
      </c>
    </row>
    <row r="35" spans="1:16" x14ac:dyDescent="0.3">
      <c r="A35" s="84"/>
      <c r="B35" s="129" t="s">
        <v>31</v>
      </c>
      <c r="C35" s="129" t="s">
        <v>31</v>
      </c>
      <c r="D35" s="128">
        <v>2.54</v>
      </c>
      <c r="E35" s="84"/>
      <c r="F35" t="s">
        <v>16</v>
      </c>
      <c r="G35" s="124">
        <f t="shared" si="0"/>
        <v>0.105</v>
      </c>
      <c r="H35" s="84"/>
      <c r="I35" t="s">
        <v>8</v>
      </c>
      <c r="J35" s="124">
        <f t="shared" si="1"/>
        <v>1.278</v>
      </c>
    </row>
    <row r="36" spans="1:16" x14ac:dyDescent="0.3">
      <c r="A36" s="84"/>
      <c r="B36" s="129" t="s">
        <v>24</v>
      </c>
      <c r="C36" s="129" t="s">
        <v>24</v>
      </c>
      <c r="D36" s="128">
        <v>2.4380000000000002</v>
      </c>
      <c r="E36" s="84"/>
      <c r="F36" s="146"/>
      <c r="G36" s="148">
        <f>SUM(G21:G35)</f>
        <v>50.131</v>
      </c>
      <c r="I36" s="146"/>
      <c r="J36" s="148">
        <f>SUM(J21:J35)</f>
        <v>46.771000000000008</v>
      </c>
      <c r="O36" s="84"/>
    </row>
    <row r="37" spans="1:16" x14ac:dyDescent="0.3">
      <c r="A37" s="84"/>
      <c r="B37" s="130" t="s">
        <v>14</v>
      </c>
      <c r="C37" s="130" t="s">
        <v>14</v>
      </c>
      <c r="D37" s="131">
        <v>1.756</v>
      </c>
      <c r="E37" s="84"/>
      <c r="F37" s="84"/>
      <c r="G37" s="84"/>
      <c r="H37" s="84"/>
      <c r="I37" s="84"/>
      <c r="J37" s="84"/>
      <c r="O37" s="84"/>
      <c r="P37" s="84"/>
    </row>
    <row r="38" spans="1:16" x14ac:dyDescent="0.3">
      <c r="A38" s="84"/>
      <c r="B38" s="130" t="s">
        <v>15</v>
      </c>
      <c r="C38" s="130" t="s">
        <v>15</v>
      </c>
      <c r="D38" s="131">
        <v>1.597</v>
      </c>
      <c r="E38" s="84"/>
      <c r="F38" s="84"/>
      <c r="G38" s="84"/>
      <c r="H38" s="84"/>
      <c r="I38" s="84"/>
      <c r="J38" s="84"/>
      <c r="O38" s="84"/>
      <c r="P38" s="84"/>
    </row>
    <row r="39" spans="1:16" x14ac:dyDescent="0.3">
      <c r="A39" s="84"/>
      <c r="B39" s="130" t="s">
        <v>20</v>
      </c>
      <c r="C39" s="130" t="s">
        <v>20</v>
      </c>
      <c r="D39" s="131">
        <v>1.5489999999999999</v>
      </c>
      <c r="E39" s="84"/>
      <c r="F39" s="84"/>
      <c r="G39" s="84"/>
      <c r="H39" s="84"/>
      <c r="I39" s="84"/>
      <c r="J39" s="84"/>
      <c r="O39" s="84"/>
      <c r="P39" s="84"/>
    </row>
    <row r="40" spans="1:16" x14ac:dyDescent="0.3">
      <c r="A40" s="84"/>
      <c r="B40" s="130" t="s">
        <v>3</v>
      </c>
      <c r="C40" s="130" t="s">
        <v>3</v>
      </c>
      <c r="D40" s="131">
        <v>1.5489999999999999</v>
      </c>
      <c r="E40" s="84"/>
      <c r="F40" s="84"/>
      <c r="G40" s="84"/>
      <c r="H40" s="84"/>
      <c r="I40" s="84"/>
      <c r="J40" s="84"/>
      <c r="O40" s="84"/>
      <c r="P40" s="84"/>
    </row>
    <row r="41" spans="1:16" x14ac:dyDescent="0.3">
      <c r="A41" s="84"/>
      <c r="B41" s="130" t="s">
        <v>8</v>
      </c>
      <c r="C41" s="130" t="s">
        <v>8</v>
      </c>
      <c r="D41" s="131">
        <v>1.278</v>
      </c>
      <c r="E41" s="84"/>
      <c r="F41" s="84"/>
      <c r="G41" s="84"/>
      <c r="H41" s="84"/>
      <c r="I41" s="84"/>
      <c r="J41" s="84"/>
      <c r="O41" s="84"/>
      <c r="P41" s="84"/>
    </row>
    <row r="42" spans="1:16" x14ac:dyDescent="0.3">
      <c r="A42" s="84"/>
      <c r="B42" s="130" t="s">
        <v>27</v>
      </c>
      <c r="C42" s="130" t="s">
        <v>90</v>
      </c>
      <c r="D42" s="131">
        <v>1.0269999999999999</v>
      </c>
      <c r="E42" s="84"/>
      <c r="F42" s="84"/>
      <c r="G42" s="84"/>
      <c r="H42" s="84"/>
      <c r="I42" s="84"/>
      <c r="J42" s="84"/>
      <c r="O42" s="84"/>
      <c r="P42" s="84"/>
    </row>
    <row r="43" spans="1:16" x14ac:dyDescent="0.3">
      <c r="A43" s="84"/>
      <c r="B43" s="130" t="s">
        <v>19</v>
      </c>
      <c r="C43" s="130" t="s">
        <v>19</v>
      </c>
      <c r="D43" s="131">
        <v>0.90100000000000002</v>
      </c>
      <c r="E43" s="84"/>
      <c r="F43" s="84"/>
      <c r="G43" s="84"/>
      <c r="H43" s="84"/>
      <c r="I43" s="84"/>
      <c r="J43" s="84"/>
      <c r="O43" s="84"/>
      <c r="P43" s="84"/>
    </row>
    <row r="44" spans="1:16" x14ac:dyDescent="0.3">
      <c r="A44" s="84"/>
      <c r="B44" s="132" t="s">
        <v>26</v>
      </c>
      <c r="C44" s="132" t="s">
        <v>26</v>
      </c>
      <c r="D44" s="133">
        <v>0.51900000000000002</v>
      </c>
      <c r="E44" s="84"/>
      <c r="F44" s="84"/>
      <c r="G44" s="84"/>
      <c r="H44" s="84"/>
      <c r="I44" s="84"/>
      <c r="J44" s="84"/>
      <c r="O44" s="84"/>
      <c r="P44" s="84"/>
    </row>
    <row r="45" spans="1:16" x14ac:dyDescent="0.3">
      <c r="A45" s="84"/>
      <c r="B45" s="132" t="s">
        <v>17</v>
      </c>
      <c r="C45" s="132" t="s">
        <v>17</v>
      </c>
      <c r="D45" s="133">
        <v>0.43</v>
      </c>
      <c r="E45" s="84"/>
      <c r="F45" s="84"/>
      <c r="G45" s="84"/>
      <c r="H45" s="84"/>
      <c r="I45" s="84"/>
      <c r="J45" s="84"/>
      <c r="O45" s="84"/>
      <c r="P45" s="84"/>
    </row>
    <row r="46" spans="1:16" x14ac:dyDescent="0.3">
      <c r="A46" s="84"/>
      <c r="B46" s="132" t="s">
        <v>91</v>
      </c>
      <c r="C46" s="132" t="s">
        <v>32</v>
      </c>
      <c r="D46" s="133">
        <v>0.39800000000000002</v>
      </c>
      <c r="E46" s="84"/>
      <c r="F46" s="84"/>
      <c r="G46" s="84"/>
      <c r="H46" s="84"/>
      <c r="I46" s="84"/>
      <c r="J46" s="84"/>
      <c r="O46" s="84"/>
      <c r="P46" s="84"/>
    </row>
    <row r="47" spans="1:16" x14ac:dyDescent="0.3">
      <c r="A47" s="84"/>
      <c r="B47" s="134" t="s">
        <v>92</v>
      </c>
      <c r="C47" s="135" t="s">
        <v>36</v>
      </c>
      <c r="D47" s="133">
        <v>0.26900000000000002</v>
      </c>
      <c r="E47" s="84"/>
      <c r="F47" s="84"/>
      <c r="G47" s="84"/>
      <c r="H47" s="84"/>
      <c r="I47" s="84"/>
      <c r="J47" s="84"/>
      <c r="O47" s="84"/>
      <c r="P47" s="84"/>
    </row>
    <row r="48" spans="1:16" x14ac:dyDescent="0.3">
      <c r="A48" s="84"/>
      <c r="B48" s="132" t="s">
        <v>7</v>
      </c>
      <c r="C48" s="132" t="s">
        <v>7</v>
      </c>
      <c r="D48" s="133">
        <v>0.23799999999999999</v>
      </c>
      <c r="E48" s="84"/>
      <c r="F48" s="84"/>
      <c r="G48" s="84"/>
      <c r="H48" s="84"/>
      <c r="I48" s="84"/>
      <c r="J48" s="84"/>
      <c r="O48" s="84"/>
      <c r="P48" s="84"/>
    </row>
    <row r="49" spans="1:16" x14ac:dyDescent="0.3">
      <c r="A49" s="84"/>
      <c r="B49" s="132" t="s">
        <v>1</v>
      </c>
      <c r="C49" s="132" t="s">
        <v>1</v>
      </c>
      <c r="D49" s="133">
        <v>0.18099999999999999</v>
      </c>
      <c r="E49" s="84"/>
      <c r="F49" s="84"/>
      <c r="G49" s="84"/>
      <c r="H49" s="84"/>
      <c r="I49" s="84"/>
      <c r="J49" s="84"/>
      <c r="O49" s="84"/>
      <c r="P49" s="84"/>
    </row>
    <row r="50" spans="1:16" x14ac:dyDescent="0.3">
      <c r="A50" s="84"/>
      <c r="B50" s="132" t="s">
        <v>16</v>
      </c>
      <c r="C50" s="132" t="s">
        <v>16</v>
      </c>
      <c r="D50" s="133">
        <v>0.105</v>
      </c>
      <c r="E50" s="84"/>
      <c r="F50" s="84"/>
      <c r="G50" s="84"/>
      <c r="H50" s="84"/>
      <c r="I50" s="84"/>
      <c r="J50" s="84"/>
      <c r="O50" s="84"/>
      <c r="P50" s="84"/>
    </row>
    <row r="51" spans="1:16" x14ac:dyDescent="0.3">
      <c r="A51" s="84"/>
      <c r="B51" s="84"/>
      <c r="C51" s="84"/>
      <c r="D51" s="84"/>
      <c r="E51" s="84"/>
      <c r="F51" s="84"/>
      <c r="G51" s="84"/>
      <c r="H51" s="125"/>
      <c r="I51" s="84"/>
      <c r="J51" s="84"/>
      <c r="K51" s="84"/>
      <c r="L51" s="84"/>
      <c r="M51" s="84"/>
      <c r="N51" s="84"/>
      <c r="O51" s="84"/>
      <c r="P51" s="84"/>
    </row>
    <row r="52" spans="1:16" x14ac:dyDescent="0.3">
      <c r="A52" s="84"/>
      <c r="B52" s="84"/>
      <c r="C52" s="84"/>
      <c r="D52" s="84"/>
      <c r="E52" s="84"/>
      <c r="F52" s="64"/>
      <c r="G52" s="64"/>
      <c r="H52" s="125"/>
      <c r="I52" s="84"/>
      <c r="J52" s="84"/>
      <c r="K52" s="84"/>
      <c r="L52" s="84"/>
      <c r="M52" s="84"/>
      <c r="N52" s="84"/>
      <c r="O52" s="84"/>
      <c r="P52" s="84"/>
    </row>
    <row r="53" spans="1:16" x14ac:dyDescent="0.3">
      <c r="A53" s="84"/>
      <c r="B53" s="84"/>
      <c r="C53" s="84"/>
      <c r="D53" s="84"/>
      <c r="E53" s="84"/>
      <c r="F53" s="84"/>
      <c r="G53" s="84"/>
      <c r="H53" s="125"/>
      <c r="I53" s="84"/>
      <c r="J53" s="84"/>
      <c r="K53" s="84"/>
      <c r="L53" s="84"/>
      <c r="M53" s="84"/>
      <c r="N53" s="84"/>
      <c r="O53" s="84"/>
      <c r="P53" s="84"/>
    </row>
    <row r="54" spans="1:16" x14ac:dyDescent="0.3">
      <c r="A54" s="84"/>
      <c r="B54" s="84"/>
      <c r="C54" s="84"/>
      <c r="D54" s="84"/>
      <c r="E54" s="84"/>
      <c r="F54" s="64"/>
      <c r="G54" s="64"/>
      <c r="H54" s="125"/>
      <c r="I54" s="84"/>
      <c r="J54" s="84"/>
      <c r="K54" s="84"/>
      <c r="L54" s="84"/>
      <c r="M54" s="84"/>
      <c r="N54" s="84"/>
      <c r="O54" s="84"/>
      <c r="P54" s="84"/>
    </row>
    <row r="55" spans="1:16" x14ac:dyDescent="0.3">
      <c r="A55" s="84"/>
      <c r="B55" s="84"/>
      <c r="C55" s="84"/>
      <c r="D55" s="84"/>
      <c r="E55" s="84"/>
      <c r="F55" s="64"/>
      <c r="G55" s="64"/>
      <c r="H55" s="125"/>
      <c r="I55" s="84"/>
      <c r="J55" s="84"/>
      <c r="K55" s="84"/>
      <c r="L55" s="84"/>
      <c r="M55" s="84"/>
      <c r="N55" s="84"/>
      <c r="O55" s="84"/>
      <c r="P55" s="84"/>
    </row>
    <row r="56" spans="1:16" x14ac:dyDescent="0.3">
      <c r="A56" s="84"/>
      <c r="B56" s="84"/>
      <c r="C56" s="84"/>
      <c r="D56" s="84"/>
      <c r="E56" s="84"/>
      <c r="F56" s="84"/>
      <c r="G56" s="84"/>
      <c r="H56" s="125"/>
      <c r="I56" s="84"/>
      <c r="J56" s="84"/>
      <c r="K56" s="84"/>
      <c r="L56" s="84"/>
      <c r="M56" s="84"/>
      <c r="N56" s="84"/>
      <c r="O56" s="84"/>
      <c r="P56" s="84"/>
    </row>
    <row r="57" spans="1:16" x14ac:dyDescent="0.3">
      <c r="A57" s="84"/>
      <c r="B57" s="84"/>
      <c r="C57" s="84"/>
      <c r="D57" s="84"/>
      <c r="E57" s="84"/>
      <c r="F57" s="64"/>
      <c r="G57" s="64"/>
      <c r="H57" s="125"/>
      <c r="I57" s="84"/>
      <c r="J57" s="84"/>
      <c r="K57" s="84"/>
      <c r="L57" s="84"/>
      <c r="M57" s="84"/>
      <c r="N57" s="84"/>
      <c r="O57" s="84"/>
      <c r="P57" s="84"/>
    </row>
    <row r="58" spans="1:16" x14ac:dyDescent="0.3">
      <c r="A58" s="84"/>
      <c r="B58" s="84"/>
      <c r="C58" s="84"/>
      <c r="D58" s="84"/>
      <c r="E58" s="84"/>
      <c r="F58" s="64"/>
      <c r="G58" s="64"/>
      <c r="H58" s="125"/>
      <c r="I58" s="84"/>
      <c r="J58" s="84"/>
      <c r="K58" s="84"/>
      <c r="L58" s="84"/>
      <c r="M58" s="84"/>
      <c r="N58" s="84"/>
      <c r="O58" s="84"/>
      <c r="P58" s="84"/>
    </row>
    <row r="59" spans="1:16" x14ac:dyDescent="0.3">
      <c r="A59" s="84"/>
      <c r="B59" s="84"/>
      <c r="C59" s="84"/>
      <c r="D59" s="84"/>
      <c r="E59" s="84"/>
      <c r="F59" s="64"/>
      <c r="G59" s="64"/>
      <c r="H59" s="125"/>
      <c r="I59" s="84"/>
      <c r="J59" s="84"/>
      <c r="K59" s="84"/>
      <c r="L59" s="84"/>
      <c r="M59" s="84"/>
      <c r="N59" s="84"/>
      <c r="O59" s="84"/>
      <c r="P59" s="84"/>
    </row>
    <row r="60" spans="1:16" x14ac:dyDescent="0.3">
      <c r="A60" s="84"/>
      <c r="B60" s="84"/>
      <c r="C60" s="84"/>
      <c r="D60" s="84"/>
      <c r="E60" s="84"/>
      <c r="F60" s="64"/>
      <c r="G60" s="64"/>
      <c r="H60" s="125"/>
      <c r="I60" s="84"/>
      <c r="J60" s="84"/>
      <c r="K60" s="84"/>
      <c r="L60" s="84"/>
      <c r="M60" s="84"/>
      <c r="N60" s="84"/>
      <c r="O60" s="84"/>
      <c r="P60" s="84"/>
    </row>
    <row r="61" spans="1:16" x14ac:dyDescent="0.3">
      <c r="A61" s="84"/>
      <c r="B61" s="84"/>
      <c r="C61" s="84"/>
      <c r="D61" s="84"/>
      <c r="E61" s="84"/>
      <c r="F61" s="123"/>
      <c r="G61" s="123"/>
      <c r="H61" s="125"/>
      <c r="I61" s="84"/>
      <c r="J61" s="84"/>
      <c r="K61" s="84"/>
      <c r="L61" s="84"/>
      <c r="M61" s="84"/>
      <c r="N61" s="84"/>
      <c r="O61" s="84"/>
      <c r="P61" s="84"/>
    </row>
    <row r="62" spans="1:16" x14ac:dyDescent="0.3">
      <c r="A62" s="84"/>
      <c r="B62" s="84"/>
      <c r="C62" s="84"/>
      <c r="D62" s="84"/>
      <c r="E62" s="84"/>
      <c r="F62" s="84"/>
      <c r="G62" s="84"/>
      <c r="H62" s="125"/>
      <c r="I62" s="84"/>
      <c r="J62" s="84"/>
      <c r="K62" s="84"/>
      <c r="L62" s="84"/>
      <c r="M62" s="84"/>
      <c r="N62" s="84"/>
      <c r="O62" s="84"/>
      <c r="P62" s="84"/>
    </row>
    <row r="63" spans="1:16" x14ac:dyDescent="0.3">
      <c r="A63" s="84"/>
      <c r="B63" s="84"/>
      <c r="C63" s="84"/>
      <c r="D63" s="84"/>
      <c r="E63" s="84"/>
      <c r="F63" s="84"/>
      <c r="G63" s="84"/>
      <c r="H63" s="125"/>
      <c r="I63" s="84"/>
      <c r="J63" s="84"/>
      <c r="K63" s="84"/>
      <c r="L63" s="84"/>
      <c r="M63" s="84"/>
      <c r="N63" s="84"/>
      <c r="O63" s="84"/>
      <c r="P63" s="84"/>
    </row>
    <row r="64" spans="1:16" x14ac:dyDescent="0.3">
      <c r="A64" s="84"/>
      <c r="B64" s="84"/>
      <c r="C64" s="84"/>
      <c r="D64" s="84"/>
      <c r="E64" s="84"/>
      <c r="F64" s="64"/>
      <c r="G64" s="64"/>
      <c r="H64" s="125"/>
      <c r="I64" s="84"/>
      <c r="J64" s="84"/>
      <c r="K64" s="84"/>
      <c r="L64" s="84"/>
      <c r="M64" s="84"/>
      <c r="N64" s="84"/>
      <c r="O64" s="84"/>
      <c r="P64" s="84"/>
    </row>
    <row r="65" spans="1:16" x14ac:dyDescent="0.3">
      <c r="A65" s="84"/>
      <c r="B65" s="84"/>
      <c r="C65" s="84"/>
      <c r="D65" s="84"/>
      <c r="E65" s="84"/>
      <c r="F65" s="64"/>
      <c r="G65" s="64"/>
      <c r="H65" s="125"/>
      <c r="I65" s="84"/>
      <c r="J65" s="84"/>
      <c r="K65" s="84"/>
      <c r="L65" s="84"/>
      <c r="M65" s="84"/>
      <c r="N65" s="84"/>
      <c r="O65" s="84"/>
      <c r="P65" s="84"/>
    </row>
    <row r="66" spans="1:16" x14ac:dyDescent="0.3">
      <c r="A66" s="84"/>
      <c r="B66" s="84"/>
      <c r="C66" s="84"/>
      <c r="D66" s="84"/>
      <c r="E66" s="84"/>
      <c r="F66" s="64"/>
      <c r="G66" s="64"/>
      <c r="H66" s="125"/>
      <c r="I66" s="84"/>
      <c r="J66" s="84"/>
      <c r="K66" s="84"/>
      <c r="L66" s="84"/>
      <c r="M66" s="84"/>
      <c r="N66" s="84"/>
      <c r="O66" s="84"/>
      <c r="P66" s="84"/>
    </row>
    <row r="67" spans="1:16" x14ac:dyDescent="0.3">
      <c r="A67" s="84"/>
      <c r="B67" s="84"/>
      <c r="C67" s="84"/>
      <c r="D67" s="84"/>
      <c r="E67" s="84"/>
      <c r="F67" s="64"/>
      <c r="G67" s="64"/>
      <c r="H67" s="125"/>
      <c r="I67" s="84"/>
      <c r="J67" s="84"/>
      <c r="K67" s="84"/>
      <c r="L67" s="84"/>
      <c r="M67" s="84"/>
      <c r="N67" s="84"/>
      <c r="O67" s="84"/>
      <c r="P67" s="84"/>
    </row>
    <row r="68" spans="1:16" x14ac:dyDescent="0.3">
      <c r="A68" s="84"/>
      <c r="B68" s="84"/>
      <c r="C68" s="84"/>
      <c r="D68" s="84"/>
      <c r="E68" s="84"/>
      <c r="F68" s="84"/>
      <c r="G68" s="84"/>
      <c r="H68" s="125"/>
      <c r="I68" s="84"/>
      <c r="J68" s="84"/>
      <c r="K68" s="84"/>
      <c r="L68" s="84"/>
      <c r="M68" s="84"/>
      <c r="N68" s="84"/>
      <c r="O68" s="84"/>
      <c r="P68" s="84"/>
    </row>
    <row r="69" spans="1:16" x14ac:dyDescent="0.3">
      <c r="A69" s="84"/>
      <c r="B69" s="84"/>
      <c r="C69" s="84"/>
      <c r="D69" s="84"/>
      <c r="E69" s="84"/>
      <c r="F69" s="84"/>
      <c r="G69" s="84"/>
      <c r="H69" s="125"/>
      <c r="I69" s="84"/>
      <c r="J69" s="84"/>
      <c r="K69" s="84"/>
      <c r="L69" s="84"/>
      <c r="M69" s="84"/>
      <c r="N69" s="84"/>
      <c r="O69" s="84"/>
      <c r="P69" s="84"/>
    </row>
    <row r="70" spans="1:16" x14ac:dyDescent="0.3">
      <c r="A70" s="84"/>
      <c r="B70" s="84"/>
      <c r="C70" s="84"/>
      <c r="D70" s="84"/>
      <c r="E70" s="84"/>
      <c r="F70" s="84"/>
      <c r="G70" s="84"/>
      <c r="H70" s="125"/>
      <c r="I70" s="84"/>
      <c r="J70" s="84"/>
      <c r="K70" s="84"/>
      <c r="L70" s="84"/>
      <c r="M70" s="84"/>
      <c r="N70" s="84"/>
      <c r="O70" s="84"/>
      <c r="P70" s="84"/>
    </row>
    <row r="71" spans="1:16" x14ac:dyDescent="0.3">
      <c r="A71" s="84"/>
      <c r="B71" s="84"/>
      <c r="C71" s="84"/>
      <c r="D71" s="84"/>
      <c r="E71" s="84"/>
      <c r="F71" s="84"/>
      <c r="G71" s="84"/>
      <c r="H71" s="125"/>
      <c r="I71" s="84"/>
      <c r="J71" s="84"/>
      <c r="K71" s="84"/>
      <c r="L71" s="84"/>
      <c r="M71" s="84"/>
      <c r="N71" s="84"/>
      <c r="O71" s="84"/>
      <c r="P71" s="84"/>
    </row>
    <row r="72" spans="1:16" x14ac:dyDescent="0.3">
      <c r="A72" s="84"/>
      <c r="B72" s="84"/>
      <c r="C72" s="84"/>
      <c r="D72" s="84"/>
      <c r="E72" s="84"/>
      <c r="F72" s="84"/>
      <c r="G72" s="84"/>
      <c r="H72" s="125"/>
      <c r="I72" s="84"/>
      <c r="J72" s="84"/>
      <c r="K72" s="84"/>
      <c r="L72" s="84"/>
      <c r="M72" s="84"/>
      <c r="N72" s="84"/>
      <c r="O72" s="84"/>
      <c r="P72" s="84"/>
    </row>
    <row r="73" spans="1:16" x14ac:dyDescent="0.3">
      <c r="A73" s="84"/>
      <c r="B73" s="84"/>
      <c r="C73" s="84"/>
      <c r="D73" s="84"/>
      <c r="E73" s="84"/>
      <c r="F73" s="84"/>
      <c r="G73" s="84"/>
      <c r="H73" s="125"/>
      <c r="I73" s="84"/>
      <c r="J73" s="84"/>
      <c r="K73" s="84"/>
      <c r="L73" s="84"/>
      <c r="M73" s="84"/>
      <c r="N73" s="84"/>
      <c r="O73" s="84"/>
      <c r="P73" s="84"/>
    </row>
    <row r="74" spans="1:16" x14ac:dyDescent="0.3">
      <c r="A74" s="84"/>
      <c r="B74" s="84"/>
      <c r="C74" s="84"/>
      <c r="D74" s="84"/>
      <c r="E74" s="84"/>
      <c r="F74" s="84"/>
      <c r="G74" s="84"/>
      <c r="H74" s="125"/>
      <c r="I74" s="84"/>
      <c r="J74" s="84"/>
      <c r="K74" s="84"/>
      <c r="L74" s="84"/>
      <c r="M74" s="84"/>
      <c r="N74" s="84"/>
      <c r="O74" s="84"/>
      <c r="P74" s="84"/>
    </row>
    <row r="75" spans="1:16" x14ac:dyDescent="0.3">
      <c r="A75" s="84"/>
      <c r="B75" s="84"/>
      <c r="C75" s="84"/>
      <c r="D75" s="84"/>
      <c r="E75" s="84"/>
      <c r="F75" s="84"/>
      <c r="G75" s="84"/>
      <c r="H75" s="125"/>
      <c r="I75" s="84"/>
      <c r="J75" s="84"/>
      <c r="K75" s="84"/>
      <c r="L75" s="84"/>
      <c r="M75" s="84"/>
      <c r="N75" s="84"/>
      <c r="O75" s="84"/>
      <c r="P75" s="84"/>
    </row>
    <row r="76" spans="1:16" x14ac:dyDescent="0.3">
      <c r="A76" s="84"/>
      <c r="B76" s="84"/>
      <c r="C76" s="84"/>
      <c r="D76" s="84"/>
      <c r="E76" s="84"/>
      <c r="F76" s="84"/>
      <c r="G76" s="84"/>
      <c r="H76" s="125"/>
      <c r="I76" s="84"/>
      <c r="J76" s="84"/>
      <c r="K76" s="84"/>
      <c r="L76" s="84"/>
      <c r="M76" s="84"/>
      <c r="N76" s="84"/>
      <c r="O76" s="84"/>
      <c r="P76" s="84"/>
    </row>
    <row r="77" spans="1:16" x14ac:dyDescent="0.3">
      <c r="A77" s="84"/>
      <c r="B77" s="84"/>
      <c r="C77" s="84"/>
      <c r="D77" s="84"/>
      <c r="E77" s="84"/>
      <c r="F77" s="84"/>
      <c r="G77" s="84"/>
      <c r="H77" s="125"/>
      <c r="I77" s="84"/>
      <c r="J77" s="84"/>
      <c r="K77" s="84"/>
      <c r="L77" s="84"/>
      <c r="M77" s="84"/>
      <c r="N77" s="84"/>
      <c r="O77" s="84"/>
      <c r="P77" s="84"/>
    </row>
    <row r="78" spans="1:16" x14ac:dyDescent="0.3">
      <c r="A78" s="84"/>
      <c r="B78" s="84"/>
      <c r="C78" s="84"/>
      <c r="D78" s="84"/>
      <c r="E78" s="84"/>
      <c r="F78" s="84"/>
      <c r="G78" s="84"/>
      <c r="H78" s="125"/>
      <c r="I78" s="84"/>
      <c r="J78" s="84"/>
      <c r="K78" s="84"/>
      <c r="L78" s="84"/>
      <c r="M78" s="84"/>
      <c r="N78" s="84"/>
      <c r="O78" s="84"/>
      <c r="P78" s="84"/>
    </row>
    <row r="79" spans="1:16" x14ac:dyDescent="0.3">
      <c r="A79" s="84"/>
      <c r="B79" s="84"/>
      <c r="C79" s="84"/>
      <c r="D79" s="84"/>
      <c r="E79" s="84"/>
      <c r="F79" s="84"/>
      <c r="G79" s="84"/>
      <c r="H79" s="125"/>
      <c r="I79" s="84"/>
      <c r="J79" s="84"/>
      <c r="K79" s="84"/>
      <c r="L79" s="84"/>
      <c r="M79" s="84"/>
      <c r="N79" s="84"/>
      <c r="O79" s="84"/>
      <c r="P79" s="84"/>
    </row>
    <row r="80" spans="1:16" x14ac:dyDescent="0.3">
      <c r="A80" s="84"/>
      <c r="B80" s="84"/>
      <c r="C80" s="84"/>
      <c r="D80" s="84"/>
      <c r="E80" s="84"/>
      <c r="F80" s="84"/>
      <c r="G80" s="84"/>
      <c r="H80" s="125"/>
      <c r="I80" s="84"/>
      <c r="J80" s="84"/>
      <c r="K80" s="84"/>
      <c r="L80" s="84"/>
      <c r="M80" s="84"/>
      <c r="N80" s="84"/>
      <c r="O80" s="84"/>
      <c r="P80" s="84"/>
    </row>
    <row r="81" spans="1:16" x14ac:dyDescent="0.3">
      <c r="A81" s="84"/>
      <c r="B81" s="84"/>
      <c r="C81" s="84"/>
      <c r="D81" s="84"/>
      <c r="E81" s="84"/>
      <c r="F81" s="84"/>
      <c r="G81" s="84"/>
      <c r="H81" s="125"/>
      <c r="I81" s="84"/>
      <c r="J81" s="84"/>
      <c r="K81" s="84"/>
      <c r="L81" s="84"/>
      <c r="M81" s="84"/>
      <c r="N81" s="84"/>
      <c r="O81" s="84"/>
      <c r="P81" s="84"/>
    </row>
    <row r="82" spans="1:16" x14ac:dyDescent="0.3">
      <c r="A82" s="84"/>
      <c r="B82" s="84"/>
      <c r="C82" s="84"/>
      <c r="D82" s="84"/>
      <c r="E82" s="84"/>
      <c r="F82" s="84"/>
      <c r="G82" s="84"/>
      <c r="H82" s="125"/>
      <c r="I82" s="84"/>
      <c r="J82" s="84"/>
      <c r="K82" s="84"/>
      <c r="L82" s="84"/>
      <c r="M82" s="84"/>
      <c r="N82" s="84"/>
      <c r="O82" s="84"/>
      <c r="P82" s="84"/>
    </row>
    <row r="83" spans="1:16" x14ac:dyDescent="0.3">
      <c r="A83" s="84"/>
      <c r="B83" s="84"/>
      <c r="C83" s="84"/>
      <c r="D83" s="84"/>
      <c r="E83" s="84"/>
      <c r="F83" s="84"/>
      <c r="G83" s="84"/>
      <c r="H83" s="125"/>
      <c r="I83" s="84"/>
      <c r="J83" s="84"/>
      <c r="K83" s="84"/>
      <c r="L83" s="84"/>
      <c r="M83" s="84"/>
      <c r="N83" s="84"/>
      <c r="O83" s="84"/>
      <c r="P83" s="84"/>
    </row>
    <row r="84" spans="1:16" x14ac:dyDescent="0.3">
      <c r="A84" s="84"/>
      <c r="B84" s="84"/>
      <c r="C84" s="84"/>
      <c r="D84" s="84"/>
      <c r="E84" s="84"/>
      <c r="F84" s="84"/>
      <c r="G84" s="84"/>
      <c r="H84" s="125"/>
      <c r="I84" s="84"/>
      <c r="J84" s="84"/>
      <c r="K84" s="84"/>
      <c r="L84" s="84"/>
      <c r="M84" s="84"/>
      <c r="N84" s="84"/>
      <c r="O84" s="84"/>
      <c r="P84" s="84"/>
    </row>
    <row r="85" spans="1:16" x14ac:dyDescent="0.3">
      <c r="A85" s="84"/>
      <c r="B85" s="84"/>
      <c r="C85" s="84"/>
      <c r="D85" s="84"/>
      <c r="E85" s="84"/>
      <c r="F85" s="84"/>
      <c r="G85" s="84"/>
      <c r="H85" s="125"/>
      <c r="I85" s="84"/>
      <c r="J85" s="84"/>
      <c r="K85" s="84"/>
      <c r="L85" s="84"/>
      <c r="M85" s="84"/>
      <c r="N85" s="84"/>
      <c r="O85" s="84"/>
      <c r="P85" s="84"/>
    </row>
    <row r="86" spans="1:16" x14ac:dyDescent="0.3">
      <c r="A86" s="84"/>
      <c r="B86" s="84"/>
      <c r="C86" s="84"/>
      <c r="D86" s="84"/>
      <c r="E86" s="84"/>
      <c r="F86" s="84"/>
      <c r="G86" s="84"/>
      <c r="H86" s="125"/>
      <c r="I86" s="84"/>
      <c r="J86" s="84"/>
      <c r="K86" s="84"/>
      <c r="L86" s="84"/>
      <c r="M86" s="84"/>
      <c r="N86" s="84"/>
      <c r="O86" s="84"/>
      <c r="P86" s="84"/>
    </row>
    <row r="87" spans="1:16" x14ac:dyDescent="0.3">
      <c r="A87" s="84"/>
      <c r="B87" s="84"/>
      <c r="C87" s="84"/>
      <c r="D87" s="84"/>
      <c r="E87" s="84"/>
      <c r="F87" s="84"/>
      <c r="G87" s="84"/>
      <c r="H87" s="125"/>
      <c r="I87" s="84"/>
      <c r="J87" s="84"/>
      <c r="K87" s="84"/>
      <c r="L87" s="84"/>
      <c r="M87" s="84"/>
      <c r="N87" s="84"/>
      <c r="O87" s="84"/>
      <c r="P87" s="84"/>
    </row>
    <row r="88" spans="1:16" x14ac:dyDescent="0.3">
      <c r="A88" s="84"/>
      <c r="B88" s="84"/>
      <c r="C88" s="84"/>
      <c r="D88" s="84"/>
      <c r="E88" s="84"/>
      <c r="F88" s="84"/>
      <c r="G88" s="84"/>
      <c r="H88" s="125"/>
      <c r="I88" s="84"/>
      <c r="J88" s="84"/>
      <c r="K88" s="84"/>
      <c r="L88" s="84"/>
      <c r="M88" s="84"/>
      <c r="N88" s="84"/>
      <c r="O88" s="84"/>
      <c r="P88" s="84"/>
    </row>
    <row r="89" spans="1:16" x14ac:dyDescent="0.3">
      <c r="A89" s="84"/>
      <c r="B89" s="84"/>
      <c r="C89" s="84"/>
      <c r="D89" s="84"/>
      <c r="E89" s="84"/>
      <c r="F89" s="84"/>
      <c r="G89" s="84"/>
      <c r="H89" s="125"/>
      <c r="I89" s="84"/>
      <c r="J89" s="84"/>
      <c r="K89" s="84"/>
      <c r="L89" s="84"/>
      <c r="M89" s="84"/>
      <c r="N89" s="84"/>
      <c r="O89" s="84"/>
      <c r="P89" s="84"/>
    </row>
    <row r="90" spans="1:16" x14ac:dyDescent="0.3">
      <c r="A90" s="84"/>
      <c r="B90" s="84"/>
      <c r="C90" s="84"/>
      <c r="D90" s="84"/>
      <c r="E90" s="84"/>
      <c r="F90" s="84"/>
      <c r="G90" s="84"/>
      <c r="H90" s="125"/>
      <c r="I90" s="84"/>
      <c r="J90" s="84"/>
      <c r="K90" s="84"/>
      <c r="L90" s="84"/>
      <c r="M90" s="84"/>
      <c r="N90" s="84"/>
      <c r="O90" s="84"/>
      <c r="P90" s="84"/>
    </row>
    <row r="91" spans="1:16" x14ac:dyDescent="0.3">
      <c r="A91" s="84"/>
      <c r="B91" s="84"/>
      <c r="C91" s="84"/>
      <c r="D91" s="84"/>
      <c r="E91" s="84"/>
      <c r="F91" s="84"/>
      <c r="G91" s="84"/>
      <c r="H91" s="125"/>
      <c r="I91" s="84"/>
      <c r="J91" s="84"/>
      <c r="K91" s="84"/>
      <c r="L91" s="84"/>
      <c r="M91" s="84"/>
      <c r="N91" s="84"/>
      <c r="O91" s="84"/>
      <c r="P91" s="84"/>
    </row>
    <row r="92" spans="1:16" x14ac:dyDescent="0.3">
      <c r="A92" s="84"/>
      <c r="B92" s="84"/>
      <c r="C92" s="84"/>
      <c r="D92" s="84"/>
      <c r="E92" s="84"/>
      <c r="F92" s="84"/>
      <c r="G92" s="84"/>
      <c r="H92" s="125"/>
      <c r="I92" s="84"/>
      <c r="J92" s="84"/>
      <c r="K92" s="84"/>
      <c r="L92" s="84"/>
      <c r="M92" s="84"/>
      <c r="N92" s="84"/>
      <c r="O92" s="84"/>
      <c r="P92" s="84"/>
    </row>
    <row r="93" spans="1:16" x14ac:dyDescent="0.3">
      <c r="A93" s="84"/>
      <c r="B93" s="84"/>
      <c r="C93" s="84"/>
      <c r="D93" s="84"/>
      <c r="E93" s="84"/>
      <c r="F93" s="84"/>
      <c r="G93" s="84"/>
      <c r="H93" s="125"/>
      <c r="I93" s="84"/>
      <c r="J93" s="84"/>
      <c r="K93" s="84"/>
      <c r="L93" s="84"/>
      <c r="M93" s="84"/>
      <c r="N93" s="84"/>
      <c r="O93" s="84"/>
      <c r="P93" s="84"/>
    </row>
    <row r="94" spans="1:16" x14ac:dyDescent="0.3">
      <c r="A94" s="84"/>
      <c r="B94" s="84"/>
      <c r="C94" s="84"/>
      <c r="D94" s="84"/>
      <c r="E94" s="84"/>
      <c r="F94" s="84"/>
      <c r="G94" s="84"/>
      <c r="H94" s="125"/>
      <c r="I94" s="84"/>
      <c r="J94" s="84"/>
      <c r="K94" s="84"/>
      <c r="L94" s="84"/>
      <c r="M94" s="84"/>
      <c r="N94" s="84"/>
      <c r="O94" s="84"/>
      <c r="P94" s="84"/>
    </row>
    <row r="95" spans="1:16" x14ac:dyDescent="0.3">
      <c r="A95" s="84"/>
      <c r="B95" s="84"/>
      <c r="C95" s="84"/>
      <c r="D95" s="84"/>
      <c r="E95" s="84"/>
      <c r="F95" s="84"/>
      <c r="G95" s="84"/>
      <c r="H95" s="125"/>
      <c r="I95" s="84"/>
      <c r="J95" s="84"/>
      <c r="K95" s="84"/>
      <c r="L95" s="84"/>
      <c r="M95" s="84"/>
      <c r="N95" s="84"/>
      <c r="O95" s="84"/>
      <c r="P95" s="84"/>
    </row>
    <row r="96" spans="1:16" x14ac:dyDescent="0.3">
      <c r="A96" s="84"/>
      <c r="B96" s="84"/>
      <c r="C96" s="84"/>
      <c r="D96" s="84"/>
      <c r="E96" s="84"/>
      <c r="F96" s="84"/>
      <c r="G96" s="84"/>
      <c r="H96" s="125"/>
      <c r="I96" s="84"/>
      <c r="J96" s="84"/>
      <c r="K96" s="84"/>
      <c r="L96" s="84"/>
      <c r="M96" s="84"/>
      <c r="N96" s="84"/>
      <c r="O96" s="84"/>
      <c r="P96" s="84"/>
    </row>
    <row r="97" spans="1:16" x14ac:dyDescent="0.3">
      <c r="A97" s="84"/>
      <c r="B97" s="84"/>
      <c r="C97" s="84"/>
      <c r="D97" s="84"/>
      <c r="E97" s="84"/>
      <c r="F97" s="84"/>
      <c r="G97" s="84"/>
      <c r="H97" s="125"/>
      <c r="I97" s="84"/>
      <c r="J97" s="84"/>
      <c r="K97" s="84"/>
      <c r="L97" s="84"/>
      <c r="M97" s="84"/>
      <c r="N97" s="84"/>
      <c r="O97" s="84"/>
      <c r="P97" s="84"/>
    </row>
    <row r="98" spans="1:16" x14ac:dyDescent="0.3">
      <c r="A98" s="84"/>
      <c r="B98" s="84"/>
      <c r="C98" s="84"/>
      <c r="D98" s="84"/>
      <c r="E98" s="84"/>
      <c r="F98" s="84"/>
      <c r="G98" s="84"/>
      <c r="H98" s="125"/>
      <c r="I98" s="84"/>
      <c r="J98" s="84"/>
      <c r="K98" s="84"/>
      <c r="L98" s="84"/>
      <c r="M98" s="84"/>
      <c r="N98" s="84"/>
      <c r="O98" s="84"/>
      <c r="P98" s="84"/>
    </row>
    <row r="99" spans="1:16" x14ac:dyDescent="0.3">
      <c r="A99" s="84"/>
      <c r="B99" s="84"/>
      <c r="C99" s="84"/>
      <c r="D99" s="84"/>
      <c r="E99" s="84"/>
      <c r="F99" s="84"/>
      <c r="G99" s="84"/>
      <c r="H99" s="125"/>
      <c r="I99" s="84"/>
      <c r="J99" s="84"/>
      <c r="K99" s="84"/>
      <c r="L99" s="84"/>
      <c r="M99" s="84"/>
      <c r="N99" s="84"/>
      <c r="O99" s="84"/>
      <c r="P99" s="84"/>
    </row>
    <row r="100" spans="1:16" x14ac:dyDescent="0.3">
      <c r="A100" s="84"/>
      <c r="B100" s="84"/>
      <c r="C100" s="84"/>
      <c r="D100" s="84"/>
      <c r="E100" s="84"/>
      <c r="F100" s="84"/>
      <c r="G100" s="84"/>
      <c r="H100" s="125"/>
      <c r="I100" s="84"/>
      <c r="J100" s="84"/>
      <c r="K100" s="84"/>
      <c r="L100" s="84"/>
      <c r="M100" s="84"/>
      <c r="N100" s="84"/>
      <c r="O100" s="84"/>
      <c r="P100" s="84"/>
    </row>
    <row r="101" spans="1:16" x14ac:dyDescent="0.3">
      <c r="A101" s="84"/>
      <c r="B101" s="84"/>
      <c r="C101" s="84"/>
      <c r="D101" s="84"/>
      <c r="E101" s="84"/>
      <c r="F101" s="84"/>
      <c r="G101" s="84"/>
      <c r="H101" s="125"/>
      <c r="I101" s="84"/>
      <c r="J101" s="84"/>
      <c r="K101" s="84"/>
      <c r="L101" s="84"/>
      <c r="M101" s="84"/>
      <c r="N101" s="84"/>
      <c r="O101" s="84"/>
      <c r="P101" s="84"/>
    </row>
    <row r="102" spans="1:16" x14ac:dyDescent="0.3">
      <c r="A102" s="84"/>
      <c r="B102" s="84"/>
      <c r="C102" s="84"/>
      <c r="D102" s="84"/>
      <c r="E102" s="84"/>
      <c r="F102" s="84"/>
      <c r="G102" s="84"/>
      <c r="H102" s="125"/>
      <c r="I102" s="84"/>
      <c r="J102" s="84"/>
      <c r="K102" s="84"/>
      <c r="L102" s="84"/>
      <c r="M102" s="84"/>
      <c r="N102" s="84"/>
      <c r="O102" s="84"/>
      <c r="P102" s="84"/>
    </row>
    <row r="103" spans="1:16" x14ac:dyDescent="0.3">
      <c r="A103" s="84"/>
      <c r="B103" s="84"/>
      <c r="C103" s="84"/>
      <c r="D103" s="84"/>
      <c r="E103" s="84"/>
      <c r="F103" s="84"/>
      <c r="G103" s="84"/>
      <c r="H103" s="125"/>
      <c r="I103" s="84"/>
      <c r="J103" s="84"/>
      <c r="K103" s="84"/>
      <c r="L103" s="84"/>
      <c r="M103" s="84"/>
      <c r="N103" s="84"/>
      <c r="O103" s="84"/>
      <c r="P103" s="84"/>
    </row>
    <row r="104" spans="1:16" x14ac:dyDescent="0.3">
      <c r="A104" s="84"/>
      <c r="B104" s="84"/>
      <c r="C104" s="84"/>
      <c r="D104" s="84"/>
      <c r="E104" s="84"/>
      <c r="F104" s="84"/>
      <c r="G104" s="84"/>
      <c r="H104" s="125"/>
      <c r="I104" s="84"/>
      <c r="J104" s="84"/>
      <c r="K104" s="84"/>
      <c r="L104" s="84"/>
      <c r="M104" s="84"/>
      <c r="N104" s="84"/>
      <c r="O104" s="84"/>
      <c r="P104" s="84"/>
    </row>
    <row r="105" spans="1:16" x14ac:dyDescent="0.3">
      <c r="A105" s="84"/>
      <c r="B105" s="84"/>
      <c r="C105" s="84"/>
      <c r="D105" s="84"/>
      <c r="E105" s="84"/>
      <c r="F105" s="84"/>
      <c r="G105" s="84"/>
      <c r="H105" s="125"/>
      <c r="I105" s="84"/>
      <c r="J105" s="84"/>
      <c r="K105" s="84"/>
      <c r="L105" s="84"/>
      <c r="M105" s="84"/>
      <c r="N105" s="84"/>
      <c r="O105" s="84"/>
      <c r="P105" s="84"/>
    </row>
    <row r="106" spans="1:16" x14ac:dyDescent="0.3">
      <c r="A106" s="84"/>
      <c r="B106" s="84"/>
      <c r="C106" s="84"/>
      <c r="D106" s="84"/>
      <c r="E106" s="84"/>
      <c r="F106" s="84"/>
      <c r="G106" s="84"/>
      <c r="H106" s="125"/>
      <c r="I106" s="84"/>
      <c r="J106" s="84"/>
      <c r="K106" s="84"/>
      <c r="L106" s="84"/>
      <c r="M106" s="84"/>
      <c r="N106" s="84"/>
      <c r="O106" s="84"/>
      <c r="P106" s="84"/>
    </row>
    <row r="107" spans="1:16" x14ac:dyDescent="0.3">
      <c r="A107" s="84"/>
      <c r="B107" s="84"/>
      <c r="C107" s="84"/>
      <c r="D107" s="84"/>
      <c r="E107" s="84"/>
      <c r="F107" s="84"/>
      <c r="G107" s="84"/>
      <c r="H107" s="125"/>
      <c r="I107" s="84"/>
      <c r="J107" s="84"/>
      <c r="K107" s="84"/>
      <c r="L107" s="84"/>
      <c r="M107" s="84"/>
      <c r="N107" s="84"/>
      <c r="O107" s="84"/>
      <c r="P107" s="84"/>
    </row>
    <row r="108" spans="1:16" x14ac:dyDescent="0.3">
      <c r="A108" s="84"/>
      <c r="B108" s="84"/>
      <c r="C108" s="84"/>
      <c r="D108" s="84"/>
      <c r="E108" s="84"/>
      <c r="F108" s="84"/>
      <c r="G108" s="84"/>
      <c r="H108" s="125"/>
      <c r="I108" s="84"/>
      <c r="J108" s="84"/>
      <c r="K108" s="84"/>
      <c r="L108" s="84"/>
      <c r="M108" s="84"/>
      <c r="N108" s="84"/>
      <c r="O108" s="84"/>
      <c r="P108" s="84"/>
    </row>
    <row r="109" spans="1:16" x14ac:dyDescent="0.3">
      <c r="A109" s="84"/>
      <c r="B109" s="84"/>
      <c r="C109" s="84"/>
      <c r="D109" s="84"/>
      <c r="E109" s="84"/>
      <c r="F109" s="84"/>
      <c r="G109" s="84"/>
      <c r="H109" s="125"/>
      <c r="I109" s="84"/>
      <c r="J109" s="84"/>
      <c r="K109" s="84"/>
      <c r="L109" s="84"/>
      <c r="M109" s="84"/>
      <c r="N109" s="84"/>
      <c r="O109" s="84"/>
      <c r="P109" s="84"/>
    </row>
    <row r="110" spans="1:16" x14ac:dyDescent="0.3">
      <c r="A110" s="84"/>
      <c r="B110" s="84"/>
      <c r="C110" s="84"/>
      <c r="D110" s="84"/>
      <c r="E110" s="84"/>
      <c r="F110" s="84"/>
      <c r="G110" s="84"/>
      <c r="H110" s="125"/>
      <c r="I110" s="84"/>
      <c r="J110" s="84"/>
      <c r="K110" s="84"/>
      <c r="L110" s="84"/>
      <c r="M110" s="84"/>
      <c r="N110" s="84"/>
      <c r="O110" s="84"/>
      <c r="P110" s="84"/>
    </row>
    <row r="111" spans="1:16" x14ac:dyDescent="0.3">
      <c r="A111" s="84"/>
      <c r="B111" s="84"/>
      <c r="C111" s="84"/>
      <c r="D111" s="84"/>
      <c r="E111" s="84"/>
      <c r="F111" s="84"/>
      <c r="G111" s="84"/>
      <c r="H111" s="125"/>
      <c r="I111" s="84"/>
      <c r="J111" s="84"/>
      <c r="K111" s="84"/>
      <c r="L111" s="84"/>
      <c r="M111" s="84"/>
      <c r="N111" s="84"/>
      <c r="O111" s="84"/>
      <c r="P111" s="84"/>
    </row>
    <row r="112" spans="1:16" x14ac:dyDescent="0.3">
      <c r="A112" s="84"/>
      <c r="B112" s="84"/>
      <c r="C112" s="84"/>
      <c r="D112" s="84"/>
      <c r="E112" s="84"/>
      <c r="F112" s="84"/>
      <c r="G112" s="84"/>
      <c r="H112" s="125"/>
      <c r="I112" s="84"/>
      <c r="J112" s="84"/>
      <c r="K112" s="84"/>
      <c r="L112" s="84"/>
      <c r="M112" s="84"/>
      <c r="N112" s="84"/>
      <c r="O112" s="84"/>
      <c r="P112" s="84"/>
    </row>
    <row r="113" spans="1:16" x14ac:dyDescent="0.3">
      <c r="A113" s="84"/>
      <c r="B113" s="84"/>
      <c r="C113" s="84"/>
      <c r="D113" s="84"/>
      <c r="E113" s="84"/>
      <c r="F113" s="84"/>
      <c r="G113" s="84"/>
      <c r="H113" s="125"/>
      <c r="I113" s="84"/>
      <c r="J113" s="84"/>
      <c r="K113" s="84"/>
      <c r="L113" s="84"/>
      <c r="M113" s="84"/>
      <c r="N113" s="84"/>
      <c r="O113" s="84"/>
      <c r="P113" s="84"/>
    </row>
    <row r="114" spans="1:16" x14ac:dyDescent="0.3">
      <c r="A114" s="84"/>
      <c r="B114" s="84"/>
      <c r="C114" s="84"/>
      <c r="D114" s="84"/>
      <c r="E114" s="84"/>
      <c r="F114" s="84"/>
      <c r="G114" s="84"/>
      <c r="H114" s="125"/>
      <c r="I114" s="84"/>
      <c r="J114" s="84"/>
      <c r="K114" s="84"/>
      <c r="L114" s="84"/>
      <c r="M114" s="84"/>
      <c r="N114" s="84"/>
      <c r="O114" s="84"/>
      <c r="P114" s="84"/>
    </row>
    <row r="115" spans="1:16" x14ac:dyDescent="0.3">
      <c r="A115" s="84"/>
      <c r="B115" s="84"/>
      <c r="C115" s="84"/>
      <c r="D115" s="84"/>
      <c r="E115" s="84"/>
      <c r="F115" s="84"/>
      <c r="G115" s="84"/>
      <c r="H115" s="125"/>
      <c r="I115" s="84"/>
      <c r="J115" s="84"/>
      <c r="K115" s="84"/>
      <c r="L115" s="84"/>
      <c r="M115" s="84"/>
      <c r="N115" s="84"/>
      <c r="O115" s="84"/>
      <c r="P115" s="84"/>
    </row>
    <row r="116" spans="1:16" x14ac:dyDescent="0.3">
      <c r="A116" s="84"/>
      <c r="B116" s="84"/>
      <c r="C116" s="84"/>
      <c r="D116" s="84"/>
      <c r="E116" s="84"/>
      <c r="F116" s="84"/>
      <c r="G116" s="84"/>
      <c r="H116" s="125"/>
      <c r="I116" s="84"/>
      <c r="J116" s="84"/>
      <c r="K116" s="84"/>
      <c r="L116" s="84"/>
      <c r="M116" s="84"/>
      <c r="N116" s="84"/>
      <c r="O116" s="84"/>
      <c r="P116" s="84"/>
    </row>
    <row r="117" spans="1:16" x14ac:dyDescent="0.3">
      <c r="A117" s="84"/>
      <c r="B117" s="84"/>
      <c r="C117" s="84"/>
      <c r="D117" s="84"/>
      <c r="E117" s="84"/>
      <c r="F117" s="84"/>
      <c r="G117" s="84"/>
      <c r="H117" s="125"/>
      <c r="I117" s="84"/>
      <c r="J117" s="84"/>
      <c r="K117" s="84"/>
      <c r="L117" s="84"/>
      <c r="M117" s="84"/>
      <c r="N117" s="84"/>
      <c r="O117" s="84"/>
      <c r="P117" s="84"/>
    </row>
    <row r="118" spans="1:16" x14ac:dyDescent="0.3">
      <c r="A118" s="84"/>
      <c r="B118" s="84"/>
      <c r="C118" s="84"/>
      <c r="D118" s="84"/>
      <c r="E118" s="84"/>
      <c r="F118" s="84"/>
      <c r="G118" s="84"/>
      <c r="H118" s="125"/>
      <c r="I118" s="84"/>
      <c r="J118" s="84"/>
      <c r="K118" s="84"/>
      <c r="L118" s="84"/>
      <c r="M118" s="84"/>
      <c r="N118" s="84"/>
      <c r="O118" s="84"/>
      <c r="P118" s="84"/>
    </row>
    <row r="119" spans="1:16" x14ac:dyDescent="0.3">
      <c r="A119" s="84"/>
      <c r="B119" s="84"/>
      <c r="C119" s="84"/>
      <c r="D119" s="84"/>
      <c r="E119" s="84"/>
      <c r="F119" s="84"/>
      <c r="G119" s="84"/>
      <c r="H119" s="125"/>
      <c r="I119" s="84"/>
      <c r="J119" s="84"/>
      <c r="K119" s="84"/>
      <c r="L119" s="84"/>
      <c r="M119" s="84"/>
      <c r="N119" s="84"/>
      <c r="O119" s="84"/>
      <c r="P119" s="84"/>
    </row>
    <row r="120" spans="1:16" x14ac:dyDescent="0.3">
      <c r="A120" s="84"/>
      <c r="B120" s="84"/>
      <c r="C120" s="84"/>
      <c r="D120" s="84"/>
      <c r="E120" s="84"/>
      <c r="F120" s="84"/>
      <c r="G120" s="84"/>
      <c r="H120" s="125"/>
      <c r="I120" s="84"/>
      <c r="J120" s="84"/>
      <c r="K120" s="84"/>
      <c r="L120" s="84"/>
      <c r="M120" s="84"/>
      <c r="N120" s="84"/>
      <c r="O120" s="84"/>
      <c r="P120" s="84"/>
    </row>
    <row r="121" spans="1:16" x14ac:dyDescent="0.3">
      <c r="A121" s="84"/>
      <c r="B121" s="84"/>
      <c r="C121" s="84"/>
      <c r="D121" s="84"/>
      <c r="E121" s="84"/>
      <c r="F121" s="84"/>
      <c r="G121" s="84"/>
      <c r="H121" s="125"/>
      <c r="I121" s="84"/>
      <c r="J121" s="84"/>
      <c r="K121" s="84"/>
      <c r="L121" s="84"/>
      <c r="M121" s="84"/>
      <c r="N121" s="84"/>
      <c r="O121" s="84"/>
      <c r="P121" s="84"/>
    </row>
    <row r="122" spans="1:16" x14ac:dyDescent="0.3">
      <c r="A122" s="84"/>
      <c r="B122" s="84"/>
      <c r="C122" s="84"/>
      <c r="D122" s="84"/>
      <c r="E122" s="84"/>
      <c r="F122" s="84"/>
      <c r="G122" s="84"/>
      <c r="H122" s="125"/>
      <c r="I122" s="84"/>
      <c r="J122" s="84"/>
      <c r="K122" s="84"/>
      <c r="L122" s="84"/>
      <c r="M122" s="84"/>
      <c r="N122" s="84"/>
      <c r="O122" s="84"/>
      <c r="P122" s="84"/>
    </row>
    <row r="123" spans="1:16" x14ac:dyDescent="0.3">
      <c r="A123" s="84"/>
      <c r="B123" s="84"/>
      <c r="C123" s="84"/>
      <c r="D123" s="84"/>
      <c r="E123" s="84"/>
      <c r="F123" s="84"/>
      <c r="G123" s="84"/>
      <c r="H123" s="125"/>
      <c r="I123" s="84"/>
      <c r="J123" s="84"/>
      <c r="K123" s="84"/>
      <c r="L123" s="84"/>
      <c r="M123" s="84"/>
      <c r="N123" s="84"/>
      <c r="O123" s="84"/>
      <c r="P123" s="84"/>
    </row>
    <row r="124" spans="1:16" x14ac:dyDescent="0.3">
      <c r="A124" s="84"/>
      <c r="B124" s="84"/>
      <c r="C124" s="84"/>
      <c r="D124" s="84"/>
      <c r="E124" s="84"/>
      <c r="F124" s="84"/>
      <c r="G124" s="84"/>
      <c r="H124" s="125"/>
      <c r="I124" s="84"/>
      <c r="J124" s="84"/>
      <c r="K124" s="84"/>
      <c r="L124" s="84"/>
      <c r="M124" s="84"/>
      <c r="N124" s="84"/>
      <c r="O124" s="84"/>
      <c r="P124" s="84"/>
    </row>
    <row r="125" spans="1:16" x14ac:dyDescent="0.3">
      <c r="A125" s="84"/>
      <c r="B125" s="84"/>
      <c r="C125" s="84"/>
      <c r="D125" s="84"/>
      <c r="E125" s="84"/>
      <c r="F125" s="84"/>
      <c r="G125" s="84"/>
      <c r="H125" s="125"/>
      <c r="I125" s="84"/>
      <c r="J125" s="84"/>
      <c r="K125" s="84"/>
      <c r="L125" s="84"/>
      <c r="M125" s="84"/>
      <c r="N125" s="84"/>
      <c r="O125" s="84"/>
      <c r="P125" s="84"/>
    </row>
    <row r="126" spans="1:16" x14ac:dyDescent="0.3">
      <c r="A126" s="84"/>
      <c r="B126" s="84"/>
      <c r="C126" s="84"/>
      <c r="D126" s="84"/>
      <c r="E126" s="84"/>
      <c r="F126" s="84"/>
      <c r="G126" s="84"/>
      <c r="H126" s="125"/>
      <c r="I126" s="84"/>
      <c r="J126" s="84"/>
      <c r="K126" s="84"/>
      <c r="L126" s="84"/>
      <c r="M126" s="84"/>
      <c r="N126" s="84"/>
      <c r="O126" s="84"/>
      <c r="P126" s="84"/>
    </row>
    <row r="127" spans="1:16" x14ac:dyDescent="0.3">
      <c r="A127" s="84"/>
      <c r="B127" s="84"/>
      <c r="C127" s="84"/>
      <c r="D127" s="84"/>
      <c r="E127" s="84"/>
      <c r="F127" s="84"/>
      <c r="G127" s="84"/>
      <c r="H127" s="125"/>
      <c r="I127" s="84"/>
      <c r="J127" s="84"/>
      <c r="K127" s="84"/>
      <c r="L127" s="84"/>
      <c r="M127" s="84"/>
      <c r="N127" s="84"/>
      <c r="O127" s="84"/>
      <c r="P127" s="84"/>
    </row>
    <row r="128" spans="1:16" x14ac:dyDescent="0.3">
      <c r="A128" s="84"/>
      <c r="B128" s="84"/>
      <c r="C128" s="84"/>
      <c r="D128" s="84"/>
      <c r="E128" s="84"/>
      <c r="F128" s="84"/>
      <c r="G128" s="84"/>
      <c r="H128" s="125"/>
      <c r="I128" s="84"/>
      <c r="J128" s="84"/>
      <c r="K128" s="84"/>
      <c r="L128" s="84"/>
      <c r="M128" s="84"/>
      <c r="N128" s="84"/>
      <c r="O128" s="84"/>
      <c r="P128" s="84"/>
    </row>
    <row r="129" spans="1:16" x14ac:dyDescent="0.3">
      <c r="A129" s="84"/>
      <c r="B129" s="84"/>
      <c r="C129" s="84"/>
      <c r="D129" s="84"/>
      <c r="E129" s="84"/>
      <c r="F129" s="84"/>
      <c r="G129" s="84"/>
      <c r="H129" s="125"/>
      <c r="I129" s="84"/>
      <c r="J129" s="84"/>
      <c r="K129" s="84"/>
      <c r="L129" s="84"/>
      <c r="M129" s="84"/>
      <c r="N129" s="84"/>
      <c r="O129" s="84"/>
      <c r="P129" s="84"/>
    </row>
    <row r="130" spans="1:16" x14ac:dyDescent="0.3">
      <c r="A130" s="84"/>
      <c r="B130" s="84"/>
      <c r="C130" s="84"/>
      <c r="D130" s="84"/>
      <c r="E130" s="84"/>
      <c r="F130" s="84"/>
      <c r="G130" s="84"/>
      <c r="H130" s="125"/>
      <c r="I130" s="84"/>
      <c r="J130" s="84"/>
      <c r="K130" s="84"/>
      <c r="L130" s="84"/>
      <c r="M130" s="84"/>
      <c r="N130" s="84"/>
      <c r="O130" s="84"/>
      <c r="P130" s="84"/>
    </row>
    <row r="131" spans="1:16" x14ac:dyDescent="0.3">
      <c r="A131" s="84"/>
      <c r="B131" s="84"/>
      <c r="C131" s="84"/>
      <c r="D131" s="84"/>
      <c r="E131" s="84"/>
      <c r="F131" s="84"/>
      <c r="G131" s="84"/>
      <c r="H131" s="125"/>
      <c r="I131" s="84"/>
      <c r="J131" s="84"/>
      <c r="K131" s="84"/>
      <c r="L131" s="84"/>
      <c r="M131" s="84"/>
      <c r="N131" s="84"/>
      <c r="O131" s="84"/>
      <c r="P131" s="84"/>
    </row>
    <row r="132" spans="1:16" x14ac:dyDescent="0.3">
      <c r="A132" s="84"/>
      <c r="B132" s="84"/>
      <c r="C132" s="84"/>
      <c r="D132" s="84"/>
      <c r="E132" s="84"/>
      <c r="F132" s="84"/>
      <c r="G132" s="84"/>
      <c r="H132" s="125"/>
      <c r="I132" s="84"/>
      <c r="J132" s="84"/>
      <c r="K132" s="84"/>
      <c r="L132" s="84"/>
      <c r="M132" s="84"/>
      <c r="N132" s="84"/>
      <c r="O132" s="84"/>
      <c r="P132" s="84"/>
    </row>
    <row r="133" spans="1:16" x14ac:dyDescent="0.3">
      <c r="A133" s="84"/>
      <c r="B133" s="84"/>
      <c r="C133" s="84"/>
      <c r="D133" s="84"/>
      <c r="E133" s="84"/>
      <c r="F133" s="84"/>
      <c r="G133" s="84"/>
      <c r="H133" s="125"/>
      <c r="I133" s="84"/>
      <c r="J133" s="84"/>
      <c r="K133" s="84"/>
      <c r="L133" s="84"/>
      <c r="M133" s="84"/>
      <c r="N133" s="84"/>
      <c r="O133" s="84"/>
      <c r="P133" s="84"/>
    </row>
    <row r="134" spans="1:16" x14ac:dyDescent="0.3">
      <c r="A134" s="84"/>
      <c r="B134" s="84"/>
      <c r="C134" s="84"/>
      <c r="D134" s="84"/>
      <c r="E134" s="84"/>
      <c r="F134" s="84"/>
      <c r="G134" s="84"/>
      <c r="H134" s="125"/>
      <c r="I134" s="84"/>
      <c r="J134" s="84"/>
      <c r="K134" s="84"/>
      <c r="L134" s="84"/>
      <c r="M134" s="84"/>
      <c r="N134" s="84"/>
      <c r="O134" s="84"/>
      <c r="P134" s="84"/>
    </row>
    <row r="135" spans="1:16" x14ac:dyDescent="0.3">
      <c r="A135" s="84"/>
      <c r="B135" s="84"/>
      <c r="C135" s="84"/>
      <c r="D135" s="84"/>
      <c r="E135" s="84"/>
      <c r="F135" s="84"/>
      <c r="G135" s="84"/>
      <c r="H135" s="125"/>
      <c r="I135" s="84"/>
      <c r="J135" s="84"/>
      <c r="K135" s="84"/>
      <c r="L135" s="84"/>
      <c r="M135" s="84"/>
      <c r="N135" s="84"/>
      <c r="O135" s="84"/>
      <c r="P135" s="84"/>
    </row>
    <row r="136" spans="1:16" x14ac:dyDescent="0.3">
      <c r="A136" s="84"/>
      <c r="B136" s="84"/>
      <c r="C136" s="84"/>
      <c r="D136" s="84"/>
      <c r="E136" s="84"/>
      <c r="F136" s="84"/>
      <c r="G136" s="84"/>
      <c r="H136" s="125"/>
      <c r="I136" s="84"/>
      <c r="J136" s="84"/>
      <c r="K136" s="84"/>
      <c r="L136" s="84"/>
      <c r="M136" s="84"/>
      <c r="N136" s="84"/>
      <c r="O136" s="84"/>
      <c r="P136" s="84"/>
    </row>
    <row r="137" spans="1:16" x14ac:dyDescent="0.3">
      <c r="A137" s="84"/>
      <c r="B137" s="84"/>
      <c r="C137" s="84"/>
      <c r="D137" s="84"/>
      <c r="E137" s="84"/>
      <c r="F137" s="84"/>
      <c r="G137" s="84"/>
      <c r="H137" s="125"/>
      <c r="I137" s="84"/>
      <c r="J137" s="84"/>
      <c r="K137" s="84"/>
      <c r="L137" s="84"/>
      <c r="M137" s="84"/>
      <c r="N137" s="84"/>
      <c r="O137" s="84"/>
      <c r="P137" s="84"/>
    </row>
    <row r="138" spans="1:16" x14ac:dyDescent="0.3">
      <c r="A138" s="84"/>
      <c r="B138" s="84"/>
      <c r="C138" s="84"/>
      <c r="D138" s="84"/>
      <c r="E138" s="84"/>
      <c r="F138" s="84"/>
      <c r="G138" s="84"/>
      <c r="H138" s="125"/>
      <c r="I138" s="84"/>
      <c r="J138" s="84"/>
      <c r="K138" s="84"/>
      <c r="L138" s="84"/>
      <c r="M138" s="84"/>
      <c r="N138" s="84"/>
      <c r="O138" s="84"/>
      <c r="P138" s="84"/>
    </row>
    <row r="139" spans="1:16" x14ac:dyDescent="0.3">
      <c r="A139" s="84"/>
      <c r="B139" s="84"/>
      <c r="C139" s="84"/>
      <c r="D139" s="84"/>
      <c r="E139" s="84"/>
      <c r="F139" s="84"/>
      <c r="G139" s="84"/>
      <c r="H139" s="125"/>
      <c r="I139" s="84"/>
      <c r="J139" s="84"/>
      <c r="K139" s="84"/>
      <c r="L139" s="84"/>
      <c r="M139" s="84"/>
      <c r="N139" s="84"/>
      <c r="O139" s="84"/>
      <c r="P139" s="84"/>
    </row>
    <row r="140" spans="1:16" x14ac:dyDescent="0.3">
      <c r="A140" s="84"/>
      <c r="B140" s="84"/>
      <c r="C140" s="84"/>
      <c r="D140" s="84"/>
      <c r="E140" s="84"/>
      <c r="F140" s="84"/>
      <c r="G140" s="84"/>
      <c r="H140" s="125"/>
      <c r="I140" s="84"/>
      <c r="J140" s="84"/>
      <c r="K140" s="84"/>
      <c r="L140" s="84"/>
      <c r="M140" s="84"/>
      <c r="N140" s="84"/>
      <c r="O140" s="84"/>
      <c r="P140" s="84"/>
    </row>
    <row r="141" spans="1:16" x14ac:dyDescent="0.3">
      <c r="A141" s="84"/>
      <c r="B141" s="84"/>
      <c r="C141" s="84"/>
      <c r="D141" s="84"/>
      <c r="E141" s="84"/>
      <c r="F141" s="84"/>
      <c r="G141" s="84"/>
      <c r="H141" s="125"/>
      <c r="I141" s="84"/>
      <c r="J141" s="84"/>
      <c r="K141" s="84"/>
      <c r="L141" s="84"/>
      <c r="M141" s="84"/>
      <c r="N141" s="84"/>
      <c r="O141" s="84"/>
      <c r="P141" s="84"/>
    </row>
    <row r="142" spans="1:16" x14ac:dyDescent="0.3">
      <c r="A142" s="84"/>
      <c r="B142" s="84"/>
      <c r="C142" s="84"/>
      <c r="D142" s="84"/>
      <c r="E142" s="84"/>
      <c r="F142" s="84"/>
      <c r="G142" s="84"/>
      <c r="H142" s="125"/>
      <c r="I142" s="84"/>
      <c r="J142" s="84"/>
      <c r="K142" s="84"/>
      <c r="L142" s="84"/>
      <c r="M142" s="84"/>
      <c r="N142" s="84"/>
      <c r="O142" s="84"/>
      <c r="P142" s="84"/>
    </row>
    <row r="143" spans="1:16" x14ac:dyDescent="0.3">
      <c r="A143" s="84"/>
      <c r="B143" s="84"/>
      <c r="C143" s="84"/>
      <c r="D143" s="84"/>
      <c r="E143" s="84"/>
      <c r="F143" s="84"/>
      <c r="G143" s="84"/>
      <c r="H143" s="125"/>
      <c r="I143" s="84"/>
      <c r="J143" s="84"/>
      <c r="K143" s="84"/>
      <c r="L143" s="84"/>
      <c r="M143" s="84"/>
      <c r="N143" s="84"/>
      <c r="O143" s="84"/>
      <c r="P143" s="84"/>
    </row>
    <row r="144" spans="1:16" x14ac:dyDescent="0.3">
      <c r="A144" s="84"/>
      <c r="B144" s="84"/>
      <c r="C144" s="84"/>
      <c r="D144" s="84"/>
      <c r="E144" s="84"/>
      <c r="F144" s="84"/>
      <c r="G144" s="84"/>
      <c r="H144" s="125"/>
      <c r="I144" s="84"/>
      <c r="J144" s="84"/>
      <c r="K144" s="84"/>
      <c r="L144" s="84"/>
      <c r="M144" s="84"/>
      <c r="N144" s="84"/>
      <c r="O144" s="84"/>
      <c r="P144" s="84"/>
    </row>
    <row r="145" spans="1:16" x14ac:dyDescent="0.3">
      <c r="A145" s="84"/>
      <c r="B145" s="84"/>
      <c r="C145" s="84"/>
      <c r="D145" s="84"/>
      <c r="E145" s="84"/>
      <c r="F145" s="84"/>
      <c r="G145" s="84"/>
      <c r="H145" s="125"/>
      <c r="I145" s="84"/>
      <c r="J145" s="84"/>
      <c r="K145" s="84"/>
      <c r="L145" s="84"/>
      <c r="M145" s="84"/>
      <c r="N145" s="84"/>
      <c r="O145" s="84"/>
      <c r="P145" s="84"/>
    </row>
    <row r="146" spans="1:16" x14ac:dyDescent="0.3">
      <c r="A146" s="84"/>
      <c r="B146" s="84"/>
      <c r="C146" s="84"/>
      <c r="D146" s="84"/>
      <c r="E146" s="84"/>
      <c r="F146" s="84"/>
      <c r="G146" s="84"/>
      <c r="H146" s="125"/>
      <c r="I146" s="84"/>
      <c r="J146" s="84"/>
      <c r="K146" s="84"/>
      <c r="L146" s="84"/>
      <c r="M146" s="84"/>
      <c r="N146" s="84"/>
      <c r="O146" s="84"/>
      <c r="P146" s="84"/>
    </row>
    <row r="147" spans="1:16" x14ac:dyDescent="0.3">
      <c r="A147" s="84"/>
      <c r="B147" s="84"/>
      <c r="C147" s="84"/>
      <c r="D147" s="84"/>
      <c r="E147" s="84"/>
      <c r="F147" s="84"/>
      <c r="G147" s="84"/>
      <c r="H147" s="125"/>
      <c r="I147" s="84"/>
      <c r="J147" s="84"/>
      <c r="K147" s="84"/>
      <c r="L147" s="84"/>
      <c r="M147" s="84"/>
      <c r="N147" s="84"/>
      <c r="O147" s="84"/>
      <c r="P147" s="84"/>
    </row>
    <row r="148" spans="1:16" x14ac:dyDescent="0.3">
      <c r="A148" s="84"/>
      <c r="B148" s="84"/>
      <c r="C148" s="84"/>
      <c r="D148" s="84"/>
      <c r="E148" s="84"/>
      <c r="F148" s="84"/>
      <c r="G148" s="84"/>
      <c r="H148" s="125"/>
      <c r="I148" s="84"/>
      <c r="J148" s="84"/>
      <c r="K148" s="84"/>
      <c r="L148" s="84"/>
      <c r="M148" s="84"/>
      <c r="N148" s="84"/>
      <c r="O148" s="84"/>
      <c r="P148" s="84"/>
    </row>
    <row r="149" spans="1:16" x14ac:dyDescent="0.3">
      <c r="A149" s="84"/>
      <c r="B149" s="84"/>
      <c r="C149" s="84"/>
      <c r="D149" s="84"/>
      <c r="E149" s="84"/>
      <c r="F149" s="84"/>
      <c r="G149" s="84"/>
      <c r="H149" s="125"/>
      <c r="I149" s="84"/>
      <c r="J149" s="84"/>
      <c r="K149" s="84"/>
      <c r="L149" s="84"/>
      <c r="M149" s="84"/>
      <c r="N149" s="84"/>
      <c r="O149" s="84"/>
      <c r="P149" s="84"/>
    </row>
    <row r="150" spans="1:16" x14ac:dyDescent="0.3">
      <c r="A150" s="84"/>
      <c r="B150" s="84"/>
      <c r="C150" s="84"/>
      <c r="D150" s="84"/>
      <c r="E150" s="84"/>
      <c r="F150" s="84"/>
      <c r="G150" s="84"/>
      <c r="H150" s="125"/>
      <c r="I150" s="84"/>
      <c r="J150" s="84"/>
      <c r="K150" s="84"/>
      <c r="L150" s="84"/>
      <c r="M150" s="84"/>
      <c r="N150" s="84"/>
      <c r="O150" s="84"/>
      <c r="P150" s="84"/>
    </row>
    <row r="151" spans="1:16" x14ac:dyDescent="0.3">
      <c r="A151" s="84"/>
      <c r="B151" s="84"/>
      <c r="C151" s="84"/>
      <c r="D151" s="84"/>
      <c r="E151" s="84"/>
      <c r="F151" s="84"/>
      <c r="G151" s="84"/>
      <c r="H151" s="125"/>
      <c r="I151" s="84"/>
      <c r="J151" s="84"/>
      <c r="K151" s="84"/>
      <c r="L151" s="84"/>
      <c r="M151" s="84"/>
      <c r="N151" s="84"/>
      <c r="O151" s="84"/>
      <c r="P151" s="84"/>
    </row>
    <row r="152" spans="1:16" x14ac:dyDescent="0.3">
      <c r="A152" s="84"/>
      <c r="B152" s="84"/>
      <c r="C152" s="84"/>
      <c r="D152" s="84"/>
      <c r="E152" s="84"/>
      <c r="F152" s="84"/>
      <c r="G152" s="84"/>
      <c r="H152" s="125"/>
      <c r="I152" s="84"/>
      <c r="J152" s="84"/>
      <c r="K152" s="84"/>
      <c r="L152" s="84"/>
      <c r="M152" s="84"/>
      <c r="N152" s="84"/>
      <c r="O152" s="84"/>
      <c r="P152" s="84"/>
    </row>
    <row r="153" spans="1:16" x14ac:dyDescent="0.3">
      <c r="A153" s="84"/>
      <c r="B153" s="84"/>
      <c r="C153" s="84"/>
      <c r="D153" s="84"/>
      <c r="E153" s="84"/>
      <c r="F153" s="84"/>
      <c r="G153" s="84"/>
      <c r="H153" s="125"/>
      <c r="I153" s="84"/>
      <c r="J153" s="84"/>
      <c r="K153" s="84"/>
      <c r="L153" s="84"/>
      <c r="M153" s="84"/>
      <c r="N153" s="84"/>
      <c r="O153" s="84"/>
      <c r="P153" s="84"/>
    </row>
    <row r="154" spans="1:16" x14ac:dyDescent="0.3">
      <c r="A154" s="84"/>
      <c r="B154" s="84"/>
      <c r="C154" s="84"/>
      <c r="D154" s="84"/>
      <c r="E154" s="84"/>
      <c r="F154" s="84"/>
      <c r="G154" s="84"/>
      <c r="H154" s="125"/>
      <c r="I154" s="84"/>
      <c r="J154" s="84"/>
      <c r="K154" s="84"/>
      <c r="L154" s="84"/>
      <c r="M154" s="84"/>
      <c r="N154" s="84"/>
      <c r="O154" s="84"/>
      <c r="P154" s="84"/>
    </row>
    <row r="155" spans="1:16" x14ac:dyDescent="0.3">
      <c r="A155" s="84"/>
      <c r="B155" s="84"/>
      <c r="C155" s="84"/>
      <c r="D155" s="84"/>
      <c r="E155" s="84"/>
      <c r="F155" s="84"/>
      <c r="G155" s="84"/>
      <c r="H155" s="125"/>
      <c r="I155" s="84"/>
      <c r="J155" s="84"/>
      <c r="K155" s="84"/>
      <c r="L155" s="84"/>
      <c r="M155" s="84"/>
      <c r="N155" s="84"/>
      <c r="O155" s="84"/>
      <c r="P155" s="84"/>
    </row>
    <row r="156" spans="1:16" x14ac:dyDescent="0.3">
      <c r="A156" s="84"/>
      <c r="B156" s="84"/>
      <c r="C156" s="84"/>
      <c r="D156" s="84"/>
      <c r="E156" s="84"/>
      <c r="F156" s="84"/>
      <c r="G156" s="84"/>
      <c r="H156" s="125"/>
      <c r="I156" s="84"/>
      <c r="J156" s="84"/>
      <c r="K156" s="84"/>
      <c r="L156" s="84"/>
      <c r="M156" s="84"/>
      <c r="N156" s="84"/>
      <c r="O156" s="84"/>
      <c r="P156" s="84"/>
    </row>
    <row r="157" spans="1:16" x14ac:dyDescent="0.3">
      <c r="A157" s="84"/>
      <c r="B157" s="84"/>
      <c r="C157" s="84"/>
      <c r="D157" s="84"/>
      <c r="E157" s="84"/>
      <c r="F157" s="84"/>
      <c r="G157" s="84"/>
      <c r="H157" s="125"/>
      <c r="I157" s="84"/>
      <c r="J157" s="84"/>
      <c r="K157" s="84"/>
      <c r="L157" s="84"/>
      <c r="M157" s="84"/>
      <c r="N157" s="84"/>
      <c r="O157" s="84"/>
      <c r="P157" s="84"/>
    </row>
    <row r="158" spans="1:16" x14ac:dyDescent="0.3">
      <c r="A158" s="84"/>
      <c r="B158" s="84"/>
      <c r="C158" s="84"/>
      <c r="D158" s="84"/>
      <c r="E158" s="84"/>
      <c r="F158" s="84"/>
      <c r="G158" s="84"/>
      <c r="H158" s="125"/>
      <c r="I158" s="84"/>
      <c r="J158" s="84"/>
      <c r="K158" s="84"/>
      <c r="L158" s="84"/>
      <c r="M158" s="84"/>
      <c r="N158" s="84"/>
      <c r="O158" s="84"/>
      <c r="P158" s="84"/>
    </row>
    <row r="159" spans="1:16" x14ac:dyDescent="0.3">
      <c r="A159" s="84"/>
      <c r="B159" s="84"/>
      <c r="C159" s="84"/>
      <c r="D159" s="84"/>
      <c r="E159" s="84"/>
      <c r="F159" s="84"/>
      <c r="G159" s="84"/>
      <c r="H159" s="125"/>
      <c r="I159" s="84"/>
      <c r="J159" s="84"/>
      <c r="K159" s="84"/>
      <c r="L159" s="84"/>
      <c r="M159" s="84"/>
      <c r="N159" s="84"/>
      <c r="O159" s="84"/>
      <c r="P159" s="84"/>
    </row>
    <row r="160" spans="1:16" x14ac:dyDescent="0.3">
      <c r="A160" s="84"/>
      <c r="B160" s="84"/>
      <c r="C160" s="84"/>
      <c r="D160" s="84"/>
      <c r="E160" s="84"/>
      <c r="F160" s="84"/>
      <c r="G160" s="84"/>
      <c r="H160" s="125"/>
      <c r="I160" s="84"/>
      <c r="J160" s="84"/>
      <c r="K160" s="84"/>
      <c r="L160" s="84"/>
      <c r="M160" s="84"/>
      <c r="N160" s="84"/>
      <c r="O160" s="84"/>
      <c r="P160" s="84"/>
    </row>
    <row r="161" spans="1:16" x14ac:dyDescent="0.3">
      <c r="A161" s="84"/>
      <c r="B161" s="84"/>
      <c r="C161" s="84"/>
      <c r="D161" s="84"/>
      <c r="E161" s="84"/>
      <c r="F161" s="84"/>
      <c r="G161" s="84"/>
      <c r="H161" s="125"/>
      <c r="I161" s="84"/>
      <c r="J161" s="84"/>
      <c r="K161" s="84"/>
      <c r="L161" s="84"/>
      <c r="M161" s="84"/>
      <c r="N161" s="84"/>
      <c r="O161" s="84"/>
      <c r="P161" s="84"/>
    </row>
    <row r="162" spans="1:16" x14ac:dyDescent="0.3">
      <c r="A162" s="84"/>
      <c r="B162" s="84"/>
      <c r="C162" s="84"/>
      <c r="D162" s="84"/>
      <c r="E162" s="84"/>
      <c r="F162" s="84"/>
      <c r="G162" s="84"/>
      <c r="H162" s="125"/>
      <c r="I162" s="84"/>
      <c r="J162" s="84"/>
      <c r="K162" s="84"/>
      <c r="L162" s="84"/>
      <c r="M162" s="84"/>
      <c r="N162" s="84"/>
      <c r="O162" s="84"/>
      <c r="P162" s="84"/>
    </row>
    <row r="163" spans="1:16" x14ac:dyDescent="0.3">
      <c r="A163" s="84"/>
      <c r="B163" s="84"/>
      <c r="C163" s="84"/>
      <c r="D163" s="84"/>
      <c r="E163" s="84"/>
      <c r="F163" s="84"/>
      <c r="G163" s="84"/>
      <c r="H163" s="125"/>
      <c r="I163" s="84"/>
      <c r="J163" s="84"/>
      <c r="K163" s="84"/>
      <c r="L163" s="84"/>
      <c r="M163" s="84"/>
      <c r="N163" s="84"/>
      <c r="O163" s="84"/>
      <c r="P163" s="84"/>
    </row>
    <row r="164" spans="1:16" x14ac:dyDescent="0.3">
      <c r="A164" s="84"/>
      <c r="B164" s="84"/>
      <c r="C164" s="84"/>
      <c r="D164" s="84"/>
      <c r="E164" s="84"/>
      <c r="F164" s="84"/>
      <c r="G164" s="84"/>
      <c r="H164" s="125"/>
      <c r="I164" s="84"/>
      <c r="J164" s="84"/>
      <c r="K164" s="84"/>
      <c r="L164" s="84"/>
      <c r="M164" s="84"/>
      <c r="N164" s="84"/>
      <c r="O164" s="84"/>
      <c r="P164" s="84"/>
    </row>
    <row r="165" spans="1:16" x14ac:dyDescent="0.3">
      <c r="A165" s="84"/>
      <c r="B165" s="84"/>
      <c r="C165" s="84"/>
      <c r="D165" s="84"/>
      <c r="E165" s="84"/>
      <c r="F165" s="84"/>
      <c r="G165" s="84"/>
      <c r="H165" s="125"/>
      <c r="I165" s="84"/>
      <c r="J165" s="84"/>
      <c r="K165" s="84"/>
      <c r="L165" s="84"/>
      <c r="M165" s="84"/>
      <c r="N165" s="84"/>
      <c r="O165" s="84"/>
      <c r="P165" s="84"/>
    </row>
    <row r="166" spans="1:16" x14ac:dyDescent="0.3">
      <c r="A166" s="84"/>
      <c r="B166" s="84"/>
      <c r="C166" s="84"/>
      <c r="D166" s="84"/>
      <c r="E166" s="84"/>
      <c r="F166" s="84"/>
      <c r="G166" s="84"/>
      <c r="H166" s="125"/>
      <c r="I166" s="84"/>
      <c r="J166" s="84"/>
      <c r="K166" s="84"/>
      <c r="L166" s="84"/>
      <c r="M166" s="84"/>
      <c r="N166" s="84"/>
      <c r="O166" s="84"/>
      <c r="P166" s="84"/>
    </row>
    <row r="167" spans="1:16" x14ac:dyDescent="0.3">
      <c r="A167" s="84"/>
      <c r="B167" s="84"/>
      <c r="C167" s="84"/>
      <c r="D167" s="84"/>
      <c r="E167" s="84"/>
      <c r="F167" s="84"/>
      <c r="G167" s="84"/>
      <c r="H167" s="125"/>
      <c r="I167" s="84"/>
      <c r="J167" s="84"/>
      <c r="K167" s="84"/>
      <c r="L167" s="84"/>
      <c r="M167" s="84"/>
      <c r="N167" s="84"/>
      <c r="O167" s="84"/>
      <c r="P167" s="84"/>
    </row>
    <row r="168" spans="1:16" x14ac:dyDescent="0.3">
      <c r="A168" s="84"/>
      <c r="B168" s="84"/>
      <c r="C168" s="84"/>
      <c r="D168" s="84"/>
      <c r="E168" s="84"/>
      <c r="F168" s="84"/>
      <c r="G168" s="84"/>
      <c r="H168" s="125"/>
      <c r="I168" s="84"/>
      <c r="J168" s="84"/>
      <c r="K168" s="84"/>
      <c r="L168" s="84"/>
      <c r="M168" s="84"/>
      <c r="N168" s="84"/>
      <c r="O168" s="84"/>
      <c r="P168" s="84"/>
    </row>
    <row r="169" spans="1:16" x14ac:dyDescent="0.3">
      <c r="A169" s="84"/>
      <c r="B169" s="84"/>
      <c r="C169" s="84"/>
      <c r="D169" s="84"/>
      <c r="E169" s="84"/>
      <c r="F169" s="84"/>
      <c r="G169" s="84"/>
      <c r="H169" s="125"/>
      <c r="I169" s="84"/>
      <c r="J169" s="84"/>
      <c r="K169" s="84"/>
      <c r="L169" s="84"/>
      <c r="M169" s="84"/>
      <c r="N169" s="84"/>
      <c r="O169" s="84"/>
      <c r="P169" s="84"/>
    </row>
    <row r="170" spans="1:16" x14ac:dyDescent="0.3">
      <c r="A170" s="84"/>
      <c r="B170" s="84"/>
      <c r="C170" s="84"/>
      <c r="D170" s="84"/>
      <c r="E170" s="84"/>
      <c r="F170" s="84"/>
      <c r="G170" s="84"/>
      <c r="H170" s="125"/>
      <c r="I170" s="84"/>
      <c r="J170" s="84"/>
      <c r="K170" s="84"/>
      <c r="L170" s="84"/>
      <c r="M170" s="84"/>
      <c r="N170" s="84"/>
      <c r="O170" s="84"/>
      <c r="P170" s="84"/>
    </row>
    <row r="171" spans="1:16" x14ac:dyDescent="0.3">
      <c r="A171" s="84"/>
      <c r="B171" s="84"/>
      <c r="C171" s="84"/>
      <c r="D171" s="84"/>
      <c r="E171" s="84"/>
      <c r="F171" s="84"/>
      <c r="G171" s="84"/>
      <c r="H171" s="125"/>
      <c r="I171" s="84"/>
      <c r="J171" s="84"/>
      <c r="K171" s="84"/>
      <c r="L171" s="84"/>
      <c r="M171" s="84"/>
      <c r="N171" s="84"/>
      <c r="O171" s="84"/>
      <c r="P171" s="84"/>
    </row>
    <row r="172" spans="1:16" x14ac:dyDescent="0.3">
      <c r="A172" s="84"/>
      <c r="B172" s="84"/>
      <c r="C172" s="84"/>
      <c r="D172" s="84"/>
      <c r="E172" s="84"/>
      <c r="F172" s="84"/>
      <c r="G172" s="84"/>
      <c r="H172" s="125"/>
      <c r="I172" s="84"/>
      <c r="J172" s="84"/>
      <c r="K172" s="84"/>
      <c r="L172" s="84"/>
      <c r="M172" s="84"/>
      <c r="N172" s="84"/>
      <c r="O172" s="84"/>
      <c r="P172" s="84"/>
    </row>
    <row r="173" spans="1:16" x14ac:dyDescent="0.3">
      <c r="A173" s="84"/>
      <c r="B173" s="84"/>
      <c r="C173" s="84"/>
      <c r="D173" s="84"/>
      <c r="E173" s="84"/>
      <c r="F173" s="84"/>
      <c r="G173" s="84"/>
      <c r="H173" s="125"/>
      <c r="I173" s="84"/>
      <c r="J173" s="84"/>
      <c r="K173" s="84"/>
      <c r="L173" s="84"/>
      <c r="M173" s="84"/>
      <c r="N173" s="84"/>
      <c r="O173" s="84"/>
      <c r="P173" s="84"/>
    </row>
    <row r="174" spans="1:16" x14ac:dyDescent="0.3">
      <c r="A174" s="84"/>
      <c r="B174" s="84"/>
      <c r="C174" s="84"/>
      <c r="D174" s="84"/>
      <c r="E174" s="84"/>
      <c r="F174" s="84"/>
      <c r="G174" s="84"/>
      <c r="H174" s="125"/>
      <c r="I174" s="84"/>
      <c r="J174" s="84"/>
      <c r="K174" s="84"/>
      <c r="L174" s="84"/>
      <c r="M174" s="84"/>
      <c r="N174" s="84"/>
      <c r="O174" s="84"/>
      <c r="P174" s="84"/>
    </row>
    <row r="175" spans="1:16" x14ac:dyDescent="0.3">
      <c r="A175" s="84"/>
      <c r="B175" s="84"/>
      <c r="C175" s="84"/>
      <c r="D175" s="84"/>
      <c r="E175" s="84"/>
      <c r="F175" s="84"/>
      <c r="G175" s="84"/>
      <c r="H175" s="125"/>
      <c r="I175" s="84"/>
      <c r="J175" s="84"/>
      <c r="K175" s="84"/>
      <c r="L175" s="84"/>
      <c r="M175" s="84"/>
      <c r="N175" s="84"/>
      <c r="O175" s="84"/>
      <c r="P175" s="84"/>
    </row>
    <row r="176" spans="1:16" x14ac:dyDescent="0.3">
      <c r="A176" s="84"/>
      <c r="B176" s="84"/>
      <c r="C176" s="84"/>
      <c r="D176" s="84"/>
      <c r="E176" s="84"/>
      <c r="F176" s="84"/>
      <c r="G176" s="84"/>
      <c r="H176" s="125"/>
      <c r="I176" s="84"/>
      <c r="J176" s="84"/>
      <c r="K176" s="84"/>
      <c r="L176" s="84"/>
      <c r="M176" s="84"/>
      <c r="N176" s="84"/>
      <c r="O176" s="84"/>
      <c r="P176" s="84"/>
    </row>
    <row r="177" spans="1:16" x14ac:dyDescent="0.3">
      <c r="A177" s="84"/>
      <c r="B177" s="84"/>
      <c r="C177" s="84"/>
      <c r="D177" s="84"/>
      <c r="E177" s="84"/>
      <c r="F177" s="84"/>
      <c r="G177" s="84"/>
      <c r="H177" s="125"/>
      <c r="I177" s="84"/>
      <c r="J177" s="84"/>
      <c r="K177" s="84"/>
      <c r="L177" s="84"/>
      <c r="M177" s="84"/>
      <c r="N177" s="84"/>
      <c r="O177" s="84"/>
      <c r="P177" s="84"/>
    </row>
    <row r="178" spans="1:16" x14ac:dyDescent="0.3">
      <c r="A178" s="84"/>
      <c r="B178" s="84"/>
      <c r="C178" s="84"/>
      <c r="D178" s="84"/>
      <c r="E178" s="84"/>
      <c r="F178" s="84"/>
      <c r="G178" s="84"/>
      <c r="H178" s="125"/>
      <c r="I178" s="84"/>
      <c r="J178" s="84"/>
      <c r="K178" s="84"/>
      <c r="L178" s="84"/>
      <c r="M178" s="84"/>
      <c r="N178" s="84"/>
      <c r="O178" s="84"/>
      <c r="P178" s="84"/>
    </row>
    <row r="179" spans="1:16" x14ac:dyDescent="0.3">
      <c r="A179" s="84"/>
      <c r="B179" s="84"/>
      <c r="C179" s="84"/>
      <c r="D179" s="84"/>
      <c r="E179" s="84"/>
      <c r="F179" s="84"/>
      <c r="G179" s="84"/>
      <c r="H179" s="125"/>
      <c r="I179" s="84"/>
      <c r="J179" s="84"/>
      <c r="K179" s="84"/>
      <c r="L179" s="84"/>
      <c r="M179" s="84"/>
      <c r="N179" s="84"/>
      <c r="O179" s="84"/>
      <c r="P179" s="84"/>
    </row>
    <row r="180" spans="1:16" x14ac:dyDescent="0.3">
      <c r="A180" s="84"/>
      <c r="B180" s="84"/>
      <c r="C180" s="84"/>
      <c r="D180" s="84"/>
      <c r="E180" s="84"/>
      <c r="F180" s="84"/>
      <c r="G180" s="84"/>
      <c r="H180" s="125"/>
      <c r="I180" s="84"/>
      <c r="J180" s="84"/>
      <c r="K180" s="84"/>
      <c r="L180" s="84"/>
      <c r="M180" s="84"/>
      <c r="N180" s="84"/>
      <c r="O180" s="84"/>
      <c r="P180" s="84"/>
    </row>
    <row r="181" spans="1:16" x14ac:dyDescent="0.3">
      <c r="A181" s="84"/>
      <c r="B181" s="84"/>
      <c r="C181" s="84"/>
      <c r="D181" s="84"/>
      <c r="E181" s="84"/>
      <c r="F181" s="84"/>
      <c r="G181" s="84"/>
      <c r="H181" s="125"/>
      <c r="I181" s="84"/>
      <c r="J181" s="84"/>
      <c r="K181" s="84"/>
      <c r="L181" s="84"/>
      <c r="M181" s="84"/>
      <c r="N181" s="84"/>
      <c r="O181" s="84"/>
      <c r="P181" s="84"/>
    </row>
    <row r="182" spans="1:16" x14ac:dyDescent="0.3">
      <c r="C182" s="84"/>
      <c r="D182" s="84"/>
      <c r="E182" s="84"/>
      <c r="F182" s="84"/>
      <c r="G182" s="84"/>
      <c r="H182" s="125"/>
      <c r="I182" s="84"/>
      <c r="J182" s="84"/>
      <c r="K182" s="84"/>
      <c r="L182" s="84"/>
      <c r="M182" s="84"/>
      <c r="N182" s="84"/>
      <c r="O182" s="84"/>
      <c r="P182" s="84"/>
    </row>
    <row r="183" spans="1:16" x14ac:dyDescent="0.3">
      <c r="A183" s="84"/>
      <c r="B183" s="84"/>
      <c r="C183" s="84"/>
      <c r="D183" s="84"/>
      <c r="E183" s="84"/>
      <c r="F183" s="84"/>
      <c r="G183" s="84"/>
      <c r="H183" s="125"/>
      <c r="I183" s="84"/>
      <c r="J183" s="84"/>
      <c r="K183" s="84"/>
      <c r="L183" s="84"/>
      <c r="M183" s="84"/>
      <c r="N183" s="84"/>
      <c r="O183" s="84"/>
      <c r="P183" s="84"/>
    </row>
    <row r="184" spans="1:16" x14ac:dyDescent="0.3">
      <c r="A184" s="84"/>
      <c r="B184" s="84"/>
      <c r="C184" s="84"/>
      <c r="D184" s="84"/>
      <c r="E184" s="84"/>
      <c r="F184" s="84"/>
      <c r="G184" s="84"/>
      <c r="H184" s="125"/>
      <c r="I184" s="84"/>
      <c r="J184" s="84"/>
      <c r="K184" s="84"/>
      <c r="L184" s="84"/>
      <c r="M184" s="84"/>
      <c r="N184" s="84"/>
      <c r="O184" s="84"/>
      <c r="P184" s="84"/>
    </row>
    <row r="185" spans="1:16" x14ac:dyDescent="0.3">
      <c r="A185" s="84"/>
      <c r="B185" s="84"/>
      <c r="C185" s="84"/>
      <c r="D185" s="84"/>
      <c r="E185" s="84"/>
      <c r="F185" s="84"/>
      <c r="G185" s="84"/>
      <c r="H185" s="125"/>
      <c r="I185" s="84"/>
      <c r="J185" s="84"/>
      <c r="K185" s="84"/>
      <c r="L185" s="84"/>
      <c r="M185" s="84"/>
      <c r="N185" s="84"/>
      <c r="O185" s="84"/>
      <c r="P185" s="84"/>
    </row>
    <row r="186" spans="1:16" x14ac:dyDescent="0.3">
      <c r="A186" s="84"/>
      <c r="B186" s="84"/>
      <c r="C186" s="84"/>
      <c r="D186" s="84"/>
      <c r="E186" s="84"/>
      <c r="F186" s="84"/>
      <c r="G186" s="84"/>
      <c r="H186" s="125"/>
      <c r="I186" s="84"/>
      <c r="J186" s="84"/>
      <c r="K186" s="84"/>
      <c r="L186" s="84"/>
      <c r="M186" s="84"/>
      <c r="N186" s="84"/>
      <c r="O186" s="84"/>
      <c r="P186" s="84"/>
    </row>
    <row r="187" spans="1:16" x14ac:dyDescent="0.3">
      <c r="A187" s="84"/>
      <c r="B187" s="84"/>
      <c r="C187" s="84"/>
      <c r="D187" s="84"/>
      <c r="E187" s="84"/>
      <c r="F187" s="84"/>
      <c r="G187" s="84"/>
      <c r="H187" s="125"/>
      <c r="I187" s="84"/>
      <c r="J187" s="84"/>
      <c r="K187" s="84"/>
      <c r="L187" s="84"/>
      <c r="M187" s="84"/>
      <c r="N187" s="84"/>
      <c r="O187" s="84"/>
      <c r="P187" s="84"/>
    </row>
    <row r="188" spans="1:16" x14ac:dyDescent="0.3">
      <c r="A188" s="84"/>
      <c r="B188" s="84"/>
      <c r="C188" s="84"/>
      <c r="D188" s="84"/>
      <c r="E188" s="84"/>
      <c r="F188" s="84"/>
      <c r="G188" s="84"/>
      <c r="H188" s="125"/>
      <c r="I188" s="84"/>
      <c r="J188" s="84"/>
      <c r="K188" s="84"/>
      <c r="L188" s="84"/>
      <c r="M188" s="84"/>
      <c r="N188" s="84"/>
      <c r="O188" s="84"/>
      <c r="P188" s="84"/>
    </row>
    <row r="189" spans="1:16" x14ac:dyDescent="0.3">
      <c r="A189" s="84"/>
      <c r="B189" s="84"/>
      <c r="C189" s="84"/>
      <c r="D189" s="84"/>
      <c r="E189" s="84"/>
      <c r="F189" s="84"/>
      <c r="G189" s="84"/>
      <c r="H189" s="125"/>
      <c r="I189" s="84"/>
      <c r="J189" s="84"/>
      <c r="K189" s="84"/>
      <c r="L189" s="84"/>
      <c r="M189" s="84"/>
      <c r="N189" s="84"/>
      <c r="O189" s="84"/>
      <c r="P189" s="84"/>
    </row>
    <row r="190" spans="1:16" x14ac:dyDescent="0.3">
      <c r="A190" s="84"/>
      <c r="B190" s="84"/>
      <c r="C190" s="84"/>
      <c r="D190" s="84"/>
      <c r="E190" s="84"/>
      <c r="F190" s="84"/>
      <c r="G190" s="84"/>
      <c r="H190" s="125"/>
      <c r="I190" s="84"/>
      <c r="J190" s="84"/>
      <c r="K190" s="84"/>
      <c r="L190" s="84"/>
      <c r="M190" s="84"/>
      <c r="N190" s="84"/>
      <c r="O190" s="84"/>
      <c r="P190" s="84"/>
    </row>
    <row r="191" spans="1:16" x14ac:dyDescent="0.3">
      <c r="A191" s="84"/>
      <c r="B191" s="84"/>
      <c r="C191" s="84"/>
      <c r="D191" s="84"/>
      <c r="E191" s="84"/>
      <c r="F191" s="84"/>
      <c r="G191" s="84"/>
      <c r="H191" s="125"/>
      <c r="I191" s="84"/>
      <c r="J191" s="84"/>
      <c r="K191" s="84"/>
      <c r="L191" s="84"/>
      <c r="M191" s="84"/>
      <c r="N191" s="84"/>
      <c r="O191" s="84"/>
      <c r="P191" s="84"/>
    </row>
    <row r="192" spans="1:16" x14ac:dyDescent="0.3">
      <c r="A192" s="84"/>
      <c r="B192" s="84"/>
      <c r="C192" s="84"/>
      <c r="D192" s="84"/>
      <c r="E192" s="84"/>
      <c r="F192" s="84"/>
      <c r="G192" s="84"/>
      <c r="H192" s="125"/>
      <c r="I192" s="84"/>
      <c r="J192" s="84"/>
      <c r="K192" s="84"/>
      <c r="L192" s="84"/>
      <c r="M192" s="84"/>
      <c r="N192" s="84"/>
      <c r="O192" s="84"/>
      <c r="P192" s="84"/>
    </row>
    <row r="193" spans="1:16" x14ac:dyDescent="0.3">
      <c r="A193" s="84"/>
      <c r="B193" s="84"/>
      <c r="C193" s="84"/>
      <c r="D193" s="84"/>
      <c r="E193" s="84"/>
      <c r="F193" s="84"/>
      <c r="G193" s="84"/>
      <c r="H193" s="125"/>
      <c r="I193" s="84"/>
      <c r="J193" s="84"/>
      <c r="K193" s="84"/>
      <c r="L193" s="84"/>
      <c r="M193" s="84"/>
      <c r="N193" s="84"/>
      <c r="O193" s="84"/>
      <c r="P193" s="84"/>
    </row>
    <row r="194" spans="1:16" x14ac:dyDescent="0.3">
      <c r="A194" s="84"/>
      <c r="B194" s="84"/>
      <c r="C194" s="84"/>
      <c r="D194" s="84"/>
      <c r="E194" s="84"/>
      <c r="F194" s="84"/>
      <c r="G194" s="84"/>
      <c r="H194" s="125"/>
      <c r="I194" s="84"/>
      <c r="J194" s="84"/>
      <c r="K194" s="84"/>
      <c r="L194" s="84"/>
      <c r="M194" s="84"/>
      <c r="N194" s="84"/>
      <c r="O194" s="84"/>
      <c r="P194" s="84"/>
    </row>
    <row r="195" spans="1:16" x14ac:dyDescent="0.3">
      <c r="A195" s="84"/>
      <c r="B195" s="84"/>
      <c r="C195" s="84"/>
      <c r="D195" s="84"/>
      <c r="E195" s="84"/>
      <c r="F195" s="84"/>
      <c r="G195" s="84"/>
      <c r="H195" s="125"/>
      <c r="I195" s="84"/>
      <c r="J195" s="84"/>
      <c r="K195" s="84"/>
      <c r="L195" s="84"/>
      <c r="M195" s="84"/>
      <c r="N195" s="84"/>
      <c r="O195" s="84"/>
      <c r="P195" s="84"/>
    </row>
    <row r="196" spans="1:16" x14ac:dyDescent="0.3">
      <c r="A196" s="84"/>
      <c r="B196" s="84"/>
      <c r="C196" s="84"/>
      <c r="D196" s="84"/>
      <c r="E196" s="84"/>
      <c r="F196" s="84"/>
      <c r="G196" s="84"/>
      <c r="H196" s="125"/>
      <c r="I196" s="84"/>
      <c r="J196" s="84"/>
      <c r="K196" s="84"/>
      <c r="L196" s="84"/>
      <c r="M196" s="84"/>
      <c r="N196" s="84"/>
      <c r="O196" s="84"/>
      <c r="P196" s="84"/>
    </row>
    <row r="197" spans="1:16" x14ac:dyDescent="0.3">
      <c r="A197" s="84"/>
      <c r="B197" s="84"/>
      <c r="C197" s="84"/>
      <c r="D197" s="84"/>
      <c r="E197" s="84"/>
      <c r="F197" s="84"/>
      <c r="G197" s="84"/>
      <c r="H197" s="125"/>
      <c r="I197" s="84"/>
      <c r="J197" s="84"/>
      <c r="K197" s="84"/>
      <c r="L197" s="84"/>
      <c r="M197" s="84"/>
      <c r="N197" s="84"/>
      <c r="O197" s="84"/>
      <c r="P197" s="84"/>
    </row>
    <row r="198" spans="1:16" x14ac:dyDescent="0.3">
      <c r="A198" s="84"/>
      <c r="B198" s="84"/>
      <c r="C198" s="84"/>
      <c r="D198" s="84"/>
      <c r="E198" s="84"/>
      <c r="F198" s="84"/>
      <c r="G198" s="84"/>
      <c r="H198" s="125"/>
      <c r="I198" s="84"/>
      <c r="J198" s="84"/>
      <c r="K198" s="84"/>
      <c r="L198" s="84"/>
      <c r="M198" s="84"/>
      <c r="N198" s="84"/>
      <c r="O198" s="84"/>
      <c r="P198" s="84"/>
    </row>
    <row r="199" spans="1:16" x14ac:dyDescent="0.3">
      <c r="A199" s="84"/>
      <c r="B199" s="84"/>
      <c r="C199" s="84"/>
      <c r="D199" s="84"/>
      <c r="E199" s="84"/>
      <c r="F199" s="84"/>
      <c r="G199" s="84"/>
      <c r="H199" s="125"/>
      <c r="I199" s="84"/>
      <c r="J199" s="84"/>
      <c r="K199" s="84"/>
      <c r="L199" s="84"/>
      <c r="M199" s="84"/>
      <c r="N199" s="84"/>
      <c r="O199" s="84"/>
      <c r="P199" s="84"/>
    </row>
    <row r="200" spans="1:16" x14ac:dyDescent="0.3">
      <c r="A200" s="84"/>
      <c r="B200" s="84"/>
      <c r="C200" s="84"/>
      <c r="D200" s="84"/>
      <c r="E200" s="84"/>
      <c r="F200" s="84"/>
      <c r="G200" s="84"/>
      <c r="H200" s="125"/>
      <c r="I200" s="84"/>
      <c r="J200" s="84"/>
      <c r="K200" s="84"/>
      <c r="L200" s="84"/>
      <c r="M200" s="84"/>
      <c r="N200" s="84"/>
      <c r="O200" s="84"/>
      <c r="P200" s="84"/>
    </row>
    <row r="201" spans="1:16" x14ac:dyDescent="0.3">
      <c r="A201" s="84"/>
      <c r="B201" s="84"/>
      <c r="C201" s="84"/>
      <c r="D201" s="84"/>
      <c r="E201" s="84"/>
      <c r="F201" s="84"/>
      <c r="G201" s="84"/>
      <c r="H201" s="125"/>
      <c r="I201" s="84"/>
      <c r="J201" s="84"/>
      <c r="K201" s="84"/>
      <c r="L201" s="84"/>
      <c r="M201" s="84"/>
      <c r="N201" s="84"/>
      <c r="O201" s="84"/>
      <c r="P201" s="84"/>
    </row>
    <row r="202" spans="1:16" x14ac:dyDescent="0.3">
      <c r="A202" s="84"/>
      <c r="B202" s="84"/>
      <c r="C202" s="84"/>
      <c r="D202" s="84"/>
      <c r="E202" s="84"/>
      <c r="F202" s="84"/>
      <c r="G202" s="84"/>
      <c r="H202" s="125"/>
      <c r="I202" s="84"/>
      <c r="J202" s="84"/>
      <c r="K202" s="84"/>
      <c r="L202" s="84"/>
      <c r="M202" s="84"/>
      <c r="N202" s="84"/>
      <c r="O202" s="84"/>
      <c r="P202" s="84"/>
    </row>
    <row r="203" spans="1:16" x14ac:dyDescent="0.3">
      <c r="A203" s="84"/>
      <c r="B203" s="84"/>
      <c r="C203" s="84"/>
      <c r="D203" s="84"/>
      <c r="E203" s="84"/>
      <c r="F203" s="84"/>
      <c r="G203" s="84"/>
      <c r="H203" s="125"/>
      <c r="I203" s="84"/>
      <c r="J203" s="84"/>
      <c r="K203" s="84"/>
      <c r="L203" s="84"/>
      <c r="M203" s="84"/>
      <c r="N203" s="84"/>
      <c r="O203" s="84"/>
      <c r="P203" s="84"/>
    </row>
    <row r="204" spans="1:16" x14ac:dyDescent="0.3">
      <c r="A204" s="84"/>
      <c r="B204" s="84"/>
      <c r="C204" s="84"/>
      <c r="D204" s="84"/>
      <c r="E204" s="84"/>
      <c r="F204" s="84"/>
      <c r="G204" s="84"/>
      <c r="H204" s="125"/>
      <c r="I204" s="84"/>
      <c r="J204" s="84"/>
      <c r="K204" s="84"/>
      <c r="L204" s="84"/>
      <c r="M204" s="84"/>
      <c r="N204" s="84"/>
      <c r="O204" s="84"/>
      <c r="P204" s="84"/>
    </row>
    <row r="205" spans="1:16" x14ac:dyDescent="0.3">
      <c r="A205" s="84"/>
      <c r="B205" s="84"/>
      <c r="C205" s="84"/>
      <c r="D205" s="84"/>
      <c r="E205" s="84"/>
      <c r="F205" s="84"/>
      <c r="G205" s="84"/>
      <c r="H205" s="125"/>
      <c r="I205" s="84"/>
      <c r="J205" s="84"/>
      <c r="K205" s="84"/>
      <c r="L205" s="84"/>
      <c r="M205" s="84"/>
      <c r="N205" s="84"/>
      <c r="O205" s="84"/>
      <c r="P205" s="84"/>
    </row>
    <row r="206" spans="1:16" x14ac:dyDescent="0.3">
      <c r="A206" s="84"/>
      <c r="B206" s="84"/>
      <c r="C206" s="84"/>
      <c r="D206" s="84"/>
      <c r="E206" s="84"/>
      <c r="F206" s="84"/>
      <c r="G206" s="84"/>
      <c r="H206" s="125"/>
      <c r="I206" s="84"/>
      <c r="J206" s="84"/>
      <c r="K206" s="84"/>
      <c r="L206" s="84"/>
      <c r="M206" s="84"/>
      <c r="N206" s="84"/>
      <c r="O206" s="84"/>
      <c r="P206" s="84"/>
    </row>
    <row r="207" spans="1:16" x14ac:dyDescent="0.3">
      <c r="A207" s="84"/>
      <c r="B207" s="84"/>
      <c r="C207" s="84"/>
      <c r="D207" s="84"/>
      <c r="E207" s="84"/>
      <c r="F207" s="84"/>
      <c r="G207" s="84"/>
      <c r="H207" s="125"/>
      <c r="I207" s="84"/>
      <c r="J207" s="84"/>
      <c r="K207" s="84"/>
      <c r="L207" s="84"/>
      <c r="M207" s="84"/>
      <c r="N207" s="84"/>
      <c r="O207" s="84"/>
      <c r="P207" s="84"/>
    </row>
    <row r="208" spans="1:16" x14ac:dyDescent="0.3">
      <c r="A208" s="84"/>
      <c r="B208" s="84"/>
      <c r="C208" s="84"/>
      <c r="D208" s="84"/>
      <c r="E208" s="84"/>
      <c r="F208" s="84"/>
      <c r="G208" s="84"/>
      <c r="H208" s="125"/>
      <c r="I208" s="84"/>
      <c r="J208" s="84"/>
      <c r="K208" s="84"/>
      <c r="L208" s="84"/>
      <c r="M208" s="84"/>
      <c r="N208" s="84"/>
      <c r="O208" s="84"/>
      <c r="P208" s="84"/>
    </row>
    <row r="209" spans="1:16" x14ac:dyDescent="0.3">
      <c r="A209" s="84"/>
      <c r="B209" s="84"/>
      <c r="C209" s="84"/>
      <c r="D209" s="84"/>
      <c r="E209" s="84"/>
      <c r="F209" s="84"/>
      <c r="G209" s="84"/>
      <c r="H209" s="125"/>
      <c r="I209" s="84"/>
      <c r="J209" s="84"/>
      <c r="K209" s="84"/>
      <c r="L209" s="84"/>
      <c r="M209" s="84"/>
      <c r="N209" s="84"/>
      <c r="O209" s="84"/>
      <c r="P209" s="84"/>
    </row>
    <row r="210" spans="1:16" x14ac:dyDescent="0.3">
      <c r="A210" s="84"/>
      <c r="B210" s="84"/>
      <c r="C210" s="84"/>
      <c r="D210" s="84"/>
      <c r="E210" s="84"/>
      <c r="F210" s="84"/>
      <c r="G210" s="84"/>
      <c r="H210" s="125"/>
      <c r="I210" s="84"/>
      <c r="J210" s="84"/>
      <c r="K210" s="84"/>
      <c r="L210" s="84"/>
      <c r="M210" s="84"/>
      <c r="N210" s="84"/>
      <c r="O210" s="84"/>
      <c r="P210" s="84"/>
    </row>
    <row r="211" spans="1:16" x14ac:dyDescent="0.3">
      <c r="A211" s="84"/>
      <c r="B211" s="84"/>
      <c r="C211" s="84"/>
      <c r="D211" s="84"/>
      <c r="E211" s="84"/>
      <c r="F211" s="84"/>
      <c r="G211" s="84"/>
      <c r="H211" s="125"/>
      <c r="I211" s="84"/>
      <c r="J211" s="84"/>
      <c r="K211" s="84"/>
      <c r="L211" s="84"/>
      <c r="M211" s="84"/>
      <c r="N211" s="84"/>
      <c r="O211" s="84"/>
      <c r="P211" s="84"/>
    </row>
    <row r="212" spans="1:16" x14ac:dyDescent="0.3">
      <c r="A212" s="84"/>
      <c r="B212" s="84"/>
      <c r="C212" s="84"/>
      <c r="D212" s="84"/>
      <c r="E212" s="84"/>
      <c r="F212" s="84"/>
      <c r="G212" s="84"/>
      <c r="H212" s="125"/>
      <c r="I212" s="84"/>
      <c r="J212" s="84"/>
      <c r="K212" s="84"/>
      <c r="L212" s="84"/>
      <c r="M212" s="84"/>
      <c r="N212" s="84"/>
      <c r="O212" s="84"/>
      <c r="P212" s="84"/>
    </row>
    <row r="213" spans="1:16" x14ac:dyDescent="0.3">
      <c r="A213" s="84"/>
      <c r="B213" s="84"/>
      <c r="C213" s="84"/>
      <c r="D213" s="84"/>
      <c r="E213" s="84"/>
      <c r="F213" s="84"/>
      <c r="G213" s="84"/>
      <c r="H213" s="125"/>
      <c r="I213" s="84"/>
      <c r="J213" s="84"/>
      <c r="K213" s="84"/>
      <c r="L213" s="84"/>
      <c r="M213" s="84"/>
      <c r="N213" s="84"/>
      <c r="O213" s="84"/>
      <c r="P213" s="84"/>
    </row>
    <row r="214" spans="1:16" x14ac:dyDescent="0.3">
      <c r="A214" s="84"/>
      <c r="B214" s="84"/>
      <c r="C214" s="84"/>
      <c r="D214" s="84"/>
      <c r="E214" s="84"/>
      <c r="F214" s="84"/>
      <c r="G214" s="84"/>
      <c r="H214" s="125"/>
      <c r="I214" s="84"/>
      <c r="J214" s="84"/>
      <c r="K214" s="84"/>
      <c r="L214" s="84"/>
      <c r="M214" s="84"/>
      <c r="N214" s="84"/>
      <c r="O214" s="84"/>
      <c r="P214" s="84"/>
    </row>
    <row r="215" spans="1:16" x14ac:dyDescent="0.3">
      <c r="A215" s="84"/>
      <c r="B215" s="84"/>
      <c r="C215" s="84"/>
      <c r="D215" s="84"/>
      <c r="E215" s="84"/>
      <c r="F215" s="84"/>
      <c r="G215" s="84"/>
      <c r="H215" s="125"/>
      <c r="I215" s="84"/>
      <c r="J215" s="84"/>
      <c r="K215" s="84"/>
      <c r="L215" s="84"/>
      <c r="M215" s="84"/>
      <c r="N215" s="84"/>
      <c r="O215" s="84"/>
      <c r="P215" s="84"/>
    </row>
    <row r="216" spans="1:16" x14ac:dyDescent="0.3">
      <c r="A216" s="84"/>
      <c r="B216" s="84"/>
      <c r="C216" s="84"/>
      <c r="D216" s="84"/>
      <c r="E216" s="84"/>
      <c r="F216" s="84"/>
      <c r="G216" s="84"/>
      <c r="H216" s="125"/>
      <c r="I216" s="84"/>
      <c r="J216" s="84"/>
      <c r="K216" s="84"/>
      <c r="L216" s="84"/>
      <c r="M216" s="84"/>
      <c r="N216" s="84"/>
      <c r="O216" s="84"/>
      <c r="P216" s="84"/>
    </row>
    <row r="217" spans="1:16" x14ac:dyDescent="0.3">
      <c r="A217" s="84"/>
      <c r="B217" s="84"/>
      <c r="C217" s="84"/>
      <c r="D217" s="84"/>
      <c r="E217" s="84"/>
      <c r="F217" s="84"/>
      <c r="G217" s="84"/>
      <c r="H217" s="125"/>
      <c r="I217" s="84"/>
      <c r="J217" s="84"/>
      <c r="K217" s="84"/>
      <c r="L217" s="84"/>
      <c r="M217" s="84"/>
      <c r="N217" s="84"/>
      <c r="O217" s="84"/>
      <c r="P217" s="84"/>
    </row>
    <row r="218" spans="1:16" x14ac:dyDescent="0.3">
      <c r="A218" s="84"/>
      <c r="B218" s="84"/>
      <c r="C218" s="84"/>
      <c r="D218" s="84"/>
      <c r="E218" s="84"/>
      <c r="F218" s="84"/>
      <c r="G218" s="84"/>
      <c r="H218" s="125"/>
      <c r="I218" s="84"/>
      <c r="J218" s="84"/>
      <c r="K218" s="84"/>
      <c r="L218" s="84"/>
      <c r="M218" s="84"/>
      <c r="N218" s="84"/>
      <c r="O218" s="84"/>
      <c r="P218" s="84"/>
    </row>
    <row r="219" spans="1:16" x14ac:dyDescent="0.3">
      <c r="A219" s="84"/>
      <c r="B219" s="84"/>
      <c r="C219" s="84"/>
      <c r="D219" s="84"/>
      <c r="E219" s="84"/>
      <c r="F219" s="84"/>
      <c r="G219" s="84"/>
      <c r="H219" s="125"/>
      <c r="I219" s="84"/>
      <c r="J219" s="84"/>
      <c r="K219" s="84"/>
      <c r="L219" s="84"/>
      <c r="M219" s="84"/>
      <c r="N219" s="84"/>
      <c r="O219" s="84"/>
      <c r="P219" s="84"/>
    </row>
    <row r="220" spans="1:16" x14ac:dyDescent="0.3">
      <c r="A220" s="84"/>
      <c r="B220" s="84"/>
      <c r="C220" s="84"/>
      <c r="D220" s="84"/>
      <c r="E220" s="84"/>
      <c r="F220" s="84"/>
      <c r="G220" s="84"/>
      <c r="H220" s="125"/>
      <c r="I220" s="84"/>
      <c r="J220" s="84"/>
      <c r="K220" s="84"/>
      <c r="L220" s="84"/>
      <c r="M220" s="84"/>
      <c r="N220" s="84"/>
      <c r="O220" s="84"/>
      <c r="P220" s="84"/>
    </row>
    <row r="221" spans="1:16" x14ac:dyDescent="0.3">
      <c r="A221" s="84"/>
      <c r="B221" s="84"/>
      <c r="C221" s="84"/>
      <c r="D221" s="84"/>
      <c r="E221" s="84"/>
      <c r="F221" s="84"/>
      <c r="G221" s="84"/>
      <c r="H221" s="125"/>
      <c r="I221" s="84"/>
      <c r="J221" s="84"/>
      <c r="K221" s="84"/>
      <c r="L221" s="84"/>
      <c r="M221" s="84"/>
      <c r="N221" s="84"/>
      <c r="O221" s="84"/>
      <c r="P221" s="84"/>
    </row>
    <row r="222" spans="1:16" x14ac:dyDescent="0.3">
      <c r="A222" s="84"/>
      <c r="B222" s="84"/>
      <c r="C222" s="84"/>
      <c r="D222" s="84"/>
      <c r="E222" s="84"/>
      <c r="F222" s="84"/>
      <c r="G222" s="84"/>
      <c r="H222" s="125"/>
      <c r="I222" s="84"/>
      <c r="J222" s="84"/>
      <c r="K222" s="84"/>
      <c r="L222" s="84"/>
      <c r="M222" s="84"/>
      <c r="N222" s="84"/>
      <c r="O222" s="84"/>
      <c r="P222" s="84"/>
    </row>
    <row r="223" spans="1:16" x14ac:dyDescent="0.3">
      <c r="A223" s="84"/>
      <c r="B223" s="84"/>
      <c r="C223" s="84"/>
      <c r="D223" s="84"/>
      <c r="E223" s="84"/>
      <c r="F223" s="84"/>
      <c r="G223" s="84"/>
      <c r="H223" s="125"/>
      <c r="I223" s="84"/>
      <c r="J223" s="84"/>
      <c r="K223" s="84"/>
      <c r="L223" s="84"/>
      <c r="M223" s="84"/>
      <c r="N223" s="84"/>
      <c r="O223" s="84"/>
      <c r="P223" s="84"/>
    </row>
    <row r="224" spans="1:16" x14ac:dyDescent="0.3">
      <c r="A224" s="84"/>
      <c r="B224" s="84"/>
      <c r="C224" s="84"/>
      <c r="D224" s="84"/>
      <c r="E224" s="84"/>
      <c r="F224" s="84"/>
      <c r="G224" s="84"/>
      <c r="H224" s="125"/>
      <c r="I224" s="84"/>
      <c r="J224" s="84"/>
      <c r="K224" s="84"/>
      <c r="L224" s="84"/>
      <c r="M224" s="84"/>
      <c r="N224" s="84"/>
      <c r="O224" s="84"/>
      <c r="P224" s="84"/>
    </row>
    <row r="225" spans="1:16" x14ac:dyDescent="0.3">
      <c r="A225" s="84"/>
      <c r="B225" s="84"/>
      <c r="C225" s="84"/>
      <c r="D225" s="84"/>
      <c r="E225" s="84"/>
      <c r="F225" s="84"/>
      <c r="G225" s="84"/>
      <c r="H225" s="125"/>
      <c r="I225" s="84"/>
      <c r="J225" s="84"/>
      <c r="K225" s="84"/>
      <c r="L225" s="84"/>
      <c r="M225" s="84"/>
      <c r="N225" s="84"/>
      <c r="O225" s="84"/>
      <c r="P225" s="84"/>
    </row>
    <row r="226" spans="1:16" x14ac:dyDescent="0.3">
      <c r="A226" s="84"/>
      <c r="B226" s="84"/>
      <c r="C226" s="84"/>
      <c r="D226" s="84"/>
      <c r="E226" s="84"/>
      <c r="F226" s="84"/>
      <c r="G226" s="84"/>
      <c r="H226" s="125"/>
      <c r="I226" s="84"/>
      <c r="J226" s="84"/>
      <c r="K226" s="84"/>
      <c r="L226" s="84"/>
      <c r="M226" s="84"/>
      <c r="N226" s="84"/>
      <c r="O226" s="84"/>
      <c r="P226" s="84"/>
    </row>
    <row r="227" spans="1:16" x14ac:dyDescent="0.3">
      <c r="A227" s="84"/>
      <c r="B227" s="84"/>
      <c r="C227" s="84"/>
      <c r="D227" s="84"/>
      <c r="E227" s="84"/>
      <c r="F227" s="84"/>
      <c r="G227" s="84"/>
      <c r="H227" s="125"/>
      <c r="I227" s="84"/>
      <c r="J227" s="84"/>
      <c r="K227" s="84"/>
      <c r="L227" s="84"/>
      <c r="M227" s="84"/>
      <c r="N227" s="84"/>
      <c r="O227" s="84"/>
      <c r="P227" s="84"/>
    </row>
    <row r="228" spans="1:16" x14ac:dyDescent="0.3">
      <c r="A228" s="84"/>
      <c r="B228" s="84"/>
      <c r="C228" s="84"/>
      <c r="D228" s="84"/>
      <c r="E228" s="84"/>
      <c r="F228" s="84"/>
      <c r="G228" s="84"/>
      <c r="H228" s="125"/>
      <c r="I228" s="84"/>
      <c r="J228" s="84"/>
      <c r="K228" s="84"/>
      <c r="L228" s="84"/>
      <c r="M228" s="84"/>
      <c r="N228" s="84"/>
      <c r="O228" s="84"/>
      <c r="P228" s="84"/>
    </row>
    <row r="229" spans="1:16" x14ac:dyDescent="0.3">
      <c r="A229" s="84"/>
      <c r="B229" s="84"/>
      <c r="C229" s="84"/>
      <c r="D229" s="84"/>
      <c r="E229" s="84"/>
      <c r="F229" s="84"/>
      <c r="G229" s="84"/>
      <c r="H229" s="125"/>
      <c r="I229" s="84"/>
      <c r="J229" s="84"/>
      <c r="K229" s="84"/>
      <c r="L229" s="84"/>
      <c r="M229" s="84"/>
      <c r="N229" s="84"/>
      <c r="O229" s="84"/>
      <c r="P229" s="84"/>
    </row>
    <row r="230" spans="1:16" x14ac:dyDescent="0.3">
      <c r="A230" s="84"/>
      <c r="B230" s="84"/>
      <c r="C230" s="84"/>
      <c r="D230" s="84"/>
      <c r="E230" s="84"/>
      <c r="F230" s="84"/>
      <c r="G230" s="84"/>
      <c r="H230" s="125"/>
      <c r="I230" s="84"/>
      <c r="J230" s="84"/>
      <c r="K230" s="84"/>
      <c r="L230" s="84"/>
      <c r="M230" s="84"/>
      <c r="N230" s="84"/>
      <c r="O230" s="84"/>
      <c r="P230" s="84"/>
    </row>
    <row r="231" spans="1:16" x14ac:dyDescent="0.3">
      <c r="A231" s="84"/>
      <c r="B231" s="84"/>
      <c r="C231" s="84"/>
      <c r="D231" s="84"/>
      <c r="E231" s="84"/>
      <c r="F231" s="84"/>
      <c r="G231" s="84"/>
      <c r="H231" s="125"/>
      <c r="I231" s="84"/>
      <c r="J231" s="84"/>
      <c r="K231" s="84"/>
      <c r="L231" s="84"/>
      <c r="M231" s="84"/>
      <c r="N231" s="84"/>
      <c r="O231" s="84"/>
      <c r="P231" s="84"/>
    </row>
    <row r="232" spans="1:16" x14ac:dyDescent="0.3">
      <c r="A232" s="84"/>
      <c r="B232" s="84"/>
      <c r="C232" s="84"/>
      <c r="D232" s="84"/>
      <c r="E232" s="84"/>
      <c r="F232" s="84"/>
      <c r="G232" s="84"/>
      <c r="H232" s="125"/>
      <c r="I232" s="84"/>
      <c r="J232" s="84"/>
      <c r="K232" s="84"/>
      <c r="L232" s="84"/>
      <c r="M232" s="84"/>
      <c r="N232" s="84"/>
      <c r="O232" s="84"/>
      <c r="P232" s="84"/>
    </row>
    <row r="233" spans="1:16" x14ac:dyDescent="0.3">
      <c r="A233" s="84"/>
      <c r="B233" s="84"/>
      <c r="C233" s="84"/>
      <c r="D233" s="84"/>
      <c r="E233" s="84"/>
      <c r="F233" s="84"/>
      <c r="G233" s="84"/>
      <c r="H233" s="125"/>
      <c r="I233" s="84"/>
      <c r="J233" s="84"/>
      <c r="K233" s="84"/>
      <c r="L233" s="84"/>
      <c r="M233" s="84"/>
      <c r="N233" s="84"/>
      <c r="O233" s="84"/>
      <c r="P233" s="84"/>
    </row>
    <row r="234" spans="1:16" x14ac:dyDescent="0.3">
      <c r="A234" s="84"/>
      <c r="B234" s="84"/>
      <c r="C234" s="84"/>
      <c r="D234" s="84"/>
      <c r="E234" s="84"/>
      <c r="F234" s="84"/>
      <c r="G234" s="84"/>
      <c r="H234" s="125"/>
      <c r="I234" s="84"/>
      <c r="J234" s="84"/>
      <c r="K234" s="84"/>
      <c r="L234" s="84"/>
      <c r="M234" s="84"/>
      <c r="N234" s="84"/>
      <c r="O234" s="84"/>
      <c r="P234" s="84"/>
    </row>
    <row r="235" spans="1:16" x14ac:dyDescent="0.3">
      <c r="A235" s="84"/>
      <c r="B235" s="84"/>
      <c r="C235" s="84"/>
      <c r="D235" s="84"/>
      <c r="E235" s="84"/>
      <c r="F235" s="84"/>
      <c r="G235" s="84"/>
      <c r="H235" s="125"/>
      <c r="I235" s="84"/>
      <c r="J235" s="84"/>
      <c r="K235" s="84"/>
      <c r="L235" s="84"/>
      <c r="M235" s="84"/>
      <c r="N235" s="84"/>
      <c r="O235" s="84"/>
      <c r="P235" s="84"/>
    </row>
    <row r="236" spans="1:16" x14ac:dyDescent="0.3">
      <c r="A236" s="84"/>
      <c r="B236" s="84"/>
      <c r="C236" s="84"/>
      <c r="D236" s="84"/>
      <c r="E236" s="84"/>
      <c r="F236" s="84"/>
      <c r="G236" s="84"/>
      <c r="H236" s="125"/>
      <c r="I236" s="84"/>
      <c r="J236" s="84"/>
      <c r="K236" s="84"/>
      <c r="L236" s="84"/>
      <c r="M236" s="84"/>
      <c r="N236" s="84"/>
      <c r="O236" s="84"/>
      <c r="P236" s="84"/>
    </row>
    <row r="237" spans="1:16" x14ac:dyDescent="0.3">
      <c r="A237" s="84"/>
      <c r="B237" s="84"/>
      <c r="C237" s="84"/>
      <c r="D237" s="84"/>
      <c r="E237" s="84"/>
      <c r="F237" s="84"/>
      <c r="G237" s="84"/>
      <c r="H237" s="125"/>
      <c r="I237" s="84"/>
      <c r="J237" s="84"/>
      <c r="K237" s="84"/>
      <c r="L237" s="84"/>
      <c r="M237" s="84"/>
      <c r="N237" s="84"/>
      <c r="O237" s="84"/>
      <c r="P237" s="84"/>
    </row>
    <row r="238" spans="1:16" x14ac:dyDescent="0.3">
      <c r="A238" s="84"/>
      <c r="B238" s="84"/>
      <c r="C238" s="84"/>
      <c r="D238" s="84"/>
      <c r="E238" s="84"/>
      <c r="F238" s="84"/>
      <c r="G238" s="84"/>
      <c r="H238" s="125"/>
      <c r="I238" s="84"/>
      <c r="J238" s="84"/>
      <c r="K238" s="84"/>
      <c r="L238" s="84"/>
      <c r="M238" s="84"/>
      <c r="N238" s="84"/>
      <c r="O238" s="84"/>
      <c r="P238" s="84"/>
    </row>
    <row r="239" spans="1:16" x14ac:dyDescent="0.3">
      <c r="A239" s="84"/>
      <c r="B239" s="84"/>
      <c r="C239" s="84"/>
      <c r="D239" s="84"/>
      <c r="E239" s="84"/>
      <c r="F239" s="84"/>
      <c r="G239" s="84"/>
      <c r="H239" s="125"/>
      <c r="I239" s="84"/>
      <c r="J239" s="84"/>
      <c r="K239" s="84"/>
      <c r="L239" s="84"/>
      <c r="M239" s="84"/>
      <c r="N239" s="84"/>
      <c r="O239" s="84"/>
      <c r="P239" s="84"/>
    </row>
    <row r="240" spans="1:16" x14ac:dyDescent="0.3">
      <c r="A240" s="84"/>
      <c r="B240" s="84"/>
      <c r="C240" s="84"/>
      <c r="D240" s="84"/>
      <c r="E240" s="84"/>
      <c r="F240" s="84"/>
      <c r="G240" s="84"/>
      <c r="H240" s="125"/>
      <c r="I240" s="84"/>
      <c r="J240" s="84"/>
      <c r="K240" s="84"/>
      <c r="L240" s="84"/>
      <c r="M240" s="84"/>
      <c r="N240" s="84"/>
      <c r="O240" s="84"/>
      <c r="P240" s="84"/>
    </row>
    <row r="241" spans="1:16" x14ac:dyDescent="0.3">
      <c r="A241" s="84"/>
      <c r="B241" s="84"/>
      <c r="C241" s="84"/>
      <c r="D241" s="84"/>
      <c r="E241" s="84"/>
      <c r="F241" s="84"/>
      <c r="G241" s="84"/>
      <c r="H241" s="125"/>
      <c r="I241" s="84"/>
      <c r="J241" s="84"/>
      <c r="K241" s="84"/>
      <c r="L241" s="84"/>
      <c r="M241" s="84"/>
      <c r="N241" s="84"/>
      <c r="O241" s="84"/>
      <c r="P241" s="84"/>
    </row>
    <row r="242" spans="1:16" x14ac:dyDescent="0.3">
      <c r="A242" s="84"/>
      <c r="B242" s="84"/>
      <c r="C242" s="84"/>
      <c r="D242" s="84"/>
      <c r="E242" s="84"/>
      <c r="F242" s="84"/>
      <c r="G242" s="84"/>
      <c r="H242" s="125"/>
      <c r="I242" s="84"/>
      <c r="J242" s="84"/>
      <c r="K242" s="84"/>
      <c r="L242" s="84"/>
      <c r="M242" s="84"/>
      <c r="N242" s="84"/>
      <c r="O242" s="84"/>
      <c r="P242" s="84"/>
    </row>
    <row r="243" spans="1:16" x14ac:dyDescent="0.3">
      <c r="A243" s="84"/>
      <c r="B243" s="84"/>
      <c r="C243" s="84"/>
      <c r="D243" s="84"/>
      <c r="E243" s="84"/>
      <c r="F243" s="84"/>
      <c r="G243" s="84"/>
      <c r="H243" s="125"/>
      <c r="I243" s="84"/>
      <c r="J243" s="84"/>
      <c r="K243" s="84"/>
      <c r="L243" s="84"/>
      <c r="M243" s="84"/>
      <c r="N243" s="84"/>
      <c r="O243" s="84"/>
      <c r="P243" s="84"/>
    </row>
    <row r="244" spans="1:16" x14ac:dyDescent="0.3">
      <c r="A244" s="84"/>
      <c r="B244" s="84"/>
      <c r="C244" s="84"/>
      <c r="D244" s="84"/>
      <c r="E244" s="84"/>
      <c r="F244" s="84"/>
      <c r="G244" s="84"/>
      <c r="H244" s="125"/>
      <c r="I244" s="84"/>
      <c r="J244" s="84"/>
      <c r="K244" s="84"/>
      <c r="L244" s="84"/>
      <c r="M244" s="84"/>
      <c r="N244" s="84"/>
      <c r="O244" s="84"/>
      <c r="P244" s="84"/>
    </row>
    <row r="245" spans="1:16" x14ac:dyDescent="0.3">
      <c r="A245" s="84"/>
      <c r="B245" s="84"/>
      <c r="C245" s="84"/>
      <c r="D245" s="84"/>
      <c r="E245" s="84"/>
      <c r="F245" s="84"/>
      <c r="G245" s="84"/>
      <c r="H245" s="125"/>
      <c r="I245" s="84"/>
      <c r="J245" s="84"/>
      <c r="K245" s="84"/>
      <c r="L245" s="84"/>
      <c r="M245" s="84"/>
      <c r="N245" s="84"/>
      <c r="O245" s="84"/>
      <c r="P245" s="84"/>
    </row>
    <row r="246" spans="1:16" x14ac:dyDescent="0.3">
      <c r="A246" s="84"/>
      <c r="B246" s="84"/>
      <c r="C246" s="84"/>
      <c r="D246" s="84"/>
      <c r="E246" s="84"/>
      <c r="F246" s="84"/>
      <c r="G246" s="84"/>
      <c r="H246" s="125"/>
      <c r="I246" s="84"/>
      <c r="J246" s="84"/>
      <c r="K246" s="84"/>
      <c r="L246" s="84"/>
      <c r="M246" s="84"/>
      <c r="N246" s="84"/>
      <c r="O246" s="84"/>
      <c r="P246" s="84"/>
    </row>
    <row r="247" spans="1:16" x14ac:dyDescent="0.3">
      <c r="A247" s="84"/>
      <c r="B247" s="84"/>
      <c r="C247" s="84"/>
      <c r="D247" s="84"/>
      <c r="E247" s="84"/>
      <c r="F247" s="84"/>
      <c r="G247" s="84"/>
      <c r="H247" s="125"/>
      <c r="I247" s="84"/>
      <c r="J247" s="84"/>
      <c r="K247" s="84"/>
      <c r="L247" s="84"/>
      <c r="M247" s="84"/>
      <c r="N247" s="84"/>
      <c r="O247" s="84"/>
      <c r="P247" s="84"/>
    </row>
    <row r="248" spans="1:16" x14ac:dyDescent="0.3">
      <c r="A248" s="84"/>
      <c r="B248" s="84"/>
      <c r="C248" s="84"/>
      <c r="D248" s="84"/>
      <c r="E248" s="84"/>
      <c r="F248" s="84"/>
      <c r="G248" s="84"/>
      <c r="H248" s="125"/>
      <c r="I248" s="84"/>
      <c r="J248" s="84"/>
      <c r="K248" s="84"/>
      <c r="L248" s="84"/>
      <c r="M248" s="84"/>
      <c r="N248" s="84"/>
      <c r="O248" s="84"/>
      <c r="P248" s="84"/>
    </row>
    <row r="249" spans="1:16" x14ac:dyDescent="0.3">
      <c r="A249" s="84"/>
      <c r="B249" s="84"/>
      <c r="C249" s="84"/>
      <c r="D249" s="84"/>
      <c r="E249" s="84"/>
      <c r="F249" s="84"/>
      <c r="G249" s="84"/>
      <c r="H249" s="125"/>
      <c r="I249" s="84"/>
      <c r="J249" s="84"/>
      <c r="K249" s="84"/>
      <c r="L249" s="84"/>
      <c r="M249" s="84"/>
      <c r="N249" s="84"/>
      <c r="O249" s="84"/>
      <c r="P249" s="84"/>
    </row>
    <row r="250" spans="1:16" x14ac:dyDescent="0.3">
      <c r="A250" s="84"/>
      <c r="B250" s="84"/>
      <c r="C250" s="84"/>
      <c r="D250" s="84"/>
      <c r="E250" s="84"/>
      <c r="F250" s="84"/>
      <c r="G250" s="84"/>
      <c r="H250" s="125"/>
      <c r="I250" s="84"/>
      <c r="J250" s="84"/>
      <c r="K250" s="84"/>
      <c r="L250" s="84"/>
      <c r="M250" s="84"/>
      <c r="N250" s="84"/>
      <c r="O250" s="84"/>
      <c r="P250" s="84"/>
    </row>
    <row r="251" spans="1:16" x14ac:dyDescent="0.3">
      <c r="A251" s="84"/>
      <c r="B251" s="84"/>
      <c r="C251" s="84"/>
      <c r="D251" s="84"/>
      <c r="E251" s="84"/>
      <c r="F251" s="84"/>
      <c r="G251" s="84"/>
      <c r="H251" s="125"/>
      <c r="I251" s="84"/>
      <c r="J251" s="84"/>
      <c r="K251" s="84"/>
      <c r="L251" s="84"/>
      <c r="M251" s="84"/>
      <c r="N251" s="84"/>
      <c r="O251" s="84"/>
      <c r="P251" s="84"/>
    </row>
    <row r="252" spans="1:16" x14ac:dyDescent="0.3">
      <c r="A252" s="84"/>
      <c r="B252" s="84"/>
      <c r="C252" s="84"/>
      <c r="D252" s="84"/>
      <c r="E252" s="84"/>
      <c r="F252" s="84"/>
      <c r="G252" s="84"/>
      <c r="H252" s="125"/>
      <c r="I252" s="84"/>
      <c r="J252" s="84"/>
      <c r="K252" s="84"/>
      <c r="L252" s="84"/>
      <c r="M252" s="84"/>
      <c r="N252" s="84"/>
      <c r="O252" s="84"/>
      <c r="P252" s="84"/>
    </row>
    <row r="253" spans="1:16" x14ac:dyDescent="0.3">
      <c r="A253" s="84"/>
      <c r="B253" s="84"/>
      <c r="C253" s="84"/>
      <c r="D253" s="84"/>
      <c r="E253" s="84"/>
      <c r="F253" s="84"/>
      <c r="G253" s="84"/>
      <c r="H253" s="125"/>
      <c r="I253" s="84"/>
      <c r="J253" s="84"/>
      <c r="K253" s="84"/>
      <c r="L253" s="84"/>
      <c r="M253" s="84"/>
      <c r="N253" s="84"/>
      <c r="O253" s="84"/>
      <c r="P253" s="84"/>
    </row>
    <row r="254" spans="1:16" x14ac:dyDescent="0.3">
      <c r="A254" s="84"/>
      <c r="B254" s="84"/>
      <c r="C254" s="84"/>
      <c r="D254" s="84"/>
      <c r="E254" s="84"/>
      <c r="F254" s="84"/>
      <c r="G254" s="84"/>
      <c r="H254" s="125"/>
      <c r="I254" s="84"/>
      <c r="J254" s="84"/>
      <c r="K254" s="84"/>
      <c r="L254" s="84"/>
      <c r="M254" s="84"/>
      <c r="N254" s="84"/>
      <c r="O254" s="84"/>
      <c r="P254" s="84"/>
    </row>
    <row r="255" spans="1:16" x14ac:dyDescent="0.3">
      <c r="A255" s="84"/>
      <c r="B255" s="84"/>
      <c r="C255" s="84"/>
      <c r="D255" s="84"/>
      <c r="E255" s="84"/>
      <c r="F255" s="84"/>
      <c r="G255" s="84"/>
      <c r="H255" s="125"/>
      <c r="I255" s="84"/>
      <c r="J255" s="84"/>
      <c r="K255" s="84"/>
      <c r="L255" s="84"/>
      <c r="M255" s="84"/>
      <c r="N255" s="84"/>
      <c r="O255" s="84"/>
      <c r="P255" s="84"/>
    </row>
    <row r="256" spans="1:16" x14ac:dyDescent="0.3">
      <c r="A256" s="84"/>
      <c r="B256" s="84"/>
      <c r="C256" s="84"/>
      <c r="D256" s="84"/>
      <c r="E256" s="84"/>
      <c r="F256" s="84"/>
      <c r="G256" s="84"/>
      <c r="H256" s="125"/>
      <c r="I256" s="84"/>
      <c r="J256" s="84"/>
      <c r="K256" s="84"/>
      <c r="L256" s="84"/>
      <c r="M256" s="84"/>
      <c r="N256" s="84"/>
      <c r="O256" s="84"/>
      <c r="P256" s="84"/>
    </row>
    <row r="257" spans="1:16" x14ac:dyDescent="0.3">
      <c r="A257" s="84"/>
      <c r="B257" s="84"/>
      <c r="C257" s="84"/>
      <c r="D257" s="84"/>
      <c r="E257" s="84"/>
      <c r="F257" s="84"/>
      <c r="G257" s="84"/>
      <c r="H257" s="125"/>
      <c r="I257" s="84"/>
      <c r="J257" s="84"/>
      <c r="K257" s="84"/>
      <c r="L257" s="84"/>
      <c r="M257" s="84"/>
      <c r="N257" s="84"/>
      <c r="O257" s="84"/>
      <c r="P257" s="84"/>
    </row>
    <row r="258" spans="1:16" x14ac:dyDescent="0.3">
      <c r="A258" s="84"/>
      <c r="B258" s="84"/>
      <c r="C258" s="84"/>
      <c r="D258" s="84"/>
      <c r="E258" s="84"/>
      <c r="F258" s="84"/>
      <c r="G258" s="84"/>
      <c r="H258" s="125"/>
      <c r="I258" s="84"/>
      <c r="J258" s="84"/>
      <c r="K258" s="84"/>
      <c r="L258" s="84"/>
      <c r="M258" s="84"/>
      <c r="N258" s="84"/>
      <c r="O258" s="84"/>
      <c r="P258" s="84"/>
    </row>
    <row r="259" spans="1:16" x14ac:dyDescent="0.3">
      <c r="A259" s="84"/>
      <c r="B259" s="84"/>
      <c r="C259" s="84"/>
      <c r="D259" s="84"/>
      <c r="E259" s="84"/>
      <c r="F259" s="84"/>
      <c r="G259" s="84"/>
      <c r="H259" s="125"/>
      <c r="I259" s="84"/>
      <c r="J259" s="84"/>
      <c r="K259" s="84"/>
      <c r="L259" s="84"/>
      <c r="M259" s="84"/>
      <c r="N259" s="84"/>
      <c r="O259" s="84"/>
      <c r="P259" s="84"/>
    </row>
    <row r="260" spans="1:16" x14ac:dyDescent="0.3">
      <c r="A260" s="84"/>
      <c r="B260" s="84"/>
      <c r="C260" s="84"/>
      <c r="D260" s="84"/>
      <c r="E260" s="84"/>
      <c r="F260" s="84"/>
      <c r="G260" s="84"/>
      <c r="H260" s="125"/>
      <c r="I260" s="84"/>
      <c r="J260" s="84"/>
      <c r="K260" s="84"/>
      <c r="L260" s="84"/>
      <c r="M260" s="84"/>
      <c r="N260" s="84"/>
      <c r="O260" s="84"/>
      <c r="P260" s="84"/>
    </row>
    <row r="261" spans="1:16" x14ac:dyDescent="0.3">
      <c r="A261" s="84"/>
      <c r="B261" s="84"/>
      <c r="C261" s="84"/>
      <c r="D261" s="84"/>
      <c r="E261" s="84"/>
      <c r="F261" s="84"/>
      <c r="G261" s="84"/>
      <c r="H261" s="125"/>
      <c r="I261" s="84"/>
      <c r="J261" s="84"/>
      <c r="K261" s="84"/>
      <c r="L261" s="84"/>
      <c r="M261" s="84"/>
      <c r="N261" s="84"/>
      <c r="O261" s="84"/>
      <c r="P261" s="84"/>
    </row>
    <row r="262" spans="1:16" x14ac:dyDescent="0.3">
      <c r="A262" s="84"/>
      <c r="B262" s="84"/>
      <c r="C262" s="84"/>
      <c r="D262" s="84"/>
      <c r="E262" s="84"/>
      <c r="F262" s="84"/>
      <c r="G262" s="84"/>
      <c r="H262" s="125"/>
      <c r="I262" s="84"/>
      <c r="J262" s="84"/>
      <c r="K262" s="84"/>
      <c r="L262" s="84"/>
      <c r="M262" s="84"/>
      <c r="N262" s="84"/>
      <c r="O262" s="84"/>
      <c r="P262" s="84"/>
    </row>
    <row r="263" spans="1:16" x14ac:dyDescent="0.3">
      <c r="A263" s="84"/>
      <c r="B263" s="84"/>
      <c r="C263" s="84"/>
      <c r="D263" s="84"/>
      <c r="E263" s="84"/>
      <c r="F263" s="84"/>
      <c r="G263" s="84"/>
      <c r="H263" s="125"/>
      <c r="I263" s="84"/>
      <c r="J263" s="84"/>
      <c r="K263" s="84"/>
      <c r="L263" s="84"/>
      <c r="M263" s="84"/>
      <c r="N263" s="84"/>
      <c r="O263" s="84"/>
      <c r="P263" s="84"/>
    </row>
    <row r="264" spans="1:16" x14ac:dyDescent="0.3">
      <c r="A264" s="84"/>
      <c r="B264" s="84"/>
      <c r="C264" s="84"/>
      <c r="D264" s="84"/>
      <c r="E264" s="84"/>
      <c r="F264" s="84"/>
      <c r="G264" s="84"/>
      <c r="H264" s="125"/>
      <c r="I264" s="84"/>
      <c r="J264" s="84"/>
      <c r="K264" s="84"/>
      <c r="L264" s="84"/>
      <c r="M264" s="84"/>
      <c r="N264" s="84"/>
      <c r="O264" s="84"/>
      <c r="P264" s="84"/>
    </row>
    <row r="265" spans="1:16" x14ac:dyDescent="0.3">
      <c r="A265" s="84"/>
      <c r="B265" s="84"/>
      <c r="C265" s="84"/>
      <c r="D265" s="84"/>
      <c r="E265" s="84"/>
      <c r="F265" s="84"/>
      <c r="G265" s="84"/>
      <c r="H265" s="125"/>
      <c r="I265" s="84"/>
      <c r="J265" s="84"/>
      <c r="K265" s="84"/>
      <c r="L265" s="84"/>
      <c r="M265" s="84"/>
      <c r="N265" s="84"/>
      <c r="O265" s="84"/>
      <c r="P265" s="84"/>
    </row>
    <row r="266" spans="1:16" x14ac:dyDescent="0.3">
      <c r="A266" s="84"/>
      <c r="B266" s="84"/>
      <c r="C266" s="84"/>
      <c r="D266" s="84"/>
      <c r="E266" s="84"/>
      <c r="F266" s="84"/>
      <c r="G266" s="84"/>
      <c r="H266" s="125"/>
      <c r="I266" s="84"/>
      <c r="J266" s="84"/>
      <c r="K266" s="84"/>
      <c r="L266" s="84"/>
      <c r="M266" s="84"/>
      <c r="N266" s="84"/>
      <c r="O266" s="84"/>
      <c r="P266" s="84"/>
    </row>
    <row r="267" spans="1:16" x14ac:dyDescent="0.3">
      <c r="A267" s="84"/>
      <c r="B267" s="84"/>
      <c r="C267" s="84"/>
      <c r="D267" s="84"/>
      <c r="E267" s="84"/>
      <c r="F267" s="84"/>
      <c r="G267" s="84"/>
      <c r="H267" s="125"/>
      <c r="I267" s="84"/>
      <c r="J267" s="84"/>
      <c r="K267" s="84"/>
      <c r="L267" s="84"/>
      <c r="M267" s="84"/>
      <c r="N267" s="84"/>
      <c r="O267" s="84"/>
      <c r="P267" s="84"/>
    </row>
    <row r="268" spans="1:16" x14ac:dyDescent="0.3">
      <c r="A268" s="84"/>
      <c r="B268" s="84"/>
      <c r="C268" s="84"/>
      <c r="D268" s="84"/>
      <c r="E268" s="84"/>
      <c r="F268" s="84"/>
      <c r="G268" s="84"/>
      <c r="H268" s="125"/>
      <c r="I268" s="84"/>
      <c r="J268" s="84"/>
      <c r="K268" s="84"/>
      <c r="L268" s="84"/>
      <c r="M268" s="84"/>
      <c r="N268" s="84"/>
      <c r="O268" s="84"/>
      <c r="P268" s="84"/>
    </row>
    <row r="269" spans="1:16" x14ac:dyDescent="0.3">
      <c r="A269" s="84"/>
      <c r="B269" s="84"/>
      <c r="C269" s="84"/>
      <c r="D269" s="84"/>
      <c r="E269" s="84"/>
      <c r="F269" s="84"/>
      <c r="G269" s="84"/>
      <c r="H269" s="125"/>
      <c r="I269" s="84"/>
      <c r="J269" s="84"/>
      <c r="K269" s="84"/>
      <c r="L269" s="84"/>
      <c r="M269" s="84"/>
      <c r="N269" s="84"/>
      <c r="O269" s="84"/>
      <c r="P269" s="84"/>
    </row>
    <row r="270" spans="1:16" x14ac:dyDescent="0.3">
      <c r="A270" s="84"/>
      <c r="B270" s="84"/>
      <c r="C270" s="84"/>
      <c r="D270" s="84"/>
      <c r="E270" s="84"/>
      <c r="F270" s="84"/>
      <c r="G270" s="84"/>
      <c r="H270" s="125"/>
      <c r="I270" s="84"/>
      <c r="J270" s="84"/>
      <c r="K270" s="84"/>
      <c r="L270" s="84"/>
      <c r="M270" s="84"/>
      <c r="N270" s="84"/>
      <c r="O270" s="84"/>
      <c r="P270" s="84"/>
    </row>
    <row r="271" spans="1:16" x14ac:dyDescent="0.3">
      <c r="A271" s="84"/>
      <c r="B271" s="84"/>
      <c r="C271" s="84"/>
      <c r="D271" s="84"/>
      <c r="E271" s="84"/>
      <c r="F271" s="84"/>
      <c r="G271" s="84"/>
      <c r="H271" s="125"/>
      <c r="I271" s="84"/>
      <c r="J271" s="84"/>
      <c r="K271" s="84"/>
      <c r="L271" s="84"/>
      <c r="M271" s="84"/>
      <c r="N271" s="84"/>
      <c r="O271" s="84"/>
      <c r="P271" s="84"/>
    </row>
    <row r="272" spans="1:16" x14ac:dyDescent="0.3">
      <c r="A272" s="84"/>
      <c r="B272" s="84"/>
      <c r="C272" s="84"/>
      <c r="D272" s="84"/>
      <c r="E272" s="84"/>
      <c r="F272" s="84"/>
      <c r="G272" s="84"/>
      <c r="H272" s="125"/>
      <c r="I272" s="84"/>
      <c r="J272" s="84"/>
      <c r="K272" s="84"/>
      <c r="L272" s="84"/>
      <c r="M272" s="84"/>
      <c r="N272" s="84"/>
      <c r="O272" s="84"/>
      <c r="P272" s="84"/>
    </row>
    <row r="273" spans="1:16" x14ac:dyDescent="0.3">
      <c r="A273" s="84"/>
      <c r="B273" s="84"/>
      <c r="C273" s="84"/>
      <c r="D273" s="84"/>
      <c r="E273" s="84"/>
      <c r="F273" s="84"/>
      <c r="G273" s="84"/>
      <c r="H273" s="125"/>
      <c r="I273" s="84"/>
      <c r="J273" s="84"/>
      <c r="K273" s="84"/>
      <c r="L273" s="84"/>
      <c r="M273" s="84"/>
      <c r="N273" s="84"/>
      <c r="O273" s="84"/>
      <c r="P273" s="84"/>
    </row>
    <row r="274" spans="1:16" x14ac:dyDescent="0.3">
      <c r="A274" s="84"/>
      <c r="B274" s="84"/>
      <c r="C274" s="84"/>
      <c r="D274" s="84"/>
      <c r="E274" s="84"/>
      <c r="F274" s="84"/>
      <c r="G274" s="84"/>
      <c r="H274" s="125"/>
      <c r="I274" s="84"/>
      <c r="J274" s="84"/>
      <c r="K274" s="84"/>
      <c r="L274" s="84"/>
      <c r="M274" s="84"/>
      <c r="N274" s="84"/>
      <c r="O274" s="84"/>
      <c r="P274" s="84"/>
    </row>
    <row r="275" spans="1:16" x14ac:dyDescent="0.3">
      <c r="A275" s="84"/>
      <c r="B275" s="84"/>
      <c r="C275" s="84"/>
      <c r="D275" s="84"/>
      <c r="E275" s="84"/>
      <c r="F275" s="84"/>
      <c r="G275" s="84"/>
      <c r="H275" s="125"/>
      <c r="I275" s="84"/>
      <c r="J275" s="84"/>
      <c r="K275" s="84"/>
      <c r="L275" s="84"/>
      <c r="M275" s="84"/>
      <c r="N275" s="84"/>
      <c r="O275" s="84"/>
      <c r="P275" s="84"/>
    </row>
    <row r="276" spans="1:16" x14ac:dyDescent="0.3">
      <c r="A276" s="84"/>
      <c r="B276" s="84"/>
      <c r="C276" s="84"/>
      <c r="D276" s="84"/>
      <c r="E276" s="84"/>
      <c r="F276" s="84"/>
      <c r="G276" s="84"/>
      <c r="H276" s="125"/>
      <c r="I276" s="84"/>
      <c r="J276" s="84"/>
      <c r="K276" s="84"/>
      <c r="L276" s="84"/>
      <c r="M276" s="84"/>
      <c r="N276" s="84"/>
      <c r="O276" s="84"/>
      <c r="P276" s="84"/>
    </row>
    <row r="277" spans="1:16" x14ac:dyDescent="0.3">
      <c r="A277" s="84"/>
      <c r="B277" s="84"/>
      <c r="C277" s="84"/>
      <c r="D277" s="84"/>
      <c r="E277" s="84"/>
      <c r="F277" s="84"/>
      <c r="G277" s="84"/>
      <c r="H277" s="125"/>
      <c r="I277" s="84"/>
      <c r="J277" s="84"/>
      <c r="K277" s="84"/>
      <c r="L277" s="84"/>
      <c r="M277" s="84"/>
      <c r="N277" s="84"/>
      <c r="O277" s="84"/>
      <c r="P277" s="84"/>
    </row>
    <row r="278" spans="1:16" x14ac:dyDescent="0.3">
      <c r="A278" s="84"/>
      <c r="B278" s="84"/>
      <c r="C278" s="84"/>
      <c r="D278" s="84"/>
      <c r="E278" s="84"/>
      <c r="F278" s="84"/>
      <c r="G278" s="84"/>
      <c r="H278" s="125"/>
      <c r="I278" s="84"/>
      <c r="J278" s="84"/>
      <c r="K278" s="84"/>
      <c r="L278" s="84"/>
      <c r="M278" s="84"/>
      <c r="N278" s="84"/>
      <c r="O278" s="84"/>
      <c r="P278" s="84"/>
    </row>
    <row r="279" spans="1:16" x14ac:dyDescent="0.3">
      <c r="A279" s="84"/>
      <c r="B279" s="84"/>
      <c r="C279" s="84"/>
      <c r="D279" s="84"/>
      <c r="E279" s="84"/>
      <c r="F279" s="84"/>
      <c r="G279" s="84"/>
      <c r="H279" s="125"/>
      <c r="I279" s="84"/>
      <c r="J279" s="84"/>
      <c r="K279" s="84"/>
      <c r="L279" s="84"/>
      <c r="M279" s="84"/>
      <c r="N279" s="84"/>
      <c r="O279" s="84"/>
      <c r="P279" s="84"/>
    </row>
    <row r="280" spans="1:16" x14ac:dyDescent="0.3">
      <c r="A280" s="84"/>
      <c r="B280" s="84"/>
      <c r="C280" s="84"/>
      <c r="D280" s="84"/>
      <c r="E280" s="84"/>
      <c r="F280" s="84"/>
      <c r="G280" s="84"/>
      <c r="H280" s="125"/>
      <c r="I280" s="84"/>
      <c r="J280" s="84"/>
      <c r="K280" s="84"/>
      <c r="L280" s="84"/>
      <c r="M280" s="84"/>
      <c r="N280" s="84"/>
      <c r="O280" s="84"/>
      <c r="P280" s="84"/>
    </row>
    <row r="281" spans="1:16" x14ac:dyDescent="0.3">
      <c r="A281" s="84"/>
      <c r="B281" s="84"/>
      <c r="C281" s="84"/>
      <c r="D281" s="84"/>
      <c r="E281" s="84"/>
      <c r="F281" s="84"/>
      <c r="G281" s="84"/>
      <c r="H281" s="125"/>
      <c r="I281" s="84"/>
      <c r="J281" s="84"/>
      <c r="K281" s="84"/>
      <c r="L281" s="84"/>
      <c r="M281" s="84"/>
      <c r="N281" s="84"/>
      <c r="O281" s="84"/>
      <c r="P281" s="84"/>
    </row>
    <row r="282" spans="1:16" x14ac:dyDescent="0.3">
      <c r="A282" s="84"/>
      <c r="B282" s="84"/>
      <c r="C282" s="84"/>
      <c r="D282" s="84"/>
      <c r="E282" s="84"/>
      <c r="F282" s="84"/>
      <c r="G282" s="84"/>
      <c r="H282" s="125"/>
      <c r="I282" s="84"/>
      <c r="J282" s="84"/>
      <c r="K282" s="84"/>
      <c r="L282" s="84"/>
      <c r="M282" s="84"/>
      <c r="N282" s="84"/>
      <c r="O282" s="84"/>
      <c r="P282" s="84"/>
    </row>
    <row r="283" spans="1:16" x14ac:dyDescent="0.3">
      <c r="A283" s="84"/>
      <c r="B283" s="84"/>
      <c r="C283" s="84"/>
      <c r="D283" s="84"/>
      <c r="E283" s="84"/>
      <c r="F283" s="84"/>
      <c r="G283" s="84"/>
      <c r="H283" s="125"/>
      <c r="I283" s="84"/>
      <c r="J283" s="84"/>
      <c r="K283" s="84"/>
      <c r="L283" s="84"/>
      <c r="M283" s="84"/>
      <c r="N283" s="84"/>
      <c r="O283" s="84"/>
      <c r="P283" s="84"/>
    </row>
    <row r="284" spans="1:16" x14ac:dyDescent="0.3">
      <c r="A284" s="84"/>
      <c r="B284" s="84"/>
      <c r="C284" s="84"/>
      <c r="D284" s="84"/>
      <c r="E284" s="84"/>
      <c r="F284" s="84"/>
      <c r="G284" s="84"/>
      <c r="H284" s="125"/>
      <c r="I284" s="84"/>
      <c r="J284" s="84"/>
      <c r="K284" s="84"/>
      <c r="L284" s="84"/>
      <c r="M284" s="84"/>
      <c r="N284" s="84"/>
      <c r="O284" s="84"/>
      <c r="P284" s="84"/>
    </row>
    <row r="285" spans="1:16" x14ac:dyDescent="0.3">
      <c r="A285" s="84"/>
      <c r="B285" s="84"/>
      <c r="C285" s="84"/>
      <c r="D285" s="84"/>
      <c r="E285" s="84"/>
      <c r="F285" s="84"/>
      <c r="G285" s="84"/>
      <c r="H285" s="125"/>
      <c r="I285" s="84"/>
      <c r="J285" s="84"/>
      <c r="K285" s="84"/>
      <c r="L285" s="84"/>
      <c r="M285" s="84"/>
      <c r="N285" s="84"/>
      <c r="O285" s="84"/>
      <c r="P285" s="84"/>
    </row>
    <row r="286" spans="1:16" x14ac:dyDescent="0.3">
      <c r="A286" s="84"/>
      <c r="B286" s="84"/>
      <c r="C286" s="84"/>
      <c r="D286" s="84"/>
      <c r="E286" s="84"/>
      <c r="F286" s="84"/>
      <c r="G286" s="84"/>
      <c r="H286" s="125"/>
      <c r="I286" s="84"/>
      <c r="J286" s="84"/>
      <c r="K286" s="84"/>
      <c r="L286" s="84"/>
      <c r="M286" s="84"/>
      <c r="N286" s="84"/>
      <c r="O286" s="84"/>
      <c r="P286" s="84"/>
    </row>
    <row r="287" spans="1:16" x14ac:dyDescent="0.3">
      <c r="A287" s="84"/>
      <c r="B287" s="84"/>
      <c r="C287" s="84"/>
      <c r="D287" s="84"/>
      <c r="E287" s="84"/>
      <c r="F287" s="84"/>
      <c r="G287" s="84"/>
      <c r="H287" s="125"/>
      <c r="I287" s="84"/>
      <c r="J287" s="84"/>
      <c r="K287" s="84"/>
      <c r="L287" s="84"/>
      <c r="M287" s="84"/>
      <c r="N287" s="84"/>
      <c r="O287" s="84"/>
      <c r="P287" s="84"/>
    </row>
    <row r="288" spans="1:16" x14ac:dyDescent="0.3">
      <c r="A288" s="84"/>
      <c r="B288" s="84"/>
      <c r="C288" s="84"/>
      <c r="D288" s="84"/>
      <c r="E288" s="84"/>
      <c r="F288" s="84"/>
      <c r="G288" s="84"/>
      <c r="H288" s="125"/>
      <c r="I288" s="84"/>
      <c r="J288" s="84"/>
      <c r="K288" s="84"/>
      <c r="L288" s="84"/>
      <c r="M288" s="84"/>
      <c r="N288" s="84"/>
      <c r="O288" s="84"/>
      <c r="P288" s="84"/>
    </row>
    <row r="289" spans="1:16" x14ac:dyDescent="0.3">
      <c r="A289" s="84"/>
      <c r="B289" s="84"/>
      <c r="C289" s="84"/>
      <c r="D289" s="84"/>
      <c r="E289" s="84"/>
      <c r="F289" s="84"/>
      <c r="G289" s="84"/>
      <c r="H289" s="125"/>
      <c r="I289" s="84"/>
      <c r="J289" s="84"/>
      <c r="K289" s="84"/>
      <c r="L289" s="84"/>
      <c r="M289" s="84"/>
      <c r="N289" s="84"/>
      <c r="O289" s="84"/>
      <c r="P289" s="84"/>
    </row>
    <row r="290" spans="1:16" x14ac:dyDescent="0.3">
      <c r="A290" s="84"/>
      <c r="B290" s="84"/>
      <c r="C290" s="84"/>
      <c r="D290" s="84"/>
      <c r="E290" s="84"/>
      <c r="F290" s="84"/>
      <c r="G290" s="84"/>
      <c r="H290" s="125"/>
      <c r="I290" s="84"/>
      <c r="J290" s="84"/>
      <c r="K290" s="84"/>
      <c r="L290" s="84"/>
      <c r="M290" s="84"/>
      <c r="N290" s="84"/>
      <c r="O290" s="84"/>
      <c r="P290" s="84"/>
    </row>
    <row r="291" spans="1:16" x14ac:dyDescent="0.3">
      <c r="A291" s="84"/>
      <c r="B291" s="84"/>
      <c r="C291" s="84"/>
      <c r="D291" s="84"/>
      <c r="E291" s="84"/>
      <c r="F291" s="84"/>
      <c r="G291" s="84"/>
      <c r="H291" s="125"/>
      <c r="I291" s="84"/>
      <c r="J291" s="84"/>
      <c r="K291" s="84"/>
      <c r="L291" s="84"/>
      <c r="M291" s="84"/>
      <c r="N291" s="84"/>
      <c r="O291" s="84"/>
      <c r="P291" s="84"/>
    </row>
    <row r="292" spans="1:16" x14ac:dyDescent="0.3">
      <c r="A292" s="84"/>
      <c r="B292" s="84"/>
      <c r="C292" s="84"/>
      <c r="D292" s="84"/>
      <c r="E292" s="84"/>
      <c r="F292" s="84"/>
      <c r="G292" s="84"/>
      <c r="H292" s="125"/>
      <c r="I292" s="84"/>
      <c r="J292" s="84"/>
      <c r="K292" s="84"/>
      <c r="L292" s="84"/>
      <c r="M292" s="84"/>
      <c r="N292" s="84"/>
      <c r="O292" s="84"/>
      <c r="P292" s="84"/>
    </row>
    <row r="293" spans="1:16" x14ac:dyDescent="0.3">
      <c r="A293" s="84"/>
      <c r="B293" s="84"/>
      <c r="C293" s="84"/>
      <c r="D293" s="84"/>
      <c r="E293" s="84"/>
      <c r="F293" s="84"/>
      <c r="G293" s="84"/>
      <c r="H293" s="125"/>
      <c r="I293" s="84"/>
      <c r="J293" s="84"/>
      <c r="K293" s="84"/>
      <c r="L293" s="84"/>
      <c r="M293" s="84"/>
      <c r="N293" s="84"/>
      <c r="O293" s="84"/>
      <c r="P293" s="84"/>
    </row>
    <row r="294" spans="1:16" x14ac:dyDescent="0.3">
      <c r="A294" s="84"/>
      <c r="B294" s="84"/>
      <c r="C294" s="84"/>
      <c r="D294" s="84"/>
      <c r="E294" s="84"/>
      <c r="F294" s="84"/>
      <c r="G294" s="84"/>
      <c r="H294" s="125"/>
      <c r="I294" s="84"/>
      <c r="J294" s="84"/>
      <c r="K294" s="84"/>
      <c r="L294" s="84"/>
      <c r="M294" s="84"/>
      <c r="N294" s="84"/>
      <c r="O294" s="84"/>
      <c r="P294" s="84"/>
    </row>
    <row r="295" spans="1:16" x14ac:dyDescent="0.3">
      <c r="A295" s="84"/>
      <c r="B295" s="84"/>
      <c r="C295" s="84"/>
      <c r="D295" s="84"/>
      <c r="E295" s="84"/>
      <c r="F295" s="84"/>
      <c r="G295" s="84"/>
      <c r="H295" s="125"/>
      <c r="I295" s="84"/>
      <c r="J295" s="84"/>
      <c r="K295" s="84"/>
      <c r="L295" s="84"/>
      <c r="M295" s="84"/>
      <c r="N295" s="84"/>
      <c r="O295" s="84"/>
      <c r="P295" s="84"/>
    </row>
    <row r="296" spans="1:16" x14ac:dyDescent="0.3">
      <c r="A296" s="84"/>
      <c r="B296" s="84"/>
      <c r="C296" s="84"/>
      <c r="D296" s="84"/>
      <c r="E296" s="84"/>
      <c r="F296" s="84"/>
      <c r="G296" s="84"/>
      <c r="H296" s="125"/>
      <c r="I296" s="84"/>
      <c r="J296" s="84"/>
      <c r="K296" s="84"/>
      <c r="L296" s="84"/>
      <c r="M296" s="84"/>
      <c r="N296" s="84"/>
      <c r="O296" s="84"/>
      <c r="P296" s="84"/>
    </row>
    <row r="297" spans="1:16" x14ac:dyDescent="0.3">
      <c r="A297" s="84"/>
      <c r="B297" s="84"/>
      <c r="C297" s="84"/>
      <c r="D297" s="84"/>
      <c r="E297" s="84"/>
      <c r="F297" s="84"/>
      <c r="G297" s="84"/>
      <c r="H297" s="125"/>
      <c r="I297" s="84"/>
      <c r="J297" s="84"/>
      <c r="K297" s="84"/>
      <c r="L297" s="84"/>
      <c r="M297" s="84"/>
      <c r="N297" s="84"/>
      <c r="O297" s="84"/>
      <c r="P297" s="84"/>
    </row>
    <row r="298" spans="1:16" x14ac:dyDescent="0.3">
      <c r="A298" s="84"/>
      <c r="B298" s="84"/>
      <c r="C298" s="84"/>
      <c r="D298" s="84"/>
      <c r="E298" s="84"/>
      <c r="F298" s="84"/>
      <c r="G298" s="84"/>
      <c r="H298" s="125"/>
      <c r="I298" s="84"/>
      <c r="J298" s="84"/>
      <c r="K298" s="84"/>
      <c r="L298" s="84"/>
      <c r="M298" s="84"/>
      <c r="N298" s="84"/>
      <c r="O298" s="84"/>
      <c r="P298" s="84"/>
    </row>
    <row r="299" spans="1:16" x14ac:dyDescent="0.3">
      <c r="A299" s="84"/>
      <c r="B299" s="84"/>
      <c r="C299" s="84"/>
      <c r="D299" s="84"/>
      <c r="E299" s="84"/>
      <c r="F299" s="84"/>
      <c r="G299" s="84"/>
      <c r="H299" s="125"/>
      <c r="I299" s="84"/>
      <c r="J299" s="84"/>
      <c r="K299" s="84"/>
      <c r="L299" s="84"/>
      <c r="M299" s="84"/>
      <c r="N299" s="84"/>
      <c r="O299" s="84"/>
      <c r="P299" s="84"/>
    </row>
    <row r="300" spans="1:16" x14ac:dyDescent="0.3">
      <c r="A300" s="84"/>
      <c r="B300" s="84"/>
      <c r="C300" s="84"/>
      <c r="D300" s="84"/>
      <c r="E300" s="84"/>
      <c r="F300" s="84"/>
      <c r="G300" s="84"/>
      <c r="H300" s="125"/>
      <c r="I300" s="84"/>
      <c r="J300" s="84"/>
      <c r="K300" s="84"/>
      <c r="L300" s="84"/>
      <c r="M300" s="84"/>
      <c r="N300" s="84"/>
      <c r="O300" s="84"/>
      <c r="P300" s="84"/>
    </row>
    <row r="301" spans="1:16" x14ac:dyDescent="0.3">
      <c r="A301" s="84"/>
      <c r="B301" s="84"/>
      <c r="C301" s="84"/>
      <c r="D301" s="84"/>
      <c r="E301" s="84"/>
      <c r="F301" s="84"/>
      <c r="G301" s="84"/>
      <c r="H301" s="125"/>
      <c r="I301" s="84"/>
      <c r="J301" s="84"/>
      <c r="K301" s="84"/>
      <c r="L301" s="84"/>
      <c r="M301" s="84"/>
      <c r="N301" s="84"/>
      <c r="O301" s="84"/>
      <c r="P301" s="84"/>
    </row>
    <row r="302" spans="1:16" x14ac:dyDescent="0.3">
      <c r="A302" s="84"/>
      <c r="B302" s="84"/>
      <c r="C302" s="84"/>
      <c r="D302" s="84"/>
      <c r="E302" s="84"/>
      <c r="F302" s="84"/>
      <c r="G302" s="84"/>
      <c r="H302" s="125"/>
      <c r="I302" s="84"/>
      <c r="J302" s="84"/>
      <c r="K302" s="84"/>
      <c r="L302" s="84"/>
      <c r="M302" s="84"/>
      <c r="N302" s="84"/>
      <c r="O302" s="84"/>
      <c r="P302" s="84"/>
    </row>
    <row r="303" spans="1:16" x14ac:dyDescent="0.3">
      <c r="A303" s="84"/>
      <c r="B303" s="84"/>
      <c r="C303" s="84"/>
      <c r="D303" s="84"/>
      <c r="E303" s="84"/>
      <c r="F303" s="84"/>
      <c r="G303" s="84"/>
      <c r="H303" s="125"/>
      <c r="I303" s="84"/>
      <c r="J303" s="84"/>
      <c r="K303" s="84"/>
      <c r="L303" s="84"/>
      <c r="M303" s="84"/>
      <c r="N303" s="84"/>
      <c r="O303" s="84"/>
      <c r="P303" s="84"/>
    </row>
    <row r="304" spans="1:16" x14ac:dyDescent="0.3">
      <c r="A304" s="84"/>
      <c r="B304" s="84"/>
      <c r="C304" s="84"/>
      <c r="D304" s="84"/>
      <c r="E304" s="84"/>
      <c r="F304" s="84"/>
      <c r="G304" s="84"/>
      <c r="H304" s="125"/>
      <c r="I304" s="84"/>
      <c r="J304" s="84"/>
      <c r="K304" s="84"/>
      <c r="L304" s="84"/>
      <c r="M304" s="84"/>
      <c r="N304" s="84"/>
      <c r="O304" s="84"/>
      <c r="P304" s="84"/>
    </row>
    <row r="305" spans="1:16" x14ac:dyDescent="0.3">
      <c r="A305" s="84"/>
      <c r="B305" s="84"/>
      <c r="C305" s="84"/>
      <c r="D305" s="84"/>
      <c r="E305" s="84"/>
      <c r="F305" s="84"/>
      <c r="G305" s="84"/>
      <c r="H305" s="125"/>
      <c r="I305" s="84"/>
      <c r="J305" s="84"/>
      <c r="K305" s="84"/>
      <c r="L305" s="84"/>
      <c r="M305" s="84"/>
      <c r="N305" s="84"/>
      <c r="O305" s="84"/>
      <c r="P305" s="84"/>
    </row>
    <row r="306" spans="1:16" x14ac:dyDescent="0.3">
      <c r="A306" s="84"/>
      <c r="B306" s="84"/>
      <c r="C306" s="84"/>
      <c r="D306" s="84"/>
      <c r="E306" s="84"/>
      <c r="F306" s="84"/>
      <c r="G306" s="84"/>
      <c r="H306" s="125"/>
      <c r="I306" s="84"/>
      <c r="J306" s="84"/>
      <c r="K306" s="84"/>
      <c r="L306" s="84"/>
      <c r="M306" s="84"/>
      <c r="N306" s="84"/>
      <c r="O306" s="84"/>
      <c r="P306" s="84"/>
    </row>
    <row r="307" spans="1:16" x14ac:dyDescent="0.3">
      <c r="A307" s="84"/>
      <c r="B307" s="84"/>
      <c r="C307" s="84"/>
      <c r="D307" s="84"/>
      <c r="E307" s="84"/>
      <c r="F307" s="84"/>
      <c r="G307" s="84"/>
      <c r="H307" s="125"/>
      <c r="I307" s="84"/>
      <c r="J307" s="84"/>
      <c r="K307" s="84"/>
      <c r="L307" s="84"/>
      <c r="M307" s="84"/>
      <c r="N307" s="84"/>
      <c r="O307" s="84"/>
      <c r="P307" s="84"/>
    </row>
    <row r="308" spans="1:16" x14ac:dyDescent="0.3">
      <c r="A308" s="84"/>
      <c r="B308" s="84"/>
      <c r="C308" s="84"/>
      <c r="D308" s="84"/>
      <c r="E308" s="84"/>
      <c r="F308" s="84"/>
      <c r="G308" s="84"/>
      <c r="H308" s="125"/>
      <c r="I308" s="84"/>
      <c r="J308" s="84"/>
      <c r="K308" s="84"/>
      <c r="L308" s="84"/>
      <c r="M308" s="84"/>
      <c r="N308" s="84"/>
      <c r="O308" s="84"/>
      <c r="P308" s="84"/>
    </row>
    <row r="309" spans="1:16" x14ac:dyDescent="0.3">
      <c r="A309" s="84"/>
      <c r="B309" s="84"/>
      <c r="C309" s="84"/>
      <c r="D309" s="84"/>
      <c r="E309" s="84"/>
      <c r="F309" s="84"/>
      <c r="G309" s="84"/>
      <c r="H309" s="125"/>
      <c r="I309" s="84"/>
      <c r="J309" s="84"/>
      <c r="K309" s="84"/>
      <c r="L309" s="84"/>
      <c r="M309" s="84"/>
      <c r="N309" s="84"/>
      <c r="O309" s="84"/>
      <c r="P309" s="84"/>
    </row>
    <row r="310" spans="1:16" x14ac:dyDescent="0.3">
      <c r="A310" s="84"/>
      <c r="B310" s="84"/>
      <c r="C310" s="84"/>
      <c r="D310" s="84"/>
      <c r="E310" s="84"/>
      <c r="F310" s="84"/>
      <c r="G310" s="84"/>
      <c r="H310" s="125"/>
      <c r="I310" s="84"/>
      <c r="J310" s="84"/>
      <c r="K310" s="84"/>
      <c r="L310" s="84"/>
      <c r="M310" s="84"/>
      <c r="N310" s="84"/>
      <c r="O310" s="84"/>
      <c r="P310" s="84"/>
    </row>
    <row r="311" spans="1:16" x14ac:dyDescent="0.3">
      <c r="A311" s="84"/>
      <c r="B311" s="84"/>
      <c r="C311" s="84"/>
      <c r="D311" s="84"/>
      <c r="E311" s="84"/>
      <c r="F311" s="84"/>
      <c r="G311" s="84"/>
      <c r="H311" s="125"/>
      <c r="I311" s="84"/>
      <c r="J311" s="84"/>
      <c r="K311" s="84"/>
      <c r="L311" s="84"/>
      <c r="M311" s="84"/>
      <c r="N311" s="84"/>
      <c r="O311" s="84"/>
      <c r="P311" s="84"/>
    </row>
    <row r="312" spans="1:16" x14ac:dyDescent="0.3">
      <c r="A312" s="84"/>
      <c r="B312" s="84"/>
      <c r="C312" s="84"/>
      <c r="D312" s="84"/>
      <c r="E312" s="84"/>
      <c r="F312" s="84"/>
      <c r="G312" s="84"/>
      <c r="H312" s="125"/>
      <c r="I312" s="84"/>
      <c r="J312" s="84"/>
      <c r="K312" s="84"/>
      <c r="L312" s="84"/>
      <c r="M312" s="84"/>
      <c r="N312" s="84"/>
      <c r="O312" s="84"/>
      <c r="P312" s="84"/>
    </row>
    <row r="313" spans="1:16" x14ac:dyDescent="0.3">
      <c r="A313" s="84"/>
      <c r="B313" s="84"/>
      <c r="C313" s="84"/>
      <c r="D313" s="84"/>
      <c r="E313" s="84"/>
      <c r="F313" s="84"/>
      <c r="G313" s="84"/>
      <c r="H313" s="125"/>
      <c r="I313" s="84"/>
      <c r="J313" s="84"/>
      <c r="K313" s="84"/>
      <c r="L313" s="84"/>
      <c r="M313" s="84"/>
      <c r="N313" s="84"/>
      <c r="O313" s="84"/>
      <c r="P313" s="84"/>
    </row>
    <row r="314" spans="1:16" x14ac:dyDescent="0.3">
      <c r="A314" s="84"/>
      <c r="B314" s="84"/>
      <c r="C314" s="84"/>
      <c r="D314" s="84"/>
      <c r="E314" s="84"/>
      <c r="F314" s="84"/>
      <c r="G314" s="84"/>
      <c r="H314" s="125"/>
      <c r="I314" s="84"/>
      <c r="J314" s="84"/>
      <c r="K314" s="84"/>
      <c r="L314" s="84"/>
      <c r="M314" s="84"/>
      <c r="N314" s="84"/>
      <c r="O314" s="84"/>
      <c r="P314" s="84"/>
    </row>
    <row r="315" spans="1:16" x14ac:dyDescent="0.3">
      <c r="A315" s="84"/>
      <c r="B315" s="84"/>
      <c r="C315" s="84"/>
      <c r="D315" s="84"/>
      <c r="E315" s="84"/>
      <c r="F315" s="84"/>
      <c r="G315" s="84"/>
      <c r="H315" s="125"/>
      <c r="I315" s="84"/>
      <c r="J315" s="84"/>
      <c r="K315" s="84"/>
      <c r="L315" s="84"/>
      <c r="M315" s="84"/>
      <c r="N315" s="84"/>
      <c r="O315" s="84"/>
      <c r="P315" s="84"/>
    </row>
    <row r="316" spans="1:16" x14ac:dyDescent="0.3">
      <c r="A316" s="84"/>
      <c r="B316" s="84"/>
      <c r="C316" s="84"/>
      <c r="D316" s="84"/>
      <c r="E316" s="84"/>
      <c r="F316" s="84"/>
      <c r="G316" s="84"/>
      <c r="H316" s="125"/>
      <c r="I316" s="84"/>
      <c r="J316" s="84"/>
      <c r="K316" s="84"/>
      <c r="L316" s="84"/>
      <c r="M316" s="84"/>
      <c r="N316" s="84"/>
      <c r="O316" s="84"/>
      <c r="P316" s="84"/>
    </row>
    <row r="317" spans="1:16" x14ac:dyDescent="0.3">
      <c r="A317" s="84"/>
      <c r="B317" s="84"/>
      <c r="C317" s="84"/>
      <c r="D317" s="84"/>
      <c r="E317" s="84"/>
      <c r="F317" s="84"/>
      <c r="G317" s="84"/>
      <c r="H317" s="125"/>
      <c r="I317" s="84"/>
      <c r="J317" s="84"/>
      <c r="K317" s="84"/>
      <c r="L317" s="84"/>
      <c r="M317" s="84"/>
      <c r="N317" s="84"/>
      <c r="O317" s="84"/>
      <c r="P317" s="84"/>
    </row>
    <row r="318" spans="1:16" x14ac:dyDescent="0.3">
      <c r="A318" s="84"/>
      <c r="B318" s="84"/>
      <c r="C318" s="84"/>
      <c r="D318" s="84"/>
      <c r="E318" s="84"/>
      <c r="F318" s="84"/>
      <c r="G318" s="84"/>
      <c r="H318" s="125"/>
      <c r="I318" s="84"/>
      <c r="J318" s="84"/>
      <c r="K318" s="84"/>
      <c r="L318" s="84"/>
      <c r="M318" s="84"/>
      <c r="N318" s="84"/>
      <c r="O318" s="84"/>
      <c r="P318" s="84"/>
    </row>
    <row r="319" spans="1:16" x14ac:dyDescent="0.3">
      <c r="A319" s="84"/>
      <c r="B319" s="84"/>
      <c r="C319" s="84"/>
      <c r="D319" s="84"/>
      <c r="E319" s="84"/>
      <c r="F319" s="84"/>
      <c r="G319" s="84"/>
      <c r="H319" s="125"/>
      <c r="I319" s="84"/>
      <c r="J319" s="84"/>
      <c r="K319" s="84"/>
      <c r="L319" s="84"/>
      <c r="M319" s="84"/>
      <c r="N319" s="84"/>
      <c r="O319" s="84"/>
      <c r="P319" s="84"/>
    </row>
    <row r="320" spans="1:16" x14ac:dyDescent="0.3">
      <c r="A320" s="84"/>
      <c r="B320" s="84"/>
      <c r="C320" s="84"/>
      <c r="D320" s="84"/>
      <c r="E320" s="84"/>
      <c r="F320" s="84"/>
      <c r="G320" s="84"/>
      <c r="H320" s="125"/>
      <c r="I320" s="84"/>
      <c r="J320" s="84"/>
      <c r="K320" s="84"/>
      <c r="L320" s="84"/>
      <c r="M320" s="84"/>
      <c r="N320" s="84"/>
      <c r="O320" s="84"/>
      <c r="P320" s="84"/>
    </row>
    <row r="321" spans="1:16" x14ac:dyDescent="0.3">
      <c r="A321" s="84"/>
      <c r="B321" s="84"/>
      <c r="C321" s="84"/>
      <c r="D321" s="84"/>
      <c r="E321" s="84"/>
      <c r="F321" s="84"/>
      <c r="G321" s="84"/>
      <c r="H321" s="125"/>
      <c r="I321" s="84"/>
      <c r="J321" s="84"/>
      <c r="K321" s="84"/>
      <c r="L321" s="84"/>
      <c r="M321" s="84"/>
      <c r="N321" s="84"/>
      <c r="O321" s="84"/>
      <c r="P321" s="84"/>
    </row>
    <row r="322" spans="1:16" x14ac:dyDescent="0.3">
      <c r="A322" s="84"/>
      <c r="B322" s="84"/>
      <c r="C322" s="84"/>
      <c r="D322" s="84"/>
      <c r="E322" s="84"/>
      <c r="F322" s="84"/>
      <c r="G322" s="84"/>
      <c r="H322" s="125"/>
      <c r="I322" s="84"/>
      <c r="J322" s="84"/>
      <c r="K322" s="84"/>
      <c r="L322" s="84"/>
      <c r="M322" s="84"/>
      <c r="N322" s="84"/>
      <c r="O322" s="84"/>
      <c r="P322" s="84"/>
    </row>
    <row r="323" spans="1:16" x14ac:dyDescent="0.3">
      <c r="A323" s="84"/>
      <c r="B323" s="84"/>
      <c r="C323" s="84"/>
      <c r="D323" s="84"/>
      <c r="E323" s="84"/>
      <c r="F323" s="84"/>
      <c r="G323" s="84"/>
      <c r="H323" s="125"/>
      <c r="I323" s="84"/>
      <c r="J323" s="84"/>
      <c r="K323" s="84"/>
      <c r="L323" s="84"/>
      <c r="M323" s="84"/>
      <c r="N323" s="84"/>
      <c r="O323" s="84"/>
      <c r="P323" s="84"/>
    </row>
    <row r="324" spans="1:16" x14ac:dyDescent="0.3">
      <c r="A324" s="84"/>
      <c r="B324" s="84"/>
      <c r="C324" s="84"/>
      <c r="D324" s="84"/>
      <c r="E324" s="84"/>
      <c r="F324" s="84"/>
      <c r="G324" s="84"/>
      <c r="H324" s="125"/>
      <c r="I324" s="84"/>
      <c r="J324" s="84"/>
      <c r="K324" s="84"/>
      <c r="L324" s="84"/>
      <c r="M324" s="84"/>
      <c r="N324" s="84"/>
      <c r="O324" s="84"/>
      <c r="P324" s="84"/>
    </row>
    <row r="325" spans="1:16" x14ac:dyDescent="0.3">
      <c r="A325" s="84"/>
      <c r="B325" s="84"/>
      <c r="C325" s="84"/>
      <c r="D325" s="84"/>
      <c r="E325" s="84"/>
      <c r="F325" s="84"/>
      <c r="G325" s="84"/>
      <c r="H325" s="125"/>
      <c r="I325" s="84"/>
      <c r="J325" s="84"/>
      <c r="K325" s="84"/>
      <c r="L325" s="84"/>
      <c r="M325" s="84"/>
      <c r="N325" s="84"/>
      <c r="O325" s="84"/>
      <c r="P325" s="84"/>
    </row>
    <row r="326" spans="1:16" x14ac:dyDescent="0.3">
      <c r="A326" s="84"/>
      <c r="B326" s="84"/>
      <c r="C326" s="84"/>
      <c r="D326" s="84"/>
      <c r="E326" s="84"/>
      <c r="F326" s="84"/>
      <c r="G326" s="84"/>
      <c r="H326" s="125"/>
      <c r="I326" s="84"/>
      <c r="J326" s="84"/>
      <c r="K326" s="84"/>
      <c r="L326" s="84"/>
      <c r="M326" s="84"/>
      <c r="N326" s="84"/>
      <c r="O326" s="84"/>
      <c r="P326" s="84"/>
    </row>
    <row r="327" spans="1:16" x14ac:dyDescent="0.3">
      <c r="A327" s="84"/>
      <c r="B327" s="84"/>
      <c r="C327" s="84"/>
      <c r="D327" s="84"/>
      <c r="E327" s="84"/>
      <c r="F327" s="84"/>
      <c r="G327" s="84"/>
      <c r="H327" s="125"/>
      <c r="I327" s="84"/>
      <c r="J327" s="84"/>
      <c r="K327" s="84"/>
      <c r="L327" s="84"/>
      <c r="M327" s="84"/>
      <c r="N327" s="84"/>
      <c r="O327" s="84"/>
      <c r="P327" s="84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175" zoomScaleNormal="17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31</v>
      </c>
      <c r="G2" s="59"/>
      <c r="H2" s="2"/>
      <c r="J2" s="17"/>
      <c r="K2" s="91"/>
      <c r="L2" s="69" t="s">
        <v>26</v>
      </c>
      <c r="M2" s="74" t="s">
        <v>24</v>
      </c>
      <c r="N2" s="70" t="s">
        <v>23</v>
      </c>
      <c r="O2" s="71" t="s">
        <v>20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10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14</v>
      </c>
      <c r="M3" s="74" t="s">
        <v>22</v>
      </c>
      <c r="N3" s="70" t="s">
        <v>9</v>
      </c>
      <c r="O3" s="71" t="s">
        <v>25</v>
      </c>
      <c r="P3" s="72" t="s">
        <v>28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3</v>
      </c>
      <c r="M4" s="74" t="s">
        <v>21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175" zoomScaleNormal="17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23</v>
      </c>
      <c r="E2" s="41" t="s">
        <v>13</v>
      </c>
      <c r="F2" s="41" t="s">
        <v>31</v>
      </c>
      <c r="G2" s="59"/>
      <c r="H2" s="2"/>
      <c r="J2" s="17"/>
      <c r="K2" s="91"/>
      <c r="L2" s="69" t="s">
        <v>1</v>
      </c>
      <c r="M2" s="74" t="s">
        <v>14</v>
      </c>
      <c r="N2" s="70" t="s">
        <v>20</v>
      </c>
      <c r="O2" s="71" t="s">
        <v>29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22</v>
      </c>
      <c r="N3" s="70" t="s">
        <v>25</v>
      </c>
      <c r="O3" s="71" t="s">
        <v>10</v>
      </c>
      <c r="P3" s="72" t="s">
        <v>28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190" zoomScaleNormal="190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1"/>
      <c r="L2" s="69" t="s">
        <v>20</v>
      </c>
      <c r="M2" s="74" t="s">
        <v>14</v>
      </c>
      <c r="N2" s="70" t="s">
        <v>23</v>
      </c>
      <c r="O2" s="71" t="s">
        <v>3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79"/>
      <c r="H3" s="2"/>
      <c r="J3" s="17"/>
      <c r="K3" s="108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14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1"/>
      <c r="L2" s="69" t="s">
        <v>20</v>
      </c>
      <c r="M2" s="74" t="s">
        <v>23</v>
      </c>
      <c r="N2" s="70" t="s">
        <v>28</v>
      </c>
      <c r="O2" s="71" t="s">
        <v>3</v>
      </c>
      <c r="P2" s="71" t="s">
        <v>1</v>
      </c>
      <c r="Q2" s="96" t="s">
        <v>6</v>
      </c>
    </row>
    <row r="3" spans="1:17" x14ac:dyDescent="0.3">
      <c r="A3" s="109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79"/>
      <c r="H3" s="2"/>
      <c r="J3" s="17"/>
      <c r="K3" s="108" t="s">
        <v>4</v>
      </c>
      <c r="L3" s="69" t="s">
        <v>25</v>
      </c>
      <c r="M3" s="74" t="s">
        <v>11</v>
      </c>
      <c r="N3" s="70" t="s">
        <v>9</v>
      </c>
      <c r="O3" s="71" t="s">
        <v>21</v>
      </c>
      <c r="P3" s="72" t="s">
        <v>32</v>
      </c>
      <c r="Q3" s="97" t="s">
        <v>5</v>
      </c>
    </row>
    <row r="4" spans="1:17" x14ac:dyDescent="0.3">
      <c r="A4" s="1"/>
      <c r="B4" s="1" t="s">
        <v>16</v>
      </c>
      <c r="C4" s="44" t="s">
        <v>19</v>
      </c>
      <c r="D4" s="43" t="s">
        <v>15</v>
      </c>
      <c r="E4" s="41" t="s">
        <v>18</v>
      </c>
      <c r="F4" s="60" t="s">
        <v>17</v>
      </c>
      <c r="G4" s="3"/>
      <c r="H4" s="3"/>
      <c r="J4" s="73"/>
      <c r="K4" s="73"/>
      <c r="L4" s="69" t="s">
        <v>31</v>
      </c>
      <c r="M4" s="74" t="s">
        <v>26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15</v>
      </c>
      <c r="G2" s="59"/>
      <c r="H2" s="2"/>
      <c r="J2" s="17"/>
      <c r="K2" s="91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13</v>
      </c>
      <c r="G3" s="79"/>
      <c r="H3" s="2"/>
      <c r="J3" s="17"/>
      <c r="K3" s="108" t="s">
        <v>4</v>
      </c>
      <c r="L3" s="69" t="s">
        <v>21</v>
      </c>
      <c r="M3" s="74" t="s">
        <v>11</v>
      </c>
      <c r="N3" s="70" t="s">
        <v>9</v>
      </c>
      <c r="O3" s="71" t="s">
        <v>25</v>
      </c>
      <c r="P3" s="72" t="s">
        <v>28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15</v>
      </c>
      <c r="G2" s="59"/>
      <c r="H2" s="2"/>
      <c r="J2" s="17"/>
      <c r="K2" s="91"/>
      <c r="L2" s="69" t="s">
        <v>1</v>
      </c>
      <c r="M2" s="74" t="s">
        <v>23</v>
      </c>
      <c r="N2" s="70" t="s">
        <v>28</v>
      </c>
      <c r="O2" s="71" t="s">
        <v>31</v>
      </c>
      <c r="P2" s="71" t="s">
        <v>35</v>
      </c>
      <c r="Q2" s="96" t="s">
        <v>6</v>
      </c>
    </row>
    <row r="3" spans="1:17" x14ac:dyDescent="0.3">
      <c r="A3" s="109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24</v>
      </c>
      <c r="G3" s="79"/>
      <c r="H3" s="2"/>
      <c r="J3" s="17"/>
      <c r="K3" s="108" t="s">
        <v>4</v>
      </c>
      <c r="L3" s="69" t="s">
        <v>26</v>
      </c>
      <c r="M3" s="74" t="s">
        <v>11</v>
      </c>
      <c r="N3" s="70" t="s">
        <v>9</v>
      </c>
      <c r="O3" s="71" t="s">
        <v>21</v>
      </c>
      <c r="P3" s="72" t="s">
        <v>25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20</v>
      </c>
      <c r="M4" s="74" t="s">
        <v>14</v>
      </c>
      <c r="N4" s="70" t="s">
        <v>27</v>
      </c>
      <c r="O4" s="71" t="s">
        <v>30</v>
      </c>
      <c r="P4" s="72" t="s">
        <v>32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2</v>
      </c>
      <c r="G2" s="59"/>
      <c r="H2" s="2"/>
      <c r="J2" s="17"/>
      <c r="K2" s="91"/>
      <c r="L2" s="69" t="s">
        <v>20</v>
      </c>
      <c r="M2" s="74" t="s">
        <v>23</v>
      </c>
      <c r="N2" s="70" t="s">
        <v>25</v>
      </c>
      <c r="O2" s="71" t="s">
        <v>28</v>
      </c>
      <c r="P2" s="71" t="s">
        <v>31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13</v>
      </c>
      <c r="E3" s="41" t="s">
        <v>14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1</v>
      </c>
      <c r="N3" s="70" t="s">
        <v>26</v>
      </c>
      <c r="O3" s="71" t="s">
        <v>29</v>
      </c>
      <c r="P3" s="72" t="s">
        <v>32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160" zoomScaleNormal="160" workbookViewId="0">
      <pane ySplit="7" topLeftCell="A8" activePane="bottomLeft" state="frozen"/>
      <selection pane="bottomLeft" activeCell="M5" sqref="M5:P5"/>
    </sheetView>
  </sheetViews>
  <sheetFormatPr defaultColWidth="4.77734375" defaultRowHeight="14.4" x14ac:dyDescent="0.3"/>
  <cols>
    <col min="1" max="2" width="4.77734375" style="84" customWidth="1"/>
    <col min="3" max="3" width="5.44140625" style="84" customWidth="1"/>
    <col min="4" max="5" width="4.77734375" style="84" customWidth="1"/>
    <col min="6" max="6" width="4.77734375" style="84"/>
    <col min="7" max="7" width="4.77734375" style="84" customWidth="1"/>
    <col min="8" max="8" width="5.6640625" style="84" customWidth="1"/>
    <col min="9" max="11" width="4.77734375" style="84" customWidth="1"/>
    <col min="12" max="12" width="4.77734375" style="84"/>
    <col min="13" max="13" width="4.77734375" style="84" customWidth="1"/>
    <col min="14" max="18" width="4.77734375" style="84"/>
    <col min="19" max="20" width="4.77734375" style="84" customWidth="1"/>
    <col min="21" max="29" width="4.77734375" style="84"/>
    <col min="30" max="31" width="4.77734375" style="84" customWidth="1"/>
    <col min="32" max="16384" width="4.77734375" style="84"/>
  </cols>
  <sheetData>
    <row r="1" spans="1:36" x14ac:dyDescent="0.3">
      <c r="A1" s="84" t="s">
        <v>88</v>
      </c>
    </row>
    <row r="2" spans="1:36" x14ac:dyDescent="0.3">
      <c r="A2" s="82"/>
      <c r="B2" s="89">
        <v>1</v>
      </c>
      <c r="C2" s="89">
        <v>2</v>
      </c>
      <c r="D2" s="89">
        <v>3</v>
      </c>
      <c r="E2" s="90">
        <v>4</v>
      </c>
      <c r="F2" s="90">
        <v>5</v>
      </c>
      <c r="G2" s="83"/>
      <c r="H2" s="4"/>
      <c r="J2" s="62"/>
      <c r="K2" s="91"/>
      <c r="L2" s="90">
        <v>6</v>
      </c>
      <c r="M2" s="113">
        <v>7</v>
      </c>
      <c r="N2" s="89">
        <v>8</v>
      </c>
      <c r="O2" s="92">
        <v>9</v>
      </c>
      <c r="P2" s="92">
        <v>0</v>
      </c>
      <c r="Q2" s="93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0" t="s">
        <v>45</v>
      </c>
      <c r="B3" s="117">
        <f t="shared" ref="B3:F5" ca="1" si="0">OFFSET($I3,0,COLUMN($I3)-COLUMN())</f>
        <v>1.8</v>
      </c>
      <c r="C3" s="116">
        <f t="shared" ca="1" si="0"/>
        <v>1.1000000000000001</v>
      </c>
      <c r="D3" s="115">
        <f t="shared" ca="1" si="0"/>
        <v>1</v>
      </c>
      <c r="E3" s="83">
        <f t="shared" ca="1" si="0"/>
        <v>1.2</v>
      </c>
      <c r="F3" s="118">
        <f t="shared" ca="1" si="0"/>
        <v>1.6</v>
      </c>
      <c r="G3" s="87"/>
      <c r="H3" s="4"/>
      <c r="J3" s="4"/>
      <c r="K3" s="83"/>
      <c r="L3" s="118">
        <f>Efforts!L3</f>
        <v>1.6</v>
      </c>
      <c r="M3" s="83">
        <f>Efforts!M3</f>
        <v>1.2</v>
      </c>
      <c r="N3" s="115">
        <f>Efforts!N3</f>
        <v>1</v>
      </c>
      <c r="O3" s="116">
        <f>Efforts!O3</f>
        <v>1.1000000000000001</v>
      </c>
      <c r="P3" s="86">
        <f>Efforts!P3</f>
        <v>1.8</v>
      </c>
      <c r="Q3" s="96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"1.6"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"1.6"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100" t="s">
        <v>35</v>
      </c>
      <c r="B4" s="86">
        <f t="shared" ca="1" si="0"/>
        <v>1.1000000000000001</v>
      </c>
      <c r="C4" s="116">
        <f t="shared" ca="1" si="0"/>
        <v>1</v>
      </c>
      <c r="D4" s="115">
        <f t="shared" ca="1" si="0"/>
        <v>1</v>
      </c>
      <c r="E4" s="114">
        <f t="shared" ca="1" si="0"/>
        <v>1</v>
      </c>
      <c r="F4" s="83">
        <f t="shared" ca="1" si="0"/>
        <v>1.3</v>
      </c>
      <c r="G4" s="108"/>
      <c r="H4" s="4"/>
      <c r="J4" s="4"/>
      <c r="K4" s="87" t="s">
        <v>4</v>
      </c>
      <c r="L4" s="91">
        <f>Efforts!L4</f>
        <v>1.3</v>
      </c>
      <c r="M4" s="114">
        <f>Efforts!M4</f>
        <v>1</v>
      </c>
      <c r="N4" s="115">
        <f>Efforts!N4</f>
        <v>1</v>
      </c>
      <c r="O4" s="116">
        <f>Efforts!O4</f>
        <v>1</v>
      </c>
      <c r="P4" s="86">
        <f>Efforts!P4</f>
        <v>1.1000000000000001</v>
      </c>
      <c r="Q4" s="97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6"/>
      <c r="B5" s="117">
        <f t="shared" ca="1" si="0"/>
        <v>1.95</v>
      </c>
      <c r="C5" s="85">
        <f t="shared" ca="1" si="0"/>
        <v>1.3</v>
      </c>
      <c r="D5" s="82">
        <f t="shared" ca="1" si="0"/>
        <v>1.1000000000000001</v>
      </c>
      <c r="E5" s="114">
        <f t="shared" ca="1" si="0"/>
        <v>1</v>
      </c>
      <c r="F5" s="120">
        <f t="shared" ca="1" si="0"/>
        <v>1.4</v>
      </c>
      <c r="G5" s="88"/>
      <c r="H5" s="88"/>
      <c r="J5" s="98"/>
      <c r="K5" s="98"/>
      <c r="L5" s="119">
        <f>Efforts!L5</f>
        <v>1.4</v>
      </c>
      <c r="M5" s="114">
        <f>Efforts!M5</f>
        <v>1</v>
      </c>
      <c r="N5" s="82">
        <f>Efforts!N5</f>
        <v>1.1000000000000001</v>
      </c>
      <c r="O5" s="85">
        <f>Efforts!O5</f>
        <v>1.3</v>
      </c>
      <c r="P5" s="86">
        <f>Efforts!P5</f>
        <v>1.95</v>
      </c>
      <c r="Q5" s="97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"1.4"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"1.4"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6"/>
      <c r="B6" s="86"/>
      <c r="C6" s="85" t="s">
        <v>33</v>
      </c>
      <c r="D6" s="82" t="s">
        <v>34</v>
      </c>
      <c r="E6" s="88"/>
      <c r="F6" s="186"/>
      <c r="G6" s="186"/>
      <c r="H6" s="88"/>
      <c r="J6" s="98"/>
      <c r="K6" s="188"/>
      <c r="L6" s="184" t="s">
        <v>37</v>
      </c>
      <c r="M6" s="99"/>
      <c r="N6" s="82"/>
      <c r="O6" s="95"/>
      <c r="P6" s="97"/>
      <c r="Q6" s="9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87"/>
      <c r="G7" s="187"/>
      <c r="H7" s="88"/>
      <c r="J7" s="98"/>
      <c r="K7" s="189"/>
      <c r="L7" s="18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4" t="s">
        <v>87</v>
      </c>
      <c r="T8" t="str">
        <f ca="1">_xlfn.TEXTJOIN(",",TRUE,T2:AA7,)</f>
        <v>"1": "","2": "1","3": "2","4": "3","5": "4","6": "5","7": "","8": "\\","9": "1.8","10": "1.1","11": "1","12": "1.2","13": "1.6","14": "","15": "/","16": "1.1","17": "1","18": "1","19": "1","20": "1.3","21": "","22": "","23": "1.95","24": "1.3","25": "1.1","26": "1","27": "1.4","28":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"1.6","14": "","15": "/","16": "1.1","17": "1","18": "1","19": "1","20": "1.3","21": "","22": "","23": "1.95","24": "1.3","25": "1.1","26": "1","27": "1.4","28": "","29": "","30": "","31": "","32": "[","33": "]","34": "","35": "","36": "","37": "","38": ""}, "right": {"7": "","6": "6","5": "7","4": "8","3": "9","2": "0","1": "","14": "","13": "1.6","12": "1.2","11": "1","10": "1.1","9": "1.8","8": "=","21": "`","20": "1.3","19": "1","18": "1","17": "1","16": "1.1","15": "-","29": "","28": "","27": "1.4","26": "1","25": "1.1","24": "1.3","23": "1.95","22":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"1.6","12": "1.2","11": "1","10": "1.1","9": "1.8","8": "=","21": "`","20": "1.3","19": "1","18": "1","17": "1","16": "1.1","15": "-","29": "","28": "","27": "1.4","26":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42" t="s">
        <v>95</v>
      </c>
      <c r="B11" s="142" t="s">
        <v>96</v>
      </c>
      <c r="C11" s="143" t="s">
        <v>93</v>
      </c>
      <c r="D11" t="s">
        <v>97</v>
      </c>
      <c r="F11" s="127" t="s">
        <v>43</v>
      </c>
      <c r="G11" s="127" t="s">
        <v>94</v>
      </c>
      <c r="I11" s="127" t="s">
        <v>44</v>
      </c>
      <c r="J11" s="127" t="s">
        <v>94</v>
      </c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D11" s="127"/>
      <c r="AE11" s="127"/>
      <c r="AF11" s="127"/>
      <c r="AG11" s="127"/>
      <c r="AH11" s="127"/>
    </row>
    <row r="12" spans="1:36" x14ac:dyDescent="0.3">
      <c r="A12" s="149" t="s">
        <v>9</v>
      </c>
      <c r="B12" s="149" t="s">
        <v>9</v>
      </c>
      <c r="C12" s="150">
        <v>11.692</v>
      </c>
      <c r="D12" s="125"/>
      <c r="F12" s="84">
        <f ca="1">B3</f>
        <v>1.8</v>
      </c>
      <c r="G12" s="84">
        <f t="shared" ref="G12:G26" ca="1" si="1">_xlfn.IFNA(_xlfn.IFNA(INDEX($C$12:$C$58, MATCH(F12,$A$12:$A$58,0)), INDEX($C$12:$C$58, MATCH(F12,$B$12:$B$58,0))),0)</f>
        <v>0</v>
      </c>
      <c r="I12" s="84">
        <f>L3</f>
        <v>1.6</v>
      </c>
      <c r="J12" s="84">
        <f t="shared" ref="J12:J26" si="2">_xlfn.IFNA(_xlfn.IFNA(INDEX($C$12:$C$58, MATCH(I12,$A$12:$A$58,0)), INDEX($C$12:$C$58, MATCH(I12,$B$12:$B$58,0))),0)</f>
        <v>0</v>
      </c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36" x14ac:dyDescent="0.3">
      <c r="A13" s="149" t="s">
        <v>2</v>
      </c>
      <c r="B13" s="149" t="s">
        <v>2</v>
      </c>
      <c r="C13" s="150">
        <v>9.1489999999999991</v>
      </c>
      <c r="D13" s="125">
        <f>C12-Table915[[#This Row],[%]]</f>
        <v>2.543000000000001</v>
      </c>
      <c r="F13" s="84">
        <f ca="1">B4</f>
        <v>1.1000000000000001</v>
      </c>
      <c r="G13" s="84">
        <f t="shared" ca="1" si="1"/>
        <v>0</v>
      </c>
      <c r="I13" s="84">
        <f>L4</f>
        <v>1.3</v>
      </c>
      <c r="J13" s="84">
        <f t="shared" si="2"/>
        <v>0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36" x14ac:dyDescent="0.3">
      <c r="A14" s="149" t="s">
        <v>11</v>
      </c>
      <c r="B14" s="149" t="s">
        <v>11</v>
      </c>
      <c r="C14" s="150">
        <v>7.2220000000000004</v>
      </c>
      <c r="D14" s="125">
        <f>C13-Table915[[#This Row],[%]]</f>
        <v>1.9269999999999987</v>
      </c>
      <c r="F14" s="84">
        <f ca="1">B5</f>
        <v>1.95</v>
      </c>
      <c r="G14" s="84">
        <f t="shared" ca="1" si="1"/>
        <v>0</v>
      </c>
      <c r="I14" s="84">
        <f>L5</f>
        <v>1.4</v>
      </c>
      <c r="J14" s="84">
        <f t="shared" si="2"/>
        <v>0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36" x14ac:dyDescent="0.3">
      <c r="A15" s="136" t="s">
        <v>25</v>
      </c>
      <c r="B15" s="136" t="s">
        <v>25</v>
      </c>
      <c r="C15" s="138">
        <v>6.7350000000000003</v>
      </c>
      <c r="D15" s="125">
        <f>C14-Table915[[#This Row],[%]]</f>
        <v>0.4870000000000001</v>
      </c>
      <c r="F15" s="84">
        <f ca="1">C3</f>
        <v>1.1000000000000001</v>
      </c>
      <c r="G15" s="84">
        <f t="shared" ca="1" si="1"/>
        <v>0</v>
      </c>
      <c r="I15" s="84">
        <f>M3</f>
        <v>1.2</v>
      </c>
      <c r="J15" s="84">
        <f t="shared" si="2"/>
        <v>0</v>
      </c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36" x14ac:dyDescent="0.3">
      <c r="A16" s="136" t="s">
        <v>28</v>
      </c>
      <c r="B16" s="136" t="s">
        <v>28</v>
      </c>
      <c r="C16" s="138">
        <v>6.7030000000000003</v>
      </c>
      <c r="D16" s="125">
        <f>C15-Table915[[#This Row],[%]]</f>
        <v>3.2000000000000028E-2</v>
      </c>
      <c r="F16" s="84">
        <f ca="1">C4</f>
        <v>1</v>
      </c>
      <c r="G16" s="84">
        <f t="shared" ca="1" si="1"/>
        <v>0</v>
      </c>
      <c r="I16" s="84">
        <f>M4</f>
        <v>1</v>
      </c>
      <c r="J16" s="84">
        <f t="shared" si="2"/>
        <v>0</v>
      </c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x14ac:dyDescent="0.3">
      <c r="A17" s="136" t="s">
        <v>22</v>
      </c>
      <c r="B17" s="136" t="s">
        <v>22</v>
      </c>
      <c r="C17" s="138">
        <v>6.49</v>
      </c>
      <c r="D17" s="125">
        <f>C16-Table915[[#This Row],[%]]</f>
        <v>0.21300000000000008</v>
      </c>
      <c r="F17" s="84">
        <f ca="1">C5</f>
        <v>1.3</v>
      </c>
      <c r="G17" s="84">
        <f t="shared" ca="1" si="1"/>
        <v>0</v>
      </c>
      <c r="I17" s="84">
        <f>M5</f>
        <v>1</v>
      </c>
      <c r="J17" s="84">
        <f t="shared" si="2"/>
        <v>0</v>
      </c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6" x14ac:dyDescent="0.3">
      <c r="A18" s="136" t="s">
        <v>12</v>
      </c>
      <c r="B18" s="136" t="s">
        <v>12</v>
      </c>
      <c r="C18" s="138">
        <v>6.3739999999999997</v>
      </c>
      <c r="D18" s="125">
        <f>C17-Table915[[#This Row],[%]]</f>
        <v>0.11600000000000055</v>
      </c>
      <c r="F18" s="84">
        <f ca="1">D3</f>
        <v>1</v>
      </c>
      <c r="G18" s="84">
        <f t="shared" ca="1" si="1"/>
        <v>0</v>
      </c>
      <c r="I18" s="84">
        <f>N3</f>
        <v>1</v>
      </c>
      <c r="J18" s="84">
        <f t="shared" si="2"/>
        <v>0</v>
      </c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6" x14ac:dyDescent="0.3">
      <c r="A19" s="136" t="s">
        <v>10</v>
      </c>
      <c r="B19" s="136" t="s">
        <v>10</v>
      </c>
      <c r="C19" s="138">
        <v>5.7329999999999997</v>
      </c>
      <c r="D19" s="125">
        <f>C18-Table915[[#This Row],[%]]</f>
        <v>0.64100000000000001</v>
      </c>
      <c r="F19" s="84">
        <f ca="1">D4</f>
        <v>1</v>
      </c>
      <c r="G19" s="84">
        <f t="shared" ca="1" si="1"/>
        <v>0</v>
      </c>
      <c r="I19" s="84">
        <f>N4</f>
        <v>1</v>
      </c>
      <c r="J19" s="84">
        <f t="shared" si="2"/>
        <v>0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 x14ac:dyDescent="0.3">
      <c r="A20" s="151" t="s">
        <v>29</v>
      </c>
      <c r="B20" s="151" t="s">
        <v>29</v>
      </c>
      <c r="C20" s="152">
        <v>3.9790000000000001</v>
      </c>
      <c r="D20" s="125">
        <f>C19-Table915[[#This Row],[%]]</f>
        <v>1.7539999999999996</v>
      </c>
      <c r="F20" s="84">
        <f ca="1">D5</f>
        <v>1.1000000000000001</v>
      </c>
      <c r="G20" s="84">
        <f t="shared" ca="1" si="1"/>
        <v>0</v>
      </c>
      <c r="I20" s="84">
        <f>N5</f>
        <v>1.1000000000000001</v>
      </c>
      <c r="J20" s="84">
        <f t="shared" si="2"/>
        <v>0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6" x14ac:dyDescent="0.3">
      <c r="A21" s="151" t="s">
        <v>18</v>
      </c>
      <c r="B21" s="151" t="s">
        <v>18</v>
      </c>
      <c r="C21" s="152">
        <v>3.9359999999999999</v>
      </c>
      <c r="D21" s="125">
        <f>C20-Table915[[#This Row],[%]]</f>
        <v>4.3000000000000149E-2</v>
      </c>
      <c r="F21" s="84">
        <f ca="1">E3</f>
        <v>1.2</v>
      </c>
      <c r="G21" s="84">
        <f t="shared" ca="1" si="1"/>
        <v>0</v>
      </c>
      <c r="I21" s="84">
        <f>O3</f>
        <v>1.1000000000000001</v>
      </c>
      <c r="J21" s="84">
        <f t="shared" si="2"/>
        <v>0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6" x14ac:dyDescent="0.3">
      <c r="A22" s="129" t="s">
        <v>21</v>
      </c>
      <c r="B22" s="129" t="s">
        <v>21</v>
      </c>
      <c r="C22" s="139">
        <v>3.2429999999999999</v>
      </c>
      <c r="D22" s="125">
        <f>C21-Table915[[#This Row],[%]]</f>
        <v>0.69300000000000006</v>
      </c>
      <c r="F22" s="84">
        <f ca="1">E4</f>
        <v>1</v>
      </c>
      <c r="G22" s="84">
        <f t="shared" ca="1" si="1"/>
        <v>0</v>
      </c>
      <c r="I22" s="84">
        <f>O4</f>
        <v>1</v>
      </c>
      <c r="J22" s="84">
        <f t="shared" si="2"/>
        <v>0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6" x14ac:dyDescent="0.3">
      <c r="A23" s="129" t="s">
        <v>13</v>
      </c>
      <c r="B23" s="129" t="s">
        <v>13</v>
      </c>
      <c r="C23" s="139">
        <v>3.1739999999999999</v>
      </c>
      <c r="D23" s="125">
        <f>C22-Table915[[#This Row],[%]]</f>
        <v>6.899999999999995E-2</v>
      </c>
      <c r="F23" s="84">
        <f ca="1">E5</f>
        <v>1</v>
      </c>
      <c r="G23" s="84">
        <f t="shared" ca="1" si="1"/>
        <v>0</v>
      </c>
      <c r="I23" s="84">
        <f>O5</f>
        <v>1.3</v>
      </c>
      <c r="J23" s="84">
        <f t="shared" si="2"/>
        <v>0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6" x14ac:dyDescent="0.3">
      <c r="A24" s="129" t="s">
        <v>30</v>
      </c>
      <c r="B24" s="145" t="s">
        <v>89</v>
      </c>
      <c r="C24" s="139">
        <v>3.0430000000000001</v>
      </c>
      <c r="D24" s="125">
        <f>C23-Table915[[#This Row],[%]]</f>
        <v>0.13099999999999978</v>
      </c>
      <c r="F24" s="84">
        <f ca="1">F3</f>
        <v>1.6</v>
      </c>
      <c r="G24" s="84">
        <f t="shared" ca="1" si="1"/>
        <v>0</v>
      </c>
      <c r="I24" s="84">
        <f>P3</f>
        <v>1.8</v>
      </c>
      <c r="J24" s="84">
        <f t="shared" si="2"/>
        <v>0</v>
      </c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 x14ac:dyDescent="0.3">
      <c r="A25" s="129" t="s">
        <v>23</v>
      </c>
      <c r="B25" s="129" t="s">
        <v>23</v>
      </c>
      <c r="C25" s="139">
        <v>2.6539999999999999</v>
      </c>
      <c r="D25" s="125">
        <f>C24-Table915[[#This Row],[%]]</f>
        <v>0.38900000000000023</v>
      </c>
      <c r="F25" s="84">
        <f ca="1">F4</f>
        <v>1.3</v>
      </c>
      <c r="G25" s="84">
        <f t="shared" ca="1" si="1"/>
        <v>0</v>
      </c>
      <c r="I25" s="84">
        <f>P4</f>
        <v>1.1000000000000001</v>
      </c>
      <c r="J25" s="84">
        <f t="shared" si="2"/>
        <v>0</v>
      </c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x14ac:dyDescent="0.3">
      <c r="A26" s="129" t="s">
        <v>31</v>
      </c>
      <c r="B26" s="129" t="s">
        <v>31</v>
      </c>
      <c r="C26" s="139">
        <v>2.54</v>
      </c>
      <c r="D26" s="125">
        <f>C25-Table915[[#This Row],[%]]</f>
        <v>0.11399999999999988</v>
      </c>
      <c r="F26" s="84">
        <f ca="1">F5</f>
        <v>1.4</v>
      </c>
      <c r="G26" s="84">
        <f t="shared" ca="1" si="1"/>
        <v>0</v>
      </c>
      <c r="I26" s="84">
        <f>P5</f>
        <v>1.95</v>
      </c>
      <c r="J26" s="84">
        <f t="shared" si="2"/>
        <v>0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6" x14ac:dyDescent="0.3">
      <c r="A27" s="129" t="s">
        <v>24</v>
      </c>
      <c r="B27" s="129" t="s">
        <v>24</v>
      </c>
      <c r="C27" s="139">
        <v>2.4380000000000002</v>
      </c>
      <c r="D27" s="125">
        <f>C26-Table915[[#This Row],[%]]</f>
        <v>0.10199999999999987</v>
      </c>
      <c r="F27" s="146"/>
      <c r="G27" s="147">
        <f ca="1">SUM(G12:G26)</f>
        <v>0</v>
      </c>
      <c r="I27" s="146"/>
      <c r="J27" s="148">
        <f>SUM(J12:J26)</f>
        <v>0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6" x14ac:dyDescent="0.3">
      <c r="A28" s="130" t="s">
        <v>14</v>
      </c>
      <c r="B28" s="130" t="s">
        <v>14</v>
      </c>
      <c r="C28" s="140">
        <v>1.756</v>
      </c>
      <c r="D28" s="125">
        <f>C27-Table915[[#This Row],[%]]</f>
        <v>0.68200000000000016</v>
      </c>
      <c r="E28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6" x14ac:dyDescent="0.3">
      <c r="A29" s="130" t="s">
        <v>15</v>
      </c>
      <c r="B29" s="130" t="s">
        <v>15</v>
      </c>
      <c r="C29" s="140">
        <v>1.597</v>
      </c>
      <c r="D29" s="125">
        <f>C28-Table915[[#This Row],[%]]</f>
        <v>0.15900000000000003</v>
      </c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x14ac:dyDescent="0.3">
      <c r="A30" s="130" t="s">
        <v>20</v>
      </c>
      <c r="B30" s="130" t="s">
        <v>20</v>
      </c>
      <c r="C30" s="140">
        <v>1.5489999999999999</v>
      </c>
      <c r="D30" s="125">
        <f>C29-Table915[[#This Row],[%]]</f>
        <v>4.8000000000000043E-2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1:26" x14ac:dyDescent="0.3">
      <c r="A31" s="130" t="s">
        <v>3</v>
      </c>
      <c r="B31" s="130" t="s">
        <v>3</v>
      </c>
      <c r="C31" s="140">
        <v>1.5489999999999999</v>
      </c>
      <c r="D31" s="125">
        <f>C30-Table915[[#This Row],[%]]</f>
        <v>0</v>
      </c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1:26" x14ac:dyDescent="0.3">
      <c r="A32" s="130" t="s">
        <v>8</v>
      </c>
      <c r="B32" s="130" t="s">
        <v>8</v>
      </c>
      <c r="C32" s="140">
        <v>1.278</v>
      </c>
      <c r="D32" s="125">
        <f>C31-Table915[[#This Row],[%]]</f>
        <v>0.27099999999999991</v>
      </c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26" x14ac:dyDescent="0.3">
      <c r="A33" s="130" t="s">
        <v>27</v>
      </c>
      <c r="B33" s="130" t="s">
        <v>90</v>
      </c>
      <c r="C33" s="140">
        <v>1.0269999999999999</v>
      </c>
      <c r="D33" s="125">
        <f>C32-Table915[[#This Row],[%]]</f>
        <v>0.25100000000000011</v>
      </c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6" x14ac:dyDescent="0.3">
      <c r="A34" s="130" t="s">
        <v>19</v>
      </c>
      <c r="B34" s="130" t="s">
        <v>19</v>
      </c>
      <c r="C34" s="140">
        <v>0.90100000000000002</v>
      </c>
      <c r="D34" s="125">
        <f>C33-Table915[[#This Row],[%]]</f>
        <v>0.12599999999999989</v>
      </c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1:26" x14ac:dyDescent="0.3">
      <c r="A35" s="132" t="s">
        <v>26</v>
      </c>
      <c r="B35" s="132" t="s">
        <v>26</v>
      </c>
      <c r="C35" s="141">
        <v>0.51900000000000002</v>
      </c>
      <c r="D35" s="125">
        <f>C34-Table915[[#This Row],[%]]</f>
        <v>0.38200000000000001</v>
      </c>
    </row>
    <row r="36" spans="1:26" x14ac:dyDescent="0.3">
      <c r="A36" s="132" t="s">
        <v>17</v>
      </c>
      <c r="B36" s="132" t="s">
        <v>17</v>
      </c>
      <c r="C36" s="141">
        <v>0.43</v>
      </c>
      <c r="D36" s="125">
        <f>C35-Table915[[#This Row],[%]]</f>
        <v>8.9000000000000024E-2</v>
      </c>
    </row>
    <row r="37" spans="1:26" x14ac:dyDescent="0.3">
      <c r="A37" s="132" t="s">
        <v>91</v>
      </c>
      <c r="B37" s="132" t="s">
        <v>32</v>
      </c>
      <c r="C37" s="141">
        <v>0.39800000000000002</v>
      </c>
      <c r="D37" s="125">
        <f>C36-Table915[[#This Row],[%]]</f>
        <v>3.1999999999999973E-2</v>
      </c>
    </row>
    <row r="38" spans="1:26" x14ac:dyDescent="0.3">
      <c r="A38" s="134" t="s">
        <v>92</v>
      </c>
      <c r="B38" s="135" t="s">
        <v>36</v>
      </c>
      <c r="C38" s="141">
        <v>0.26900000000000002</v>
      </c>
      <c r="D38" s="125">
        <f>C37-Table915[[#This Row],[%]]</f>
        <v>0.129</v>
      </c>
    </row>
    <row r="39" spans="1:26" x14ac:dyDescent="0.3">
      <c r="A39" s="132" t="s">
        <v>7</v>
      </c>
      <c r="B39" s="132" t="s">
        <v>7</v>
      </c>
      <c r="C39" s="141">
        <v>0.23799999999999999</v>
      </c>
      <c r="D39" s="84">
        <f>C38-Table915[[#This Row],[%]]</f>
        <v>3.1000000000000028E-2</v>
      </c>
    </row>
    <row r="40" spans="1:26" x14ac:dyDescent="0.3">
      <c r="A40" s="132" t="s">
        <v>1</v>
      </c>
      <c r="B40" s="132" t="s">
        <v>1</v>
      </c>
      <c r="C40" s="141">
        <v>0.18099999999999999</v>
      </c>
      <c r="D40" s="84">
        <f>C39-Table915[[#This Row],[%]]</f>
        <v>5.6999999999999995E-2</v>
      </c>
    </row>
    <row r="41" spans="1:26" ht="14.4" customHeight="1" x14ac:dyDescent="0.3">
      <c r="A41" s="132" t="s">
        <v>16</v>
      </c>
      <c r="B41" s="132" t="s">
        <v>16</v>
      </c>
      <c r="C41" s="141">
        <v>0.105</v>
      </c>
      <c r="D41" s="84">
        <f>C40-Table915[[#This Row],[%]]</f>
        <v>7.5999999999999998E-2</v>
      </c>
    </row>
    <row r="42" spans="1:26" x14ac:dyDescent="0.3">
      <c r="H42" s="125"/>
    </row>
    <row r="43" spans="1:26" x14ac:dyDescent="0.3">
      <c r="F43" s="64"/>
      <c r="G43" s="64"/>
      <c r="H43" s="125"/>
    </row>
    <row r="44" spans="1:26" x14ac:dyDescent="0.3">
      <c r="H44" s="125"/>
    </row>
    <row r="45" spans="1:26" x14ac:dyDescent="0.3">
      <c r="F45" s="64"/>
      <c r="G45" s="64"/>
      <c r="H45" s="125"/>
    </row>
    <row r="46" spans="1:26" x14ac:dyDescent="0.3">
      <c r="F46" s="64"/>
      <c r="G46" s="64"/>
      <c r="H46" s="125"/>
    </row>
    <row r="47" spans="1:26" x14ac:dyDescent="0.3">
      <c r="H47" s="125"/>
    </row>
    <row r="48" spans="1:26" x14ac:dyDescent="0.3">
      <c r="F48" s="64"/>
      <c r="G48" s="64"/>
      <c r="H48" s="125"/>
    </row>
    <row r="49" spans="6:8" x14ac:dyDescent="0.3">
      <c r="F49" s="64"/>
      <c r="G49" s="64"/>
      <c r="H49" s="125"/>
    </row>
    <row r="50" spans="6:8" x14ac:dyDescent="0.3">
      <c r="F50" s="64"/>
      <c r="G50" s="64"/>
      <c r="H50" s="125"/>
    </row>
    <row r="51" spans="6:8" x14ac:dyDescent="0.3">
      <c r="F51" s="64"/>
      <c r="G51" s="64"/>
      <c r="H51" s="125"/>
    </row>
    <row r="52" spans="6:8" x14ac:dyDescent="0.3">
      <c r="F52" s="123"/>
      <c r="G52" s="123"/>
      <c r="H52" s="125"/>
    </row>
    <row r="53" spans="6:8" x14ac:dyDescent="0.3">
      <c r="H53" s="125"/>
    </row>
    <row r="54" spans="6:8" x14ac:dyDescent="0.3">
      <c r="H54" s="125"/>
    </row>
    <row r="55" spans="6:8" x14ac:dyDescent="0.3">
      <c r="F55" s="64"/>
      <c r="G55" s="64"/>
      <c r="H55" s="125"/>
    </row>
    <row r="56" spans="6:8" x14ac:dyDescent="0.3">
      <c r="F56" s="64"/>
      <c r="G56" s="64"/>
      <c r="H56" s="125"/>
    </row>
    <row r="57" spans="6:8" x14ac:dyDescent="0.3">
      <c r="F57" s="64"/>
      <c r="G57" s="64"/>
      <c r="H57" s="125"/>
    </row>
    <row r="58" spans="6:8" x14ac:dyDescent="0.3">
      <c r="F58" s="64"/>
      <c r="G58" s="64"/>
      <c r="H58" s="125"/>
    </row>
    <row r="59" spans="6:8" x14ac:dyDescent="0.3">
      <c r="H59" s="125"/>
    </row>
    <row r="60" spans="6:8" x14ac:dyDescent="0.3">
      <c r="H60" s="125"/>
    </row>
    <row r="61" spans="6:8" x14ac:dyDescent="0.3">
      <c r="H61" s="125"/>
    </row>
    <row r="62" spans="6:8" x14ac:dyDescent="0.3">
      <c r="H62" s="125"/>
    </row>
    <row r="63" spans="6:8" x14ac:dyDescent="0.3">
      <c r="H63" s="125"/>
    </row>
    <row r="64" spans="6:8" x14ac:dyDescent="0.3">
      <c r="H64" s="125"/>
    </row>
    <row r="65" spans="8:8" x14ac:dyDescent="0.3">
      <c r="H65" s="125"/>
    </row>
    <row r="66" spans="8:8" x14ac:dyDescent="0.3">
      <c r="H66" s="125"/>
    </row>
    <row r="67" spans="8:8" x14ac:dyDescent="0.3">
      <c r="H67" s="125"/>
    </row>
    <row r="68" spans="8:8" x14ac:dyDescent="0.3">
      <c r="H68" s="125"/>
    </row>
    <row r="69" spans="8:8" x14ac:dyDescent="0.3">
      <c r="H69" s="125"/>
    </row>
    <row r="70" spans="8:8" x14ac:dyDescent="0.3">
      <c r="H70" s="125"/>
    </row>
    <row r="71" spans="8:8" x14ac:dyDescent="0.3">
      <c r="H71" s="125"/>
    </row>
    <row r="72" spans="8:8" x14ac:dyDescent="0.3">
      <c r="H72" s="125"/>
    </row>
    <row r="73" spans="8:8" x14ac:dyDescent="0.3">
      <c r="H73" s="125"/>
    </row>
    <row r="74" spans="8:8" x14ac:dyDescent="0.3">
      <c r="H74" s="125"/>
    </row>
    <row r="75" spans="8:8" x14ac:dyDescent="0.3">
      <c r="H75" s="125"/>
    </row>
    <row r="76" spans="8:8" x14ac:dyDescent="0.3">
      <c r="H76" s="125"/>
    </row>
    <row r="77" spans="8:8" x14ac:dyDescent="0.3">
      <c r="H77" s="125"/>
    </row>
    <row r="78" spans="8:8" x14ac:dyDescent="0.3">
      <c r="H78" s="125"/>
    </row>
    <row r="79" spans="8:8" x14ac:dyDescent="0.3">
      <c r="H79" s="125"/>
    </row>
    <row r="80" spans="8:8" x14ac:dyDescent="0.3">
      <c r="H80" s="125"/>
    </row>
    <row r="81" spans="8:8" x14ac:dyDescent="0.3">
      <c r="H81" s="125"/>
    </row>
    <row r="82" spans="8:8" x14ac:dyDescent="0.3">
      <c r="H82" s="125"/>
    </row>
    <row r="83" spans="8:8" x14ac:dyDescent="0.3">
      <c r="H83" s="125"/>
    </row>
    <row r="84" spans="8:8" x14ac:dyDescent="0.3">
      <c r="H84" s="125"/>
    </row>
    <row r="85" spans="8:8" x14ac:dyDescent="0.3">
      <c r="H85" s="125"/>
    </row>
    <row r="86" spans="8:8" x14ac:dyDescent="0.3">
      <c r="H86" s="125"/>
    </row>
    <row r="87" spans="8:8" x14ac:dyDescent="0.3">
      <c r="H87" s="125"/>
    </row>
    <row r="88" spans="8:8" x14ac:dyDescent="0.3">
      <c r="H88" s="125"/>
    </row>
    <row r="89" spans="8:8" x14ac:dyDescent="0.3">
      <c r="H89" s="125"/>
    </row>
    <row r="90" spans="8:8" x14ac:dyDescent="0.3">
      <c r="H90" s="125"/>
    </row>
    <row r="91" spans="8:8" x14ac:dyDescent="0.3">
      <c r="H91" s="125"/>
    </row>
    <row r="92" spans="8:8" x14ac:dyDescent="0.3">
      <c r="H92" s="125"/>
    </row>
    <row r="93" spans="8:8" x14ac:dyDescent="0.3">
      <c r="H93" s="125"/>
    </row>
    <row r="94" spans="8:8" x14ac:dyDescent="0.3">
      <c r="H94" s="125"/>
    </row>
    <row r="95" spans="8:8" x14ac:dyDescent="0.3">
      <c r="H95" s="125"/>
    </row>
    <row r="96" spans="8:8" x14ac:dyDescent="0.3">
      <c r="H96" s="125"/>
    </row>
    <row r="97" spans="8:8" x14ac:dyDescent="0.3">
      <c r="H97" s="125"/>
    </row>
    <row r="98" spans="8:8" x14ac:dyDescent="0.3">
      <c r="H98" s="125"/>
    </row>
    <row r="99" spans="8:8" x14ac:dyDescent="0.3">
      <c r="H99" s="125"/>
    </row>
    <row r="100" spans="8:8" x14ac:dyDescent="0.3">
      <c r="H100" s="125"/>
    </row>
    <row r="101" spans="8:8" x14ac:dyDescent="0.3">
      <c r="H101" s="125"/>
    </row>
    <row r="102" spans="8:8" x14ac:dyDescent="0.3">
      <c r="H102" s="125"/>
    </row>
    <row r="103" spans="8:8" x14ac:dyDescent="0.3">
      <c r="H103" s="125"/>
    </row>
    <row r="104" spans="8:8" x14ac:dyDescent="0.3">
      <c r="H104" s="125"/>
    </row>
    <row r="105" spans="8:8" x14ac:dyDescent="0.3">
      <c r="H105" s="125"/>
    </row>
    <row r="106" spans="8:8" x14ac:dyDescent="0.3">
      <c r="H106" s="125"/>
    </row>
    <row r="107" spans="8:8" x14ac:dyDescent="0.3">
      <c r="H107" s="125"/>
    </row>
    <row r="108" spans="8:8" x14ac:dyDescent="0.3">
      <c r="H108" s="125"/>
    </row>
    <row r="109" spans="8:8" x14ac:dyDescent="0.3">
      <c r="H109" s="125"/>
    </row>
    <row r="110" spans="8:8" x14ac:dyDescent="0.3">
      <c r="H110" s="125"/>
    </row>
    <row r="111" spans="8:8" x14ac:dyDescent="0.3">
      <c r="H111" s="125"/>
    </row>
    <row r="112" spans="8:8" x14ac:dyDescent="0.3">
      <c r="H112" s="125"/>
    </row>
    <row r="113" spans="8:8" x14ac:dyDescent="0.3">
      <c r="H113" s="125"/>
    </row>
    <row r="114" spans="8:8" x14ac:dyDescent="0.3">
      <c r="H114" s="125"/>
    </row>
    <row r="115" spans="8:8" x14ac:dyDescent="0.3">
      <c r="H115" s="125"/>
    </row>
    <row r="116" spans="8:8" x14ac:dyDescent="0.3">
      <c r="H116" s="125"/>
    </row>
    <row r="117" spans="8:8" x14ac:dyDescent="0.3">
      <c r="H117" s="125"/>
    </row>
    <row r="118" spans="8:8" x14ac:dyDescent="0.3">
      <c r="H118" s="125"/>
    </row>
    <row r="119" spans="8:8" x14ac:dyDescent="0.3">
      <c r="H119" s="125"/>
    </row>
    <row r="120" spans="8:8" x14ac:dyDescent="0.3">
      <c r="H120" s="125"/>
    </row>
    <row r="121" spans="8:8" x14ac:dyDescent="0.3">
      <c r="H121" s="125"/>
    </row>
    <row r="122" spans="8:8" x14ac:dyDescent="0.3">
      <c r="H122" s="125"/>
    </row>
    <row r="123" spans="8:8" x14ac:dyDescent="0.3">
      <c r="H123" s="125"/>
    </row>
    <row r="124" spans="8:8" x14ac:dyDescent="0.3">
      <c r="H124" s="125"/>
    </row>
    <row r="125" spans="8:8" x14ac:dyDescent="0.3">
      <c r="H125" s="125"/>
    </row>
    <row r="126" spans="8:8" x14ac:dyDescent="0.3">
      <c r="H126" s="125"/>
    </row>
    <row r="127" spans="8:8" x14ac:dyDescent="0.3">
      <c r="H127" s="125"/>
    </row>
    <row r="128" spans="8:8" x14ac:dyDescent="0.3">
      <c r="H128" s="125"/>
    </row>
    <row r="129" spans="8:8" x14ac:dyDescent="0.3">
      <c r="H129" s="125"/>
    </row>
    <row r="130" spans="8:8" x14ac:dyDescent="0.3">
      <c r="H130" s="125"/>
    </row>
    <row r="131" spans="8:8" x14ac:dyDescent="0.3">
      <c r="H131" s="125"/>
    </row>
    <row r="132" spans="8:8" x14ac:dyDescent="0.3">
      <c r="H132" s="125"/>
    </row>
    <row r="133" spans="8:8" x14ac:dyDescent="0.3">
      <c r="H133" s="125"/>
    </row>
    <row r="134" spans="8:8" x14ac:dyDescent="0.3">
      <c r="H134" s="125"/>
    </row>
    <row r="135" spans="8:8" x14ac:dyDescent="0.3">
      <c r="H135" s="125"/>
    </row>
    <row r="136" spans="8:8" x14ac:dyDescent="0.3">
      <c r="H136" s="125"/>
    </row>
    <row r="137" spans="8:8" x14ac:dyDescent="0.3">
      <c r="H137" s="125"/>
    </row>
    <row r="138" spans="8:8" x14ac:dyDescent="0.3">
      <c r="H138" s="125"/>
    </row>
    <row r="139" spans="8:8" x14ac:dyDescent="0.3">
      <c r="H139" s="125"/>
    </row>
    <row r="140" spans="8:8" x14ac:dyDescent="0.3">
      <c r="H140" s="125"/>
    </row>
    <row r="141" spans="8:8" x14ac:dyDescent="0.3">
      <c r="H141" s="125"/>
    </row>
    <row r="142" spans="8:8" x14ac:dyDescent="0.3">
      <c r="H142" s="125"/>
    </row>
    <row r="143" spans="8:8" x14ac:dyDescent="0.3">
      <c r="H143" s="125"/>
    </row>
    <row r="144" spans="8:8" x14ac:dyDescent="0.3">
      <c r="H144" s="125"/>
    </row>
    <row r="145" spans="8:8" x14ac:dyDescent="0.3">
      <c r="H145" s="125"/>
    </row>
    <row r="146" spans="8:8" x14ac:dyDescent="0.3">
      <c r="H146" s="125"/>
    </row>
    <row r="147" spans="8:8" x14ac:dyDescent="0.3">
      <c r="H147" s="125"/>
    </row>
    <row r="148" spans="8:8" x14ac:dyDescent="0.3">
      <c r="H148" s="125"/>
    </row>
    <row r="149" spans="8:8" x14ac:dyDescent="0.3">
      <c r="H149" s="125"/>
    </row>
    <row r="150" spans="8:8" x14ac:dyDescent="0.3">
      <c r="H150" s="125"/>
    </row>
    <row r="151" spans="8:8" x14ac:dyDescent="0.3">
      <c r="H151" s="125"/>
    </row>
    <row r="152" spans="8:8" x14ac:dyDescent="0.3">
      <c r="H152" s="125"/>
    </row>
    <row r="153" spans="8:8" x14ac:dyDescent="0.3">
      <c r="H153" s="125"/>
    </row>
    <row r="154" spans="8:8" x14ac:dyDescent="0.3">
      <c r="H154" s="125"/>
    </row>
    <row r="155" spans="8:8" x14ac:dyDescent="0.3">
      <c r="H155" s="125"/>
    </row>
    <row r="156" spans="8:8" x14ac:dyDescent="0.3">
      <c r="H156" s="125"/>
    </row>
    <row r="157" spans="8:8" x14ac:dyDescent="0.3">
      <c r="H157" s="125"/>
    </row>
    <row r="158" spans="8:8" x14ac:dyDescent="0.3">
      <c r="H158" s="125"/>
    </row>
    <row r="159" spans="8:8" x14ac:dyDescent="0.3">
      <c r="H159" s="125"/>
    </row>
    <row r="160" spans="8:8" x14ac:dyDescent="0.3">
      <c r="H160" s="125"/>
    </row>
    <row r="161" spans="1:8" x14ac:dyDescent="0.3">
      <c r="H161" s="125"/>
    </row>
    <row r="162" spans="1:8" x14ac:dyDescent="0.3">
      <c r="H162" s="125"/>
    </row>
    <row r="163" spans="1:8" x14ac:dyDescent="0.3">
      <c r="H163" s="125"/>
    </row>
    <row r="164" spans="1:8" x14ac:dyDescent="0.3">
      <c r="H164" s="125"/>
    </row>
    <row r="165" spans="1:8" x14ac:dyDescent="0.3">
      <c r="H165" s="125"/>
    </row>
    <row r="166" spans="1:8" x14ac:dyDescent="0.3">
      <c r="H166" s="125"/>
    </row>
    <row r="167" spans="1:8" x14ac:dyDescent="0.3">
      <c r="H167" s="125"/>
    </row>
    <row r="168" spans="1:8" x14ac:dyDescent="0.3">
      <c r="H168" s="125"/>
    </row>
    <row r="169" spans="1:8" x14ac:dyDescent="0.3">
      <c r="H169" s="125"/>
    </row>
    <row r="170" spans="1:8" x14ac:dyDescent="0.3">
      <c r="H170" s="125"/>
    </row>
    <row r="171" spans="1:8" x14ac:dyDescent="0.3">
      <c r="H171" s="125"/>
    </row>
    <row r="172" spans="1:8" x14ac:dyDescent="0.3">
      <c r="H172" s="125"/>
    </row>
    <row r="173" spans="1:8" x14ac:dyDescent="0.3">
      <c r="A173"/>
      <c r="B173"/>
      <c r="H173" s="125"/>
    </row>
    <row r="174" spans="1:8" x14ac:dyDescent="0.3">
      <c r="H174" s="125"/>
    </row>
    <row r="175" spans="1:8" x14ac:dyDescent="0.3">
      <c r="H175" s="125"/>
    </row>
    <row r="176" spans="1:8" x14ac:dyDescent="0.3">
      <c r="H176" s="125"/>
    </row>
    <row r="177" spans="8:8" x14ac:dyDescent="0.3">
      <c r="H177" s="125"/>
    </row>
    <row r="178" spans="8:8" x14ac:dyDescent="0.3">
      <c r="H178" s="125"/>
    </row>
    <row r="179" spans="8:8" x14ac:dyDescent="0.3">
      <c r="H179" s="125"/>
    </row>
    <row r="180" spans="8:8" x14ac:dyDescent="0.3">
      <c r="H180" s="125"/>
    </row>
    <row r="181" spans="8:8" x14ac:dyDescent="0.3">
      <c r="H181" s="125"/>
    </row>
    <row r="182" spans="8:8" x14ac:dyDescent="0.3">
      <c r="H182" s="125"/>
    </row>
    <row r="183" spans="8:8" x14ac:dyDescent="0.3">
      <c r="H183" s="125"/>
    </row>
    <row r="184" spans="8:8" x14ac:dyDescent="0.3">
      <c r="H184" s="125"/>
    </row>
    <row r="185" spans="8:8" x14ac:dyDescent="0.3">
      <c r="H185" s="125"/>
    </row>
    <row r="186" spans="8:8" x14ac:dyDescent="0.3">
      <c r="H186" s="125"/>
    </row>
    <row r="187" spans="8:8" x14ac:dyDescent="0.3">
      <c r="H187" s="125"/>
    </row>
    <row r="188" spans="8:8" x14ac:dyDescent="0.3">
      <c r="H188" s="125"/>
    </row>
    <row r="189" spans="8:8" x14ac:dyDescent="0.3">
      <c r="H189" s="125"/>
    </row>
    <row r="190" spans="8:8" x14ac:dyDescent="0.3">
      <c r="H190" s="125"/>
    </row>
    <row r="191" spans="8:8" x14ac:dyDescent="0.3">
      <c r="H191" s="125"/>
    </row>
    <row r="192" spans="8:8" x14ac:dyDescent="0.3">
      <c r="H192" s="125"/>
    </row>
    <row r="193" spans="8:8" x14ac:dyDescent="0.3">
      <c r="H193" s="125"/>
    </row>
    <row r="194" spans="8:8" x14ac:dyDescent="0.3">
      <c r="H194" s="125"/>
    </row>
    <row r="195" spans="8:8" x14ac:dyDescent="0.3">
      <c r="H195" s="125"/>
    </row>
    <row r="196" spans="8:8" x14ac:dyDescent="0.3">
      <c r="H196" s="125"/>
    </row>
    <row r="197" spans="8:8" x14ac:dyDescent="0.3">
      <c r="H197" s="125"/>
    </row>
    <row r="198" spans="8:8" x14ac:dyDescent="0.3">
      <c r="H198" s="125"/>
    </row>
    <row r="199" spans="8:8" x14ac:dyDescent="0.3">
      <c r="H199" s="125"/>
    </row>
    <row r="200" spans="8:8" x14ac:dyDescent="0.3">
      <c r="H200" s="125"/>
    </row>
    <row r="201" spans="8:8" x14ac:dyDescent="0.3">
      <c r="H201" s="125"/>
    </row>
    <row r="202" spans="8:8" x14ac:dyDescent="0.3">
      <c r="H202" s="125"/>
    </row>
    <row r="203" spans="8:8" x14ac:dyDescent="0.3">
      <c r="H203" s="125"/>
    </row>
    <row r="204" spans="8:8" x14ac:dyDescent="0.3">
      <c r="H204" s="125"/>
    </row>
    <row r="205" spans="8:8" x14ac:dyDescent="0.3">
      <c r="H205" s="125"/>
    </row>
    <row r="206" spans="8:8" x14ac:dyDescent="0.3">
      <c r="H206" s="125"/>
    </row>
    <row r="207" spans="8:8" x14ac:dyDescent="0.3">
      <c r="H207" s="125"/>
    </row>
    <row r="208" spans="8:8" x14ac:dyDescent="0.3">
      <c r="H208" s="125"/>
    </row>
    <row r="209" spans="8:8" x14ac:dyDescent="0.3">
      <c r="H209" s="125"/>
    </row>
    <row r="210" spans="8:8" x14ac:dyDescent="0.3">
      <c r="H210" s="125"/>
    </row>
    <row r="211" spans="8:8" x14ac:dyDescent="0.3">
      <c r="H211" s="125"/>
    </row>
    <row r="212" spans="8:8" x14ac:dyDescent="0.3">
      <c r="H212" s="125"/>
    </row>
    <row r="213" spans="8:8" x14ac:dyDescent="0.3">
      <c r="H213" s="125"/>
    </row>
    <row r="214" spans="8:8" x14ac:dyDescent="0.3">
      <c r="H214" s="125"/>
    </row>
    <row r="215" spans="8:8" x14ac:dyDescent="0.3">
      <c r="H215" s="125"/>
    </row>
    <row r="216" spans="8:8" x14ac:dyDescent="0.3">
      <c r="H216" s="125"/>
    </row>
    <row r="217" spans="8:8" x14ac:dyDescent="0.3">
      <c r="H217" s="125"/>
    </row>
    <row r="218" spans="8:8" x14ac:dyDescent="0.3">
      <c r="H218" s="125"/>
    </row>
    <row r="219" spans="8:8" x14ac:dyDescent="0.3">
      <c r="H219" s="125"/>
    </row>
    <row r="220" spans="8:8" x14ac:dyDescent="0.3">
      <c r="H220" s="125"/>
    </row>
    <row r="221" spans="8:8" x14ac:dyDescent="0.3">
      <c r="H221" s="125"/>
    </row>
    <row r="222" spans="8:8" x14ac:dyDescent="0.3">
      <c r="H222" s="125"/>
    </row>
    <row r="223" spans="8:8" x14ac:dyDescent="0.3">
      <c r="H223" s="125"/>
    </row>
    <row r="224" spans="8:8" x14ac:dyDescent="0.3">
      <c r="H224" s="125"/>
    </row>
    <row r="225" spans="8:8" x14ac:dyDescent="0.3">
      <c r="H225" s="125"/>
    </row>
    <row r="226" spans="8:8" x14ac:dyDescent="0.3">
      <c r="H226" s="125"/>
    </row>
    <row r="227" spans="8:8" x14ac:dyDescent="0.3">
      <c r="H227" s="125"/>
    </row>
    <row r="228" spans="8:8" x14ac:dyDescent="0.3">
      <c r="H228" s="125"/>
    </row>
    <row r="229" spans="8:8" x14ac:dyDescent="0.3">
      <c r="H229" s="125"/>
    </row>
    <row r="230" spans="8:8" x14ac:dyDescent="0.3">
      <c r="H230" s="125"/>
    </row>
    <row r="231" spans="8:8" x14ac:dyDescent="0.3">
      <c r="H231" s="125"/>
    </row>
    <row r="232" spans="8:8" x14ac:dyDescent="0.3">
      <c r="H232" s="125"/>
    </row>
    <row r="233" spans="8:8" x14ac:dyDescent="0.3">
      <c r="H233" s="125"/>
    </row>
    <row r="234" spans="8:8" x14ac:dyDescent="0.3">
      <c r="H234" s="125"/>
    </row>
    <row r="235" spans="8:8" x14ac:dyDescent="0.3">
      <c r="H235" s="125"/>
    </row>
    <row r="236" spans="8:8" x14ac:dyDescent="0.3">
      <c r="H236" s="125"/>
    </row>
    <row r="237" spans="8:8" x14ac:dyDescent="0.3">
      <c r="H237" s="125"/>
    </row>
    <row r="238" spans="8:8" x14ac:dyDescent="0.3">
      <c r="H238" s="125"/>
    </row>
    <row r="239" spans="8:8" x14ac:dyDescent="0.3">
      <c r="H239" s="125"/>
    </row>
    <row r="240" spans="8:8" x14ac:dyDescent="0.3">
      <c r="H240" s="125"/>
    </row>
    <row r="241" spans="8:8" x14ac:dyDescent="0.3">
      <c r="H241" s="125"/>
    </row>
    <row r="242" spans="8:8" x14ac:dyDescent="0.3">
      <c r="H242" s="125"/>
    </row>
    <row r="243" spans="8:8" x14ac:dyDescent="0.3">
      <c r="H243" s="125"/>
    </row>
    <row r="244" spans="8:8" x14ac:dyDescent="0.3">
      <c r="H244" s="125"/>
    </row>
    <row r="245" spans="8:8" x14ac:dyDescent="0.3">
      <c r="H245" s="125"/>
    </row>
    <row r="246" spans="8:8" x14ac:dyDescent="0.3">
      <c r="H246" s="125"/>
    </row>
    <row r="247" spans="8:8" x14ac:dyDescent="0.3">
      <c r="H247" s="125"/>
    </row>
    <row r="248" spans="8:8" x14ac:dyDescent="0.3">
      <c r="H248" s="125"/>
    </row>
    <row r="249" spans="8:8" x14ac:dyDescent="0.3">
      <c r="H249" s="125"/>
    </row>
    <row r="250" spans="8:8" x14ac:dyDescent="0.3">
      <c r="H250" s="125"/>
    </row>
    <row r="251" spans="8:8" x14ac:dyDescent="0.3">
      <c r="H251" s="125"/>
    </row>
    <row r="252" spans="8:8" x14ac:dyDescent="0.3">
      <c r="H252" s="125"/>
    </row>
    <row r="253" spans="8:8" x14ac:dyDescent="0.3">
      <c r="H253" s="125"/>
    </row>
    <row r="254" spans="8:8" x14ac:dyDescent="0.3">
      <c r="H254" s="125"/>
    </row>
    <row r="255" spans="8:8" x14ac:dyDescent="0.3">
      <c r="H255" s="125"/>
    </row>
    <row r="256" spans="8:8" x14ac:dyDescent="0.3">
      <c r="H256" s="125"/>
    </row>
    <row r="257" spans="8:8" x14ac:dyDescent="0.3">
      <c r="H257" s="125"/>
    </row>
    <row r="258" spans="8:8" x14ac:dyDescent="0.3">
      <c r="H258" s="125"/>
    </row>
    <row r="259" spans="8:8" x14ac:dyDescent="0.3">
      <c r="H259" s="125"/>
    </row>
    <row r="260" spans="8:8" x14ac:dyDescent="0.3">
      <c r="H260" s="125"/>
    </row>
    <row r="261" spans="8:8" x14ac:dyDescent="0.3">
      <c r="H261" s="125"/>
    </row>
    <row r="262" spans="8:8" x14ac:dyDescent="0.3">
      <c r="H262" s="125"/>
    </row>
    <row r="263" spans="8:8" x14ac:dyDescent="0.3">
      <c r="H263" s="125"/>
    </row>
    <row r="264" spans="8:8" x14ac:dyDescent="0.3">
      <c r="H264" s="125"/>
    </row>
    <row r="265" spans="8:8" x14ac:dyDescent="0.3">
      <c r="H265" s="125"/>
    </row>
    <row r="266" spans="8:8" x14ac:dyDescent="0.3">
      <c r="H266" s="125"/>
    </row>
    <row r="267" spans="8:8" x14ac:dyDescent="0.3">
      <c r="H267" s="125"/>
    </row>
    <row r="268" spans="8:8" x14ac:dyDescent="0.3">
      <c r="H268" s="125"/>
    </row>
    <row r="269" spans="8:8" x14ac:dyDescent="0.3">
      <c r="H269" s="125"/>
    </row>
    <row r="270" spans="8:8" x14ac:dyDescent="0.3">
      <c r="H270" s="125"/>
    </row>
    <row r="271" spans="8:8" x14ac:dyDescent="0.3">
      <c r="H271" s="125"/>
    </row>
    <row r="272" spans="8:8" x14ac:dyDescent="0.3">
      <c r="H272" s="125"/>
    </row>
    <row r="273" spans="8:8" x14ac:dyDescent="0.3">
      <c r="H273" s="125"/>
    </row>
    <row r="274" spans="8:8" x14ac:dyDescent="0.3">
      <c r="H274" s="125"/>
    </row>
    <row r="275" spans="8:8" x14ac:dyDescent="0.3">
      <c r="H275" s="125"/>
    </row>
    <row r="276" spans="8:8" x14ac:dyDescent="0.3">
      <c r="H276" s="125"/>
    </row>
    <row r="277" spans="8:8" x14ac:dyDescent="0.3">
      <c r="H277" s="125"/>
    </row>
    <row r="278" spans="8:8" x14ac:dyDescent="0.3">
      <c r="H278" s="125"/>
    </row>
    <row r="279" spans="8:8" x14ac:dyDescent="0.3">
      <c r="H279" s="125"/>
    </row>
    <row r="280" spans="8:8" x14ac:dyDescent="0.3">
      <c r="H280" s="125"/>
    </row>
    <row r="281" spans="8:8" x14ac:dyDescent="0.3">
      <c r="H281" s="125"/>
    </row>
    <row r="282" spans="8:8" x14ac:dyDescent="0.3">
      <c r="H282" s="125"/>
    </row>
    <row r="283" spans="8:8" x14ac:dyDescent="0.3">
      <c r="H283" s="125"/>
    </row>
    <row r="284" spans="8:8" x14ac:dyDescent="0.3">
      <c r="H284" s="125"/>
    </row>
    <row r="285" spans="8:8" x14ac:dyDescent="0.3">
      <c r="H285" s="125"/>
    </row>
    <row r="286" spans="8:8" x14ac:dyDescent="0.3">
      <c r="H286" s="125"/>
    </row>
    <row r="287" spans="8:8" x14ac:dyDescent="0.3">
      <c r="H287" s="125"/>
    </row>
    <row r="288" spans="8:8" x14ac:dyDescent="0.3">
      <c r="H288" s="125"/>
    </row>
    <row r="289" spans="8:8" x14ac:dyDescent="0.3">
      <c r="H289" s="125"/>
    </row>
    <row r="290" spans="8:8" x14ac:dyDescent="0.3">
      <c r="H290" s="125"/>
    </row>
    <row r="291" spans="8:8" x14ac:dyDescent="0.3">
      <c r="H291" s="125"/>
    </row>
    <row r="292" spans="8:8" x14ac:dyDescent="0.3">
      <c r="H292" s="125"/>
    </row>
    <row r="293" spans="8:8" x14ac:dyDescent="0.3">
      <c r="H293" s="125"/>
    </row>
    <row r="294" spans="8:8" x14ac:dyDescent="0.3">
      <c r="H294" s="125"/>
    </row>
    <row r="295" spans="8:8" x14ac:dyDescent="0.3">
      <c r="H295" s="125"/>
    </row>
    <row r="296" spans="8:8" x14ac:dyDescent="0.3">
      <c r="H296" s="125"/>
    </row>
    <row r="297" spans="8:8" x14ac:dyDescent="0.3">
      <c r="H297" s="125"/>
    </row>
    <row r="298" spans="8:8" x14ac:dyDescent="0.3">
      <c r="H298" s="125"/>
    </row>
    <row r="299" spans="8:8" x14ac:dyDescent="0.3">
      <c r="H299" s="125"/>
    </row>
    <row r="300" spans="8:8" x14ac:dyDescent="0.3">
      <c r="H300" s="125"/>
    </row>
    <row r="301" spans="8:8" x14ac:dyDescent="0.3">
      <c r="H301" s="125"/>
    </row>
    <row r="302" spans="8:8" x14ac:dyDescent="0.3">
      <c r="H302" s="125"/>
    </row>
    <row r="303" spans="8:8" x14ac:dyDescent="0.3">
      <c r="H303" s="125"/>
    </row>
    <row r="304" spans="8:8" x14ac:dyDescent="0.3">
      <c r="H304" s="125"/>
    </row>
    <row r="305" spans="1:8" x14ac:dyDescent="0.3">
      <c r="H305" s="125"/>
    </row>
    <row r="306" spans="1:8" x14ac:dyDescent="0.3">
      <c r="H306" s="125"/>
    </row>
    <row r="307" spans="1:8" x14ac:dyDescent="0.3">
      <c r="H307" s="125"/>
    </row>
    <row r="308" spans="1:8" x14ac:dyDescent="0.3">
      <c r="H308" s="125"/>
    </row>
    <row r="309" spans="1:8" x14ac:dyDescent="0.3">
      <c r="H309" s="125"/>
    </row>
    <row r="310" spans="1:8" x14ac:dyDescent="0.3">
      <c r="H310" s="125"/>
    </row>
    <row r="311" spans="1:8" x14ac:dyDescent="0.3">
      <c r="H311" s="125"/>
    </row>
    <row r="312" spans="1:8" x14ac:dyDescent="0.3">
      <c r="H312" s="125"/>
    </row>
    <row r="313" spans="1:8" x14ac:dyDescent="0.3">
      <c r="H313" s="125"/>
    </row>
    <row r="314" spans="1:8" x14ac:dyDescent="0.3">
      <c r="H314" s="125"/>
    </row>
    <row r="315" spans="1:8" x14ac:dyDescent="0.3">
      <c r="H315" s="125"/>
    </row>
    <row r="316" spans="1:8" x14ac:dyDescent="0.3">
      <c r="H316" s="125"/>
    </row>
    <row r="317" spans="1:8" x14ac:dyDescent="0.3">
      <c r="H317" s="125"/>
    </row>
    <row r="318" spans="1:8" x14ac:dyDescent="0.3">
      <c r="H318" s="125"/>
    </row>
    <row r="319" spans="1:8" x14ac:dyDescent="0.3">
      <c r="A319" s="126"/>
      <c r="B319" s="126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1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26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27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32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0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10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2</v>
      </c>
      <c r="G2" s="59"/>
      <c r="H2" s="2"/>
      <c r="J2" s="17"/>
      <c r="K2" s="91"/>
      <c r="L2" s="69" t="s">
        <v>1</v>
      </c>
      <c r="M2" s="74" t="s">
        <v>20</v>
      </c>
      <c r="N2" s="70" t="s">
        <v>26</v>
      </c>
      <c r="O2" s="71" t="s">
        <v>29</v>
      </c>
      <c r="P2" s="71" t="s">
        <v>31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14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32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0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10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3" sqref="A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1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21</v>
      </c>
      <c r="M3" s="74" t="s">
        <v>23</v>
      </c>
      <c r="N3" s="70" t="s">
        <v>22</v>
      </c>
      <c r="O3" s="71" t="s">
        <v>25</v>
      </c>
      <c r="P3" s="72" t="s">
        <v>28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0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10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I2"/>
    </sheetView>
  </sheetViews>
  <sheetFormatPr defaultColWidth="4.77734375" defaultRowHeight="14.4" x14ac:dyDescent="0.3"/>
  <cols>
    <col min="1" max="1" width="5.33203125" style="64" bestFit="1" customWidth="1"/>
    <col min="2" max="16384" width="4.77734375" style="64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9">
        <v>7</v>
      </c>
      <c r="L1" s="69">
        <v>6</v>
      </c>
      <c r="M1" s="74">
        <v>5</v>
      </c>
      <c r="N1" s="70">
        <v>4</v>
      </c>
      <c r="O1" s="70">
        <v>3</v>
      </c>
      <c r="P1" s="70">
        <v>2</v>
      </c>
      <c r="Q1" s="70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9">
        <v>14</v>
      </c>
      <c r="L2" s="69">
        <v>13</v>
      </c>
      <c r="M2" s="74">
        <v>12</v>
      </c>
      <c r="N2" s="70">
        <v>11</v>
      </c>
      <c r="O2" s="71">
        <v>10</v>
      </c>
      <c r="P2" s="1">
        <v>9</v>
      </c>
      <c r="Q2" s="71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9">
        <v>21</v>
      </c>
      <c r="L3" s="69">
        <v>20</v>
      </c>
      <c r="M3" s="74">
        <v>19</v>
      </c>
      <c r="N3" s="70">
        <v>18</v>
      </c>
      <c r="O3" s="71">
        <v>17</v>
      </c>
      <c r="P3" s="72">
        <v>16</v>
      </c>
      <c r="Q3" s="72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3">
        <v>29</v>
      </c>
      <c r="K4" s="73">
        <v>28</v>
      </c>
      <c r="L4" s="69">
        <v>27</v>
      </c>
      <c r="M4" s="74">
        <v>26</v>
      </c>
      <c r="N4" s="70">
        <v>25</v>
      </c>
      <c r="O4" s="71">
        <v>24</v>
      </c>
      <c r="P4" s="72">
        <v>23</v>
      </c>
      <c r="Q4" s="72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190">
        <v>35</v>
      </c>
      <c r="G5" s="190">
        <v>36</v>
      </c>
      <c r="H5" s="3">
        <v>37</v>
      </c>
      <c r="I5"/>
      <c r="J5" s="73">
        <v>37</v>
      </c>
      <c r="K5" s="170">
        <v>36</v>
      </c>
      <c r="L5" s="170">
        <v>35</v>
      </c>
      <c r="M5" s="75">
        <v>34</v>
      </c>
      <c r="N5" s="70">
        <v>33</v>
      </c>
      <c r="O5" s="71">
        <v>32</v>
      </c>
      <c r="P5" s="72">
        <v>31</v>
      </c>
      <c r="Q5" s="72">
        <v>30</v>
      </c>
    </row>
    <row r="6" spans="1:17" x14ac:dyDescent="0.3">
      <c r="A6" s="2"/>
      <c r="B6" s="2"/>
      <c r="C6" s="2"/>
      <c r="D6" s="2"/>
      <c r="E6" s="2"/>
      <c r="F6" s="191"/>
      <c r="G6" s="191"/>
      <c r="H6" s="3">
        <v>38</v>
      </c>
      <c r="I6"/>
      <c r="J6" s="73">
        <v>38</v>
      </c>
      <c r="K6" s="171"/>
      <c r="L6" s="171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B5-C97E-4C55-9E93-16A52687CFCC}">
  <dimension ref="A1:AJ319"/>
  <sheetViews>
    <sheetView zoomScale="160" zoomScaleNormal="160" workbookViewId="0">
      <pane ySplit="7" topLeftCell="A8" activePane="bottomLeft" state="frozen"/>
      <selection pane="bottomLeft" activeCell="L25" sqref="L25"/>
    </sheetView>
  </sheetViews>
  <sheetFormatPr defaultColWidth="4.77734375" defaultRowHeight="14.4" x14ac:dyDescent="0.3"/>
  <cols>
    <col min="1" max="2" width="4.77734375" style="84" customWidth="1"/>
    <col min="3" max="3" width="5.44140625" style="84" customWidth="1"/>
    <col min="4" max="5" width="4.77734375" style="84" customWidth="1"/>
    <col min="6" max="6" width="4.77734375" style="84"/>
    <col min="7" max="7" width="4.77734375" style="84" customWidth="1"/>
    <col min="8" max="8" width="5.6640625" style="84" customWidth="1"/>
    <col min="9" max="11" width="4.77734375" style="84" customWidth="1"/>
    <col min="12" max="12" width="4.77734375" style="84"/>
    <col min="13" max="13" width="4.77734375" style="84" customWidth="1"/>
    <col min="14" max="18" width="4.77734375" style="84"/>
    <col min="19" max="20" width="4.77734375" style="84" customWidth="1"/>
    <col min="21" max="29" width="4.77734375" style="84"/>
    <col min="30" max="31" width="4.77734375" style="84" customWidth="1"/>
    <col min="32" max="16384" width="4.77734375" style="84"/>
  </cols>
  <sheetData>
    <row r="1" spans="1:36" x14ac:dyDescent="0.3">
      <c r="A1" s="84" t="s">
        <v>88</v>
      </c>
    </row>
    <row r="2" spans="1:36" x14ac:dyDescent="0.3">
      <c r="A2" s="82"/>
      <c r="B2" s="89">
        <v>1</v>
      </c>
      <c r="C2" s="89">
        <v>2</v>
      </c>
      <c r="D2" s="89">
        <v>3</v>
      </c>
      <c r="E2" s="90">
        <v>4</v>
      </c>
      <c r="F2" s="90">
        <v>5</v>
      </c>
      <c r="G2" s="83"/>
      <c r="H2" s="4"/>
      <c r="J2" s="62"/>
      <c r="K2" s="91"/>
      <c r="L2" s="90">
        <v>6</v>
      </c>
      <c r="M2" s="113">
        <v>7</v>
      </c>
      <c r="N2" s="89">
        <v>8</v>
      </c>
      <c r="O2" s="92">
        <v>9</v>
      </c>
      <c r="P2" s="92">
        <v>0</v>
      </c>
      <c r="Q2" s="93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0" t="s">
        <v>45</v>
      </c>
      <c r="B3" s="155" t="s">
        <v>36</v>
      </c>
      <c r="C3" s="116" t="s">
        <v>31</v>
      </c>
      <c r="D3" s="115" t="s">
        <v>24</v>
      </c>
      <c r="E3" s="83" t="s">
        <v>3</v>
      </c>
      <c r="F3" s="118" t="s">
        <v>26</v>
      </c>
      <c r="G3" s="87"/>
      <c r="H3" s="4"/>
      <c r="J3" s="4"/>
      <c r="K3" s="83"/>
      <c r="L3" s="118" t="s">
        <v>32</v>
      </c>
      <c r="M3" s="83" t="s">
        <v>15</v>
      </c>
      <c r="N3" s="115" t="s">
        <v>23</v>
      </c>
      <c r="O3" s="116" t="s">
        <v>29</v>
      </c>
      <c r="P3" s="86" t="s">
        <v>7</v>
      </c>
      <c r="Q3" s="96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"p"</v>
      </c>
      <c r="W3" t="str">
        <f>_xlfn.CONCAT("""",Keys!D2,""": ", """",D3,"""")</f>
        <v>"11": "m"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0" t="s">
        <v>35</v>
      </c>
      <c r="B4" s="86" t="s">
        <v>11</v>
      </c>
      <c r="C4" s="116" t="s">
        <v>12</v>
      </c>
      <c r="D4" s="115" t="s">
        <v>9</v>
      </c>
      <c r="E4" s="114" t="s">
        <v>10</v>
      </c>
      <c r="F4" s="83" t="s">
        <v>30</v>
      </c>
      <c r="G4" s="108"/>
      <c r="H4" s="4"/>
      <c r="J4" s="4"/>
      <c r="K4" s="87" t="s">
        <v>4</v>
      </c>
      <c r="L4" s="91" t="s">
        <v>20</v>
      </c>
      <c r="M4" s="114" t="s">
        <v>25</v>
      </c>
      <c r="N4" s="115" t="s">
        <v>2</v>
      </c>
      <c r="O4" s="116" t="s">
        <v>22</v>
      </c>
      <c r="P4" s="86" t="s">
        <v>28</v>
      </c>
      <c r="Q4" s="97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"n"</v>
      </c>
      <c r="AI4" t="str">
        <f>_xlfn.CONCAT("""",Keys!P3,""": ", """",P4,"""")</f>
        <v>"16": "o"</v>
      </c>
      <c r="AJ4" t="str">
        <f>_xlfn.CONCAT("""",Keys!Q3,""": ", """",Q4,"""")</f>
        <v>"15": "-"</v>
      </c>
    </row>
    <row r="5" spans="1:36" x14ac:dyDescent="0.3">
      <c r="A5" s="86"/>
      <c r="B5" s="117" t="s">
        <v>16</v>
      </c>
      <c r="C5" s="85" t="s">
        <v>17</v>
      </c>
      <c r="D5" s="82" t="s">
        <v>18</v>
      </c>
      <c r="E5" s="114" t="s">
        <v>19</v>
      </c>
      <c r="F5" s="120" t="s">
        <v>27</v>
      </c>
      <c r="G5" s="88"/>
      <c r="H5" s="88"/>
      <c r="J5" s="98"/>
      <c r="K5" s="98"/>
      <c r="L5" s="119" t="s">
        <v>8</v>
      </c>
      <c r="M5" s="114" t="s">
        <v>21</v>
      </c>
      <c r="N5" s="82" t="s">
        <v>13</v>
      </c>
      <c r="O5" s="85" t="s">
        <v>14</v>
      </c>
      <c r="P5" s="86" t="s">
        <v>1</v>
      </c>
      <c r="Q5" s="97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"h"</v>
      </c>
      <c r="AG5" t="str">
        <f>_xlfn.CONCAT("""",Keys!N4,""": ", """",N5,"""")</f>
        <v>"25": "d"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6"/>
      <c r="B6" s="86"/>
      <c r="C6" s="85" t="s">
        <v>33</v>
      </c>
      <c r="D6" s="82" t="s">
        <v>34</v>
      </c>
      <c r="E6" s="88"/>
      <c r="F6" s="186"/>
      <c r="G6" s="186"/>
      <c r="H6" s="88"/>
      <c r="J6" s="98"/>
      <c r="K6" s="188"/>
      <c r="L6" s="184" t="s">
        <v>37</v>
      </c>
      <c r="M6" s="99"/>
      <c r="N6" s="82"/>
      <c r="O6" s="95"/>
      <c r="P6" s="97"/>
      <c r="Q6" s="9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87"/>
      <c r="G7" s="187"/>
      <c r="H7" s="88"/>
      <c r="J7" s="98"/>
      <c r="K7" s="189"/>
      <c r="L7" s="18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4" t="s">
        <v>87</v>
      </c>
      <c r="T8" t="str">
        <f>_xlfn.TEXTJOIN(",",TRUE,T2:AA7,)</f>
        <v>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95</v>
      </c>
      <c r="B11" s="64" t="s">
        <v>96</v>
      </c>
      <c r="C11" s="125" t="s">
        <v>93</v>
      </c>
      <c r="D11" t="s">
        <v>97</v>
      </c>
      <c r="F11" s="84" t="s">
        <v>43</v>
      </c>
      <c r="G11" s="84" t="s">
        <v>94</v>
      </c>
      <c r="I11" s="84" t="s">
        <v>44</v>
      </c>
      <c r="J11" s="84" t="s">
        <v>94</v>
      </c>
      <c r="L11" t="s">
        <v>127</v>
      </c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36" x14ac:dyDescent="0.3">
      <c r="A12" s="149" t="s">
        <v>9</v>
      </c>
      <c r="B12" s="149" t="s">
        <v>9</v>
      </c>
      <c r="C12" s="150">
        <v>11.692</v>
      </c>
      <c r="D12" s="125"/>
      <c r="F12" s="84" t="str">
        <f>B3</f>
        <v>'</v>
      </c>
      <c r="G12" s="84">
        <f t="shared" ref="G12:G26" si="0">_xlfn.IFNA(_xlfn.IFNA(INDEX($C$12:$C$58, MATCH(F12,$A$12:$A$58,0)), INDEX($C$12:$C$58, MATCH(F12,$B$12:$B$58,0))),0)</f>
        <v>0.26900000000000002</v>
      </c>
      <c r="I12" s="84" t="str">
        <f>L3</f>
        <v>;</v>
      </c>
      <c r="J12" s="84">
        <f t="shared" ref="J12:J26" si="1">_xlfn.IFNA(_xlfn.IFNA(INDEX($C$12:$C$58, MATCH(I12,$A$12:$A$58,0)), INDEX($C$12:$C$58, MATCH(I12,$B$12:$B$58,0))),0)</f>
        <v>0.39800000000000002</v>
      </c>
      <c r="L12" s="84" t="s">
        <v>128</v>
      </c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36" x14ac:dyDescent="0.3">
      <c r="A13" s="149" t="s">
        <v>2</v>
      </c>
      <c r="B13" s="149" t="s">
        <v>2</v>
      </c>
      <c r="C13" s="150">
        <v>9.1489999999999991</v>
      </c>
      <c r="D13" s="125">
        <f>C12-Table91571[[#This Row],[%]]</f>
        <v>2.543000000000001</v>
      </c>
      <c r="F13" s="84" t="str">
        <f>B4</f>
        <v>a</v>
      </c>
      <c r="G13" s="84">
        <f t="shared" si="0"/>
        <v>7.2220000000000004</v>
      </c>
      <c r="I13" s="84" t="str">
        <f>L4</f>
        <v>y</v>
      </c>
      <c r="J13" s="84">
        <f t="shared" si="1"/>
        <v>1.5489999999999999</v>
      </c>
      <c r="L13" s="84" t="s">
        <v>129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36" x14ac:dyDescent="0.3">
      <c r="A14" s="149" t="s">
        <v>11</v>
      </c>
      <c r="B14" s="149" t="s">
        <v>11</v>
      </c>
      <c r="C14" s="150">
        <v>7.2220000000000004</v>
      </c>
      <c r="D14" s="125">
        <f>C13-Table91571[[#This Row],[%]]</f>
        <v>1.9269999999999987</v>
      </c>
      <c r="F14" s="84" t="str">
        <f>B5</f>
        <v>z</v>
      </c>
      <c r="G14" s="84">
        <f t="shared" si="0"/>
        <v>0.105</v>
      </c>
      <c r="I14" s="84" t="str">
        <f>L5</f>
        <v>w</v>
      </c>
      <c r="J14" s="84">
        <f t="shared" si="1"/>
        <v>1.278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36" x14ac:dyDescent="0.3">
      <c r="A15" s="136" t="s">
        <v>25</v>
      </c>
      <c r="B15" s="136" t="s">
        <v>25</v>
      </c>
      <c r="C15" s="138">
        <v>6.7350000000000003</v>
      </c>
      <c r="D15" s="125">
        <f>C14-Table91571[[#This Row],[%]]</f>
        <v>0.4870000000000001</v>
      </c>
      <c r="F15" s="84" t="str">
        <f>C3</f>
        <v>p</v>
      </c>
      <c r="G15" s="84">
        <f t="shared" si="0"/>
        <v>2.54</v>
      </c>
      <c r="I15" s="84" t="str">
        <f>M3</f>
        <v>g</v>
      </c>
      <c r="J15" s="84">
        <f t="shared" si="1"/>
        <v>1.597</v>
      </c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36" x14ac:dyDescent="0.3">
      <c r="A16" s="136" t="s">
        <v>28</v>
      </c>
      <c r="B16" s="136" t="s">
        <v>28</v>
      </c>
      <c r="C16" s="138">
        <v>6.7030000000000003</v>
      </c>
      <c r="D16" s="125">
        <f>C15-Table91571[[#This Row],[%]]</f>
        <v>3.2000000000000028E-2</v>
      </c>
      <c r="F16" s="84" t="str">
        <f>C4</f>
        <v>s</v>
      </c>
      <c r="G16" s="84">
        <f t="shared" si="0"/>
        <v>6.3739999999999997</v>
      </c>
      <c r="I16" s="84" t="str">
        <f>M4</f>
        <v>i</v>
      </c>
      <c r="J16" s="84">
        <f t="shared" si="1"/>
        <v>6.7350000000000003</v>
      </c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x14ac:dyDescent="0.3">
      <c r="A17" s="136" t="s">
        <v>22</v>
      </c>
      <c r="B17" s="136" t="s">
        <v>22</v>
      </c>
      <c r="C17" s="138">
        <v>6.49</v>
      </c>
      <c r="D17" s="125">
        <f>C16-Table91571[[#This Row],[%]]</f>
        <v>0.21300000000000008</v>
      </c>
      <c r="F17" s="84" t="str">
        <f>C5</f>
        <v>x</v>
      </c>
      <c r="G17" s="84">
        <f t="shared" si="0"/>
        <v>0.43</v>
      </c>
      <c r="I17" s="84" t="str">
        <f>M5</f>
        <v>h</v>
      </c>
      <c r="J17" s="84">
        <f t="shared" si="1"/>
        <v>3.2429999999999999</v>
      </c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6" x14ac:dyDescent="0.3">
      <c r="A18" s="136" t="s">
        <v>12</v>
      </c>
      <c r="B18" s="136" t="s">
        <v>12</v>
      </c>
      <c r="C18" s="138">
        <v>6.3739999999999997</v>
      </c>
      <c r="D18" s="125">
        <f>C17-Table91571[[#This Row],[%]]</f>
        <v>0.11600000000000055</v>
      </c>
      <c r="F18" s="84" t="str">
        <f>D3</f>
        <v>m</v>
      </c>
      <c r="G18" s="84">
        <f t="shared" si="0"/>
        <v>2.4380000000000002</v>
      </c>
      <c r="I18" s="84" t="str">
        <f>N3</f>
        <v>u</v>
      </c>
      <c r="J18" s="84">
        <f t="shared" si="1"/>
        <v>2.6539999999999999</v>
      </c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6" x14ac:dyDescent="0.3">
      <c r="A19" s="136" t="s">
        <v>10</v>
      </c>
      <c r="B19" s="136" t="s">
        <v>10</v>
      </c>
      <c r="C19" s="138">
        <v>5.7329999999999997</v>
      </c>
      <c r="D19" s="125">
        <f>C18-Table91571[[#This Row],[%]]</f>
        <v>0.64100000000000001</v>
      </c>
      <c r="F19" s="84" t="str">
        <f>D4</f>
        <v>e</v>
      </c>
      <c r="G19" s="84">
        <f t="shared" si="0"/>
        <v>11.692</v>
      </c>
      <c r="I19" s="84" t="str">
        <f>N4</f>
        <v>t</v>
      </c>
      <c r="J19" s="84">
        <f t="shared" si="1"/>
        <v>9.1489999999999991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 x14ac:dyDescent="0.3">
      <c r="A20" s="151" t="s">
        <v>29</v>
      </c>
      <c r="B20" s="151" t="s">
        <v>29</v>
      </c>
      <c r="C20" s="152">
        <v>3.9790000000000001</v>
      </c>
      <c r="D20" s="125">
        <f>C19-Table91571[[#This Row],[%]]</f>
        <v>1.7539999999999996</v>
      </c>
      <c r="F20" s="84" t="str">
        <f>D5</f>
        <v>c</v>
      </c>
      <c r="G20" s="84">
        <f t="shared" si="0"/>
        <v>3.9359999999999999</v>
      </c>
      <c r="I20" s="84" t="str">
        <f>N5</f>
        <v>d</v>
      </c>
      <c r="J20" s="84">
        <f t="shared" si="1"/>
        <v>3.1739999999999999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6" x14ac:dyDescent="0.3">
      <c r="A21" s="151" t="s">
        <v>18</v>
      </c>
      <c r="B21" s="151" t="s">
        <v>18</v>
      </c>
      <c r="C21" s="152">
        <v>3.9359999999999999</v>
      </c>
      <c r="D21" s="125">
        <f>C20-Table91571[[#This Row],[%]]</f>
        <v>4.3000000000000149E-2</v>
      </c>
      <c r="F21" s="84" t="str">
        <f>E3</f>
        <v>b</v>
      </c>
      <c r="G21" s="84">
        <f t="shared" si="0"/>
        <v>1.5489999999999999</v>
      </c>
      <c r="I21" s="84" t="str">
        <f>O3</f>
        <v>l</v>
      </c>
      <c r="J21" s="84">
        <f t="shared" si="1"/>
        <v>3.9790000000000001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6" x14ac:dyDescent="0.3">
      <c r="A22" s="129" t="s">
        <v>21</v>
      </c>
      <c r="B22" s="129" t="s">
        <v>21</v>
      </c>
      <c r="C22" s="139">
        <v>3.2429999999999999</v>
      </c>
      <c r="D22" s="125">
        <f>C21-Table91571[[#This Row],[%]]</f>
        <v>0.69300000000000006</v>
      </c>
      <c r="F22" s="84" t="str">
        <f>E4</f>
        <v>r</v>
      </c>
      <c r="G22" s="84">
        <f t="shared" si="0"/>
        <v>5.7329999999999997</v>
      </c>
      <c r="I22" s="84" t="str">
        <f>O4</f>
        <v>n</v>
      </c>
      <c r="J22" s="84">
        <f t="shared" si="1"/>
        <v>6.49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6" x14ac:dyDescent="0.3">
      <c r="A23" s="129" t="s">
        <v>13</v>
      </c>
      <c r="B23" s="129" t="s">
        <v>13</v>
      </c>
      <c r="C23" s="139">
        <v>3.1739999999999999</v>
      </c>
      <c r="D23" s="125">
        <f>C22-Table91571[[#This Row],[%]]</f>
        <v>6.899999999999995E-2</v>
      </c>
      <c r="F23" s="84" t="str">
        <f>E5</f>
        <v>v</v>
      </c>
      <c r="G23" s="84">
        <f t="shared" si="0"/>
        <v>0.90100000000000002</v>
      </c>
      <c r="I23" s="84" t="str">
        <f>O5</f>
        <v>f</v>
      </c>
      <c r="J23" s="84">
        <f t="shared" si="1"/>
        <v>1.756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6" x14ac:dyDescent="0.3">
      <c r="A24" s="129" t="s">
        <v>30</v>
      </c>
      <c r="B24" s="145" t="s">
        <v>89</v>
      </c>
      <c r="C24" s="139">
        <v>3.0430000000000001</v>
      </c>
      <c r="D24" s="125">
        <f>C23-Table91571[[#This Row],[%]]</f>
        <v>0.13099999999999978</v>
      </c>
      <c r="F24" s="84" t="str">
        <f>F3</f>
        <v>k</v>
      </c>
      <c r="G24" s="84">
        <f t="shared" si="0"/>
        <v>0.51900000000000002</v>
      </c>
      <c r="I24" s="84" t="str">
        <f>P3</f>
        <v>q</v>
      </c>
      <c r="J24" s="84">
        <f t="shared" si="1"/>
        <v>0.23799999999999999</v>
      </c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 x14ac:dyDescent="0.3">
      <c r="A25" s="129" t="s">
        <v>23</v>
      </c>
      <c r="B25" s="129" t="s">
        <v>23</v>
      </c>
      <c r="C25" s="139">
        <v>2.6539999999999999</v>
      </c>
      <c r="D25" s="125">
        <f>C24-Table91571[[#This Row],[%]]</f>
        <v>0.38900000000000023</v>
      </c>
      <c r="F25" s="84" t="str">
        <f>F4</f>
        <v>.</v>
      </c>
      <c r="G25" s="84">
        <f t="shared" si="0"/>
        <v>3.0430000000000001</v>
      </c>
      <c r="I25" s="84" t="str">
        <f>P4</f>
        <v>o</v>
      </c>
      <c r="J25" s="84">
        <f t="shared" si="1"/>
        <v>6.7030000000000003</v>
      </c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x14ac:dyDescent="0.3">
      <c r="A26" s="129" t="s">
        <v>31</v>
      </c>
      <c r="B26" s="129" t="s">
        <v>31</v>
      </c>
      <c r="C26" s="139">
        <v>2.54</v>
      </c>
      <c r="D26" s="125">
        <f>C25-Table91571[[#This Row],[%]]</f>
        <v>0.11399999999999988</v>
      </c>
      <c r="F26" s="84" t="str">
        <f>F5</f>
        <v>,</v>
      </c>
      <c r="G26" s="84">
        <f t="shared" si="0"/>
        <v>1.0269999999999999</v>
      </c>
      <c r="I26" s="84" t="str">
        <f>P5</f>
        <v>j</v>
      </c>
      <c r="J26" s="84">
        <f t="shared" si="1"/>
        <v>0.18099999999999999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6" x14ac:dyDescent="0.3">
      <c r="A27" s="129" t="s">
        <v>24</v>
      </c>
      <c r="B27" s="129" t="s">
        <v>24</v>
      </c>
      <c r="C27" s="139">
        <v>2.4380000000000002</v>
      </c>
      <c r="D27" s="125">
        <f>C26-Table91571[[#This Row],[%]]</f>
        <v>0.10199999999999987</v>
      </c>
      <c r="F27" s="146"/>
      <c r="G27" s="147">
        <f>SUM(G12:G26)</f>
        <v>47.777999999999999</v>
      </c>
      <c r="I27" s="146"/>
      <c r="J27" s="148">
        <f>SUM(J12:J26)</f>
        <v>49.124000000000002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6" x14ac:dyDescent="0.3">
      <c r="A28" s="130" t="s">
        <v>14</v>
      </c>
      <c r="B28" s="130" t="s">
        <v>14</v>
      </c>
      <c r="C28" s="140">
        <v>1.756</v>
      </c>
      <c r="D28" s="125">
        <f>C27-Table91571[[#This Row],[%]]</f>
        <v>0.68200000000000016</v>
      </c>
      <c r="E28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6" x14ac:dyDescent="0.3">
      <c r="A29" s="130" t="s">
        <v>15</v>
      </c>
      <c r="B29" s="130" t="s">
        <v>15</v>
      </c>
      <c r="C29" s="140">
        <v>1.597</v>
      </c>
      <c r="D29" s="125">
        <f>C28-Table91571[[#This Row],[%]]</f>
        <v>0.15900000000000003</v>
      </c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x14ac:dyDescent="0.3">
      <c r="A30" s="130" t="s">
        <v>20</v>
      </c>
      <c r="B30" s="130" t="s">
        <v>20</v>
      </c>
      <c r="C30" s="140">
        <v>1.5489999999999999</v>
      </c>
      <c r="D30" s="125">
        <f>C29-Table91571[[#This Row],[%]]</f>
        <v>4.8000000000000043E-2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1:26" x14ac:dyDescent="0.3">
      <c r="A31" s="130" t="s">
        <v>3</v>
      </c>
      <c r="B31" s="130" t="s">
        <v>3</v>
      </c>
      <c r="C31" s="140">
        <v>1.5489999999999999</v>
      </c>
      <c r="D31" s="125">
        <f>C30-Table91571[[#This Row],[%]]</f>
        <v>0</v>
      </c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1:26" x14ac:dyDescent="0.3">
      <c r="A32" s="130" t="s">
        <v>8</v>
      </c>
      <c r="B32" s="130" t="s">
        <v>8</v>
      </c>
      <c r="C32" s="140">
        <v>1.278</v>
      </c>
      <c r="D32" s="125">
        <f>C31-Table91571[[#This Row],[%]]</f>
        <v>0.27099999999999991</v>
      </c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26" x14ac:dyDescent="0.3">
      <c r="A33" s="130" t="s">
        <v>27</v>
      </c>
      <c r="B33" s="130" t="s">
        <v>90</v>
      </c>
      <c r="C33" s="140">
        <v>1.0269999999999999</v>
      </c>
      <c r="D33" s="125">
        <f>C32-Table91571[[#This Row],[%]]</f>
        <v>0.25100000000000011</v>
      </c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6" x14ac:dyDescent="0.3">
      <c r="A34" s="130" t="s">
        <v>19</v>
      </c>
      <c r="B34" s="130" t="s">
        <v>19</v>
      </c>
      <c r="C34" s="140">
        <v>0.90100000000000002</v>
      </c>
      <c r="D34" s="125">
        <f>C33-Table91571[[#This Row],[%]]</f>
        <v>0.12599999999999989</v>
      </c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1:26" x14ac:dyDescent="0.3">
      <c r="A35" s="132" t="s">
        <v>26</v>
      </c>
      <c r="B35" s="132" t="s">
        <v>26</v>
      </c>
      <c r="C35" s="141">
        <v>0.51900000000000002</v>
      </c>
      <c r="D35" s="125">
        <f>C34-Table91571[[#This Row],[%]]</f>
        <v>0.38200000000000001</v>
      </c>
    </row>
    <row r="36" spans="1:26" x14ac:dyDescent="0.3">
      <c r="A36" s="132" t="s">
        <v>17</v>
      </c>
      <c r="B36" s="132" t="s">
        <v>17</v>
      </c>
      <c r="C36" s="141">
        <v>0.43</v>
      </c>
      <c r="D36" s="125">
        <f>C35-Table91571[[#This Row],[%]]</f>
        <v>8.9000000000000024E-2</v>
      </c>
    </row>
    <row r="37" spans="1:26" x14ac:dyDescent="0.3">
      <c r="A37" s="132" t="s">
        <v>91</v>
      </c>
      <c r="B37" s="132" t="s">
        <v>32</v>
      </c>
      <c r="C37" s="141">
        <v>0.39800000000000002</v>
      </c>
      <c r="D37" s="125">
        <f>C36-Table91571[[#This Row],[%]]</f>
        <v>3.1999999999999973E-2</v>
      </c>
    </row>
    <row r="38" spans="1:26" x14ac:dyDescent="0.3">
      <c r="A38" s="134" t="s">
        <v>92</v>
      </c>
      <c r="B38" s="135" t="s">
        <v>36</v>
      </c>
      <c r="C38" s="141">
        <v>0.26900000000000002</v>
      </c>
      <c r="D38" s="125">
        <f>C37-Table91571[[#This Row],[%]]</f>
        <v>0.129</v>
      </c>
    </row>
    <row r="39" spans="1:26" x14ac:dyDescent="0.3">
      <c r="A39" s="132" t="s">
        <v>7</v>
      </c>
      <c r="B39" s="132" t="s">
        <v>7</v>
      </c>
      <c r="C39" s="141">
        <v>0.23799999999999999</v>
      </c>
      <c r="D39" s="84">
        <f>C38-Table91571[[#This Row],[%]]</f>
        <v>3.1000000000000028E-2</v>
      </c>
    </row>
    <row r="40" spans="1:26" x14ac:dyDescent="0.3">
      <c r="A40" s="132" t="s">
        <v>1</v>
      </c>
      <c r="B40" s="132" t="s">
        <v>1</v>
      </c>
      <c r="C40" s="141">
        <v>0.18099999999999999</v>
      </c>
      <c r="D40" s="84">
        <f>C39-Table91571[[#This Row],[%]]</f>
        <v>5.6999999999999995E-2</v>
      </c>
    </row>
    <row r="41" spans="1:26" ht="14.4" customHeight="1" x14ac:dyDescent="0.3">
      <c r="A41" s="132" t="s">
        <v>16</v>
      </c>
      <c r="B41" s="132" t="s">
        <v>16</v>
      </c>
      <c r="C41" s="141">
        <v>0.105</v>
      </c>
      <c r="D41" s="84">
        <f>C40-Table91571[[#This Row],[%]]</f>
        <v>7.5999999999999998E-2</v>
      </c>
    </row>
    <row r="42" spans="1:26" x14ac:dyDescent="0.3">
      <c r="H42" s="125"/>
    </row>
    <row r="43" spans="1:26" x14ac:dyDescent="0.3">
      <c r="F43" s="64"/>
      <c r="G43" s="64"/>
      <c r="H43" s="125"/>
    </row>
    <row r="44" spans="1:26" x14ac:dyDescent="0.3">
      <c r="H44" s="125"/>
    </row>
    <row r="45" spans="1:26" x14ac:dyDescent="0.3">
      <c r="F45" s="64"/>
      <c r="G45" s="64"/>
      <c r="H45" s="125"/>
    </row>
    <row r="46" spans="1:26" x14ac:dyDescent="0.3">
      <c r="F46" s="64"/>
      <c r="G46" s="64"/>
      <c r="H46" s="125"/>
    </row>
    <row r="47" spans="1:26" x14ac:dyDescent="0.3">
      <c r="H47" s="125"/>
    </row>
    <row r="48" spans="1:26" x14ac:dyDescent="0.3">
      <c r="F48" s="64"/>
      <c r="G48" s="64"/>
      <c r="H48" s="125"/>
    </row>
    <row r="49" spans="6:8" x14ac:dyDescent="0.3">
      <c r="F49" s="64"/>
      <c r="G49" s="64"/>
      <c r="H49" s="125"/>
    </row>
    <row r="50" spans="6:8" x14ac:dyDescent="0.3">
      <c r="F50" s="64"/>
      <c r="G50" s="64"/>
      <c r="H50" s="125"/>
    </row>
    <row r="51" spans="6:8" x14ac:dyDescent="0.3">
      <c r="F51" s="64"/>
      <c r="G51" s="64"/>
      <c r="H51" s="125"/>
    </row>
    <row r="52" spans="6:8" x14ac:dyDescent="0.3">
      <c r="F52" s="123"/>
      <c r="G52" s="123"/>
      <c r="H52" s="125"/>
    </row>
    <row r="53" spans="6:8" x14ac:dyDescent="0.3">
      <c r="H53" s="125"/>
    </row>
    <row r="54" spans="6:8" x14ac:dyDescent="0.3">
      <c r="H54" s="125"/>
    </row>
    <row r="55" spans="6:8" x14ac:dyDescent="0.3">
      <c r="F55" s="64"/>
      <c r="G55" s="64"/>
      <c r="H55" s="125"/>
    </row>
    <row r="56" spans="6:8" x14ac:dyDescent="0.3">
      <c r="F56" s="64"/>
      <c r="G56" s="64"/>
      <c r="H56" s="125"/>
    </row>
    <row r="57" spans="6:8" x14ac:dyDescent="0.3">
      <c r="F57" s="64"/>
      <c r="G57" s="64"/>
      <c r="H57" s="125"/>
    </row>
    <row r="58" spans="6:8" x14ac:dyDescent="0.3">
      <c r="F58" s="64"/>
      <c r="G58" s="64"/>
      <c r="H58" s="125"/>
    </row>
    <row r="59" spans="6:8" x14ac:dyDescent="0.3">
      <c r="H59" s="125"/>
    </row>
    <row r="60" spans="6:8" x14ac:dyDescent="0.3">
      <c r="H60" s="125"/>
    </row>
    <row r="61" spans="6:8" x14ac:dyDescent="0.3">
      <c r="H61" s="125"/>
    </row>
    <row r="62" spans="6:8" x14ac:dyDescent="0.3">
      <c r="H62" s="125"/>
    </row>
    <row r="63" spans="6:8" x14ac:dyDescent="0.3">
      <c r="H63" s="125"/>
    </row>
    <row r="64" spans="6:8" x14ac:dyDescent="0.3">
      <c r="H64" s="125"/>
    </row>
    <row r="65" spans="8:8" x14ac:dyDescent="0.3">
      <c r="H65" s="125"/>
    </row>
    <row r="66" spans="8:8" x14ac:dyDescent="0.3">
      <c r="H66" s="125"/>
    </row>
    <row r="67" spans="8:8" x14ac:dyDescent="0.3">
      <c r="H67" s="125"/>
    </row>
    <row r="68" spans="8:8" x14ac:dyDescent="0.3">
      <c r="H68" s="125"/>
    </row>
    <row r="69" spans="8:8" x14ac:dyDescent="0.3">
      <c r="H69" s="125"/>
    </row>
    <row r="70" spans="8:8" x14ac:dyDescent="0.3">
      <c r="H70" s="125"/>
    </row>
    <row r="71" spans="8:8" x14ac:dyDescent="0.3">
      <c r="H71" s="125"/>
    </row>
    <row r="72" spans="8:8" x14ac:dyDescent="0.3">
      <c r="H72" s="125"/>
    </row>
    <row r="73" spans="8:8" x14ac:dyDescent="0.3">
      <c r="H73" s="125"/>
    </row>
    <row r="74" spans="8:8" x14ac:dyDescent="0.3">
      <c r="H74" s="125"/>
    </row>
    <row r="75" spans="8:8" x14ac:dyDescent="0.3">
      <c r="H75" s="125"/>
    </row>
    <row r="76" spans="8:8" x14ac:dyDescent="0.3">
      <c r="H76" s="125"/>
    </row>
    <row r="77" spans="8:8" x14ac:dyDescent="0.3">
      <c r="H77" s="125"/>
    </row>
    <row r="78" spans="8:8" x14ac:dyDescent="0.3">
      <c r="H78" s="125"/>
    </row>
    <row r="79" spans="8:8" x14ac:dyDescent="0.3">
      <c r="H79" s="125"/>
    </row>
    <row r="80" spans="8:8" x14ac:dyDescent="0.3">
      <c r="H80" s="125"/>
    </row>
    <row r="81" spans="8:8" x14ac:dyDescent="0.3">
      <c r="H81" s="125"/>
    </row>
    <row r="82" spans="8:8" x14ac:dyDescent="0.3">
      <c r="H82" s="125"/>
    </row>
    <row r="83" spans="8:8" x14ac:dyDescent="0.3">
      <c r="H83" s="125"/>
    </row>
    <row r="84" spans="8:8" x14ac:dyDescent="0.3">
      <c r="H84" s="125"/>
    </row>
    <row r="85" spans="8:8" x14ac:dyDescent="0.3">
      <c r="H85" s="125"/>
    </row>
    <row r="86" spans="8:8" x14ac:dyDescent="0.3">
      <c r="H86" s="125"/>
    </row>
    <row r="87" spans="8:8" x14ac:dyDescent="0.3">
      <c r="H87" s="125"/>
    </row>
    <row r="88" spans="8:8" x14ac:dyDescent="0.3">
      <c r="H88" s="125"/>
    </row>
    <row r="89" spans="8:8" x14ac:dyDescent="0.3">
      <c r="H89" s="125"/>
    </row>
    <row r="90" spans="8:8" x14ac:dyDescent="0.3">
      <c r="H90" s="125"/>
    </row>
    <row r="91" spans="8:8" x14ac:dyDescent="0.3">
      <c r="H91" s="125"/>
    </row>
    <row r="92" spans="8:8" x14ac:dyDescent="0.3">
      <c r="H92" s="125"/>
    </row>
    <row r="93" spans="8:8" x14ac:dyDescent="0.3">
      <c r="H93" s="125"/>
    </row>
    <row r="94" spans="8:8" x14ac:dyDescent="0.3">
      <c r="H94" s="125"/>
    </row>
    <row r="95" spans="8:8" x14ac:dyDescent="0.3">
      <c r="H95" s="125"/>
    </row>
    <row r="96" spans="8:8" x14ac:dyDescent="0.3">
      <c r="H96" s="125"/>
    </row>
    <row r="97" spans="8:8" x14ac:dyDescent="0.3">
      <c r="H97" s="125"/>
    </row>
    <row r="98" spans="8:8" x14ac:dyDescent="0.3">
      <c r="H98" s="125"/>
    </row>
    <row r="99" spans="8:8" x14ac:dyDescent="0.3">
      <c r="H99" s="125"/>
    </row>
    <row r="100" spans="8:8" x14ac:dyDescent="0.3">
      <c r="H100" s="125"/>
    </row>
    <row r="101" spans="8:8" x14ac:dyDescent="0.3">
      <c r="H101" s="125"/>
    </row>
    <row r="102" spans="8:8" x14ac:dyDescent="0.3">
      <c r="H102" s="125"/>
    </row>
    <row r="103" spans="8:8" x14ac:dyDescent="0.3">
      <c r="H103" s="125"/>
    </row>
    <row r="104" spans="8:8" x14ac:dyDescent="0.3">
      <c r="H104" s="125"/>
    </row>
    <row r="105" spans="8:8" x14ac:dyDescent="0.3">
      <c r="H105" s="125"/>
    </row>
    <row r="106" spans="8:8" x14ac:dyDescent="0.3">
      <c r="H106" s="125"/>
    </row>
    <row r="107" spans="8:8" x14ac:dyDescent="0.3">
      <c r="H107" s="125"/>
    </row>
    <row r="108" spans="8:8" x14ac:dyDescent="0.3">
      <c r="H108" s="125"/>
    </row>
    <row r="109" spans="8:8" x14ac:dyDescent="0.3">
      <c r="H109" s="125"/>
    </row>
    <row r="110" spans="8:8" x14ac:dyDescent="0.3">
      <c r="H110" s="125"/>
    </row>
    <row r="111" spans="8:8" x14ac:dyDescent="0.3">
      <c r="H111" s="125"/>
    </row>
    <row r="112" spans="8:8" x14ac:dyDescent="0.3">
      <c r="H112" s="125"/>
    </row>
    <row r="113" spans="8:8" x14ac:dyDescent="0.3">
      <c r="H113" s="125"/>
    </row>
    <row r="114" spans="8:8" x14ac:dyDescent="0.3">
      <c r="H114" s="125"/>
    </row>
    <row r="115" spans="8:8" x14ac:dyDescent="0.3">
      <c r="H115" s="125"/>
    </row>
    <row r="116" spans="8:8" x14ac:dyDescent="0.3">
      <c r="H116" s="125"/>
    </row>
    <row r="117" spans="8:8" x14ac:dyDescent="0.3">
      <c r="H117" s="125"/>
    </row>
    <row r="118" spans="8:8" x14ac:dyDescent="0.3">
      <c r="H118" s="125"/>
    </row>
    <row r="119" spans="8:8" x14ac:dyDescent="0.3">
      <c r="H119" s="125"/>
    </row>
    <row r="120" spans="8:8" x14ac:dyDescent="0.3">
      <c r="H120" s="125"/>
    </row>
    <row r="121" spans="8:8" x14ac:dyDescent="0.3">
      <c r="H121" s="125"/>
    </row>
    <row r="122" spans="8:8" x14ac:dyDescent="0.3">
      <c r="H122" s="125"/>
    </row>
    <row r="123" spans="8:8" x14ac:dyDescent="0.3">
      <c r="H123" s="125"/>
    </row>
    <row r="124" spans="8:8" x14ac:dyDescent="0.3">
      <c r="H124" s="125"/>
    </row>
    <row r="125" spans="8:8" x14ac:dyDescent="0.3">
      <c r="H125" s="125"/>
    </row>
    <row r="126" spans="8:8" x14ac:dyDescent="0.3">
      <c r="H126" s="125"/>
    </row>
    <row r="127" spans="8:8" x14ac:dyDescent="0.3">
      <c r="H127" s="125"/>
    </row>
    <row r="128" spans="8:8" x14ac:dyDescent="0.3">
      <c r="H128" s="125"/>
    </row>
    <row r="129" spans="8:8" x14ac:dyDescent="0.3">
      <c r="H129" s="125"/>
    </row>
    <row r="130" spans="8:8" x14ac:dyDescent="0.3">
      <c r="H130" s="125"/>
    </row>
    <row r="131" spans="8:8" x14ac:dyDescent="0.3">
      <c r="H131" s="125"/>
    </row>
    <row r="132" spans="8:8" x14ac:dyDescent="0.3">
      <c r="H132" s="125"/>
    </row>
    <row r="133" spans="8:8" x14ac:dyDescent="0.3">
      <c r="H133" s="125"/>
    </row>
    <row r="134" spans="8:8" x14ac:dyDescent="0.3">
      <c r="H134" s="125"/>
    </row>
    <row r="135" spans="8:8" x14ac:dyDescent="0.3">
      <c r="H135" s="125"/>
    </row>
    <row r="136" spans="8:8" x14ac:dyDescent="0.3">
      <c r="H136" s="125"/>
    </row>
    <row r="137" spans="8:8" x14ac:dyDescent="0.3">
      <c r="H137" s="125"/>
    </row>
    <row r="138" spans="8:8" x14ac:dyDescent="0.3">
      <c r="H138" s="125"/>
    </row>
    <row r="139" spans="8:8" x14ac:dyDescent="0.3">
      <c r="H139" s="125"/>
    </row>
    <row r="140" spans="8:8" x14ac:dyDescent="0.3">
      <c r="H140" s="125"/>
    </row>
    <row r="141" spans="8:8" x14ac:dyDescent="0.3">
      <c r="H141" s="125"/>
    </row>
    <row r="142" spans="8:8" x14ac:dyDescent="0.3">
      <c r="H142" s="125"/>
    </row>
    <row r="143" spans="8:8" x14ac:dyDescent="0.3">
      <c r="H143" s="125"/>
    </row>
    <row r="144" spans="8:8" x14ac:dyDescent="0.3">
      <c r="H144" s="125"/>
    </row>
    <row r="145" spans="8:8" x14ac:dyDescent="0.3">
      <c r="H145" s="125"/>
    </row>
    <row r="146" spans="8:8" x14ac:dyDescent="0.3">
      <c r="H146" s="125"/>
    </row>
    <row r="147" spans="8:8" x14ac:dyDescent="0.3">
      <c r="H147" s="125"/>
    </row>
    <row r="148" spans="8:8" x14ac:dyDescent="0.3">
      <c r="H148" s="125"/>
    </row>
    <row r="149" spans="8:8" x14ac:dyDescent="0.3">
      <c r="H149" s="125"/>
    </row>
    <row r="150" spans="8:8" x14ac:dyDescent="0.3">
      <c r="H150" s="125"/>
    </row>
    <row r="151" spans="8:8" x14ac:dyDescent="0.3">
      <c r="H151" s="125"/>
    </row>
    <row r="152" spans="8:8" x14ac:dyDescent="0.3">
      <c r="H152" s="125"/>
    </row>
    <row r="153" spans="8:8" x14ac:dyDescent="0.3">
      <c r="H153" s="125"/>
    </row>
    <row r="154" spans="8:8" x14ac:dyDescent="0.3">
      <c r="H154" s="125"/>
    </row>
    <row r="155" spans="8:8" x14ac:dyDescent="0.3">
      <c r="H155" s="125"/>
    </row>
    <row r="156" spans="8:8" x14ac:dyDescent="0.3">
      <c r="H156" s="125"/>
    </row>
    <row r="157" spans="8:8" x14ac:dyDescent="0.3">
      <c r="H157" s="125"/>
    </row>
    <row r="158" spans="8:8" x14ac:dyDescent="0.3">
      <c r="H158" s="125"/>
    </row>
    <row r="159" spans="8:8" x14ac:dyDescent="0.3">
      <c r="H159" s="125"/>
    </row>
    <row r="160" spans="8:8" x14ac:dyDescent="0.3">
      <c r="H160" s="125"/>
    </row>
    <row r="161" spans="1:8" x14ac:dyDescent="0.3">
      <c r="H161" s="125"/>
    </row>
    <row r="162" spans="1:8" x14ac:dyDescent="0.3">
      <c r="H162" s="125"/>
    </row>
    <row r="163" spans="1:8" x14ac:dyDescent="0.3">
      <c r="H163" s="125"/>
    </row>
    <row r="164" spans="1:8" x14ac:dyDescent="0.3">
      <c r="H164" s="125"/>
    </row>
    <row r="165" spans="1:8" x14ac:dyDescent="0.3">
      <c r="H165" s="125"/>
    </row>
    <row r="166" spans="1:8" x14ac:dyDescent="0.3">
      <c r="H166" s="125"/>
    </row>
    <row r="167" spans="1:8" x14ac:dyDescent="0.3">
      <c r="H167" s="125"/>
    </row>
    <row r="168" spans="1:8" x14ac:dyDescent="0.3">
      <c r="H168" s="125"/>
    </row>
    <row r="169" spans="1:8" x14ac:dyDescent="0.3">
      <c r="H169" s="125"/>
    </row>
    <row r="170" spans="1:8" x14ac:dyDescent="0.3">
      <c r="H170" s="125"/>
    </row>
    <row r="171" spans="1:8" x14ac:dyDescent="0.3">
      <c r="H171" s="125"/>
    </row>
    <row r="172" spans="1:8" x14ac:dyDescent="0.3">
      <c r="H172" s="125"/>
    </row>
    <row r="173" spans="1:8" x14ac:dyDescent="0.3">
      <c r="A173"/>
      <c r="B173"/>
      <c r="H173" s="125"/>
    </row>
    <row r="174" spans="1:8" x14ac:dyDescent="0.3">
      <c r="H174" s="125"/>
    </row>
    <row r="175" spans="1:8" x14ac:dyDescent="0.3">
      <c r="H175" s="125"/>
    </row>
    <row r="176" spans="1:8" x14ac:dyDescent="0.3">
      <c r="H176" s="125"/>
    </row>
    <row r="177" spans="8:8" x14ac:dyDescent="0.3">
      <c r="H177" s="125"/>
    </row>
    <row r="178" spans="8:8" x14ac:dyDescent="0.3">
      <c r="H178" s="125"/>
    </row>
    <row r="179" spans="8:8" x14ac:dyDescent="0.3">
      <c r="H179" s="125"/>
    </row>
    <row r="180" spans="8:8" x14ac:dyDescent="0.3">
      <c r="H180" s="125"/>
    </row>
    <row r="181" spans="8:8" x14ac:dyDescent="0.3">
      <c r="H181" s="125"/>
    </row>
    <row r="182" spans="8:8" x14ac:dyDescent="0.3">
      <c r="H182" s="125"/>
    </row>
    <row r="183" spans="8:8" x14ac:dyDescent="0.3">
      <c r="H183" s="125"/>
    </row>
    <row r="184" spans="8:8" x14ac:dyDescent="0.3">
      <c r="H184" s="125"/>
    </row>
    <row r="185" spans="8:8" x14ac:dyDescent="0.3">
      <c r="H185" s="125"/>
    </row>
    <row r="186" spans="8:8" x14ac:dyDescent="0.3">
      <c r="H186" s="125"/>
    </row>
    <row r="187" spans="8:8" x14ac:dyDescent="0.3">
      <c r="H187" s="125"/>
    </row>
    <row r="188" spans="8:8" x14ac:dyDescent="0.3">
      <c r="H188" s="125"/>
    </row>
    <row r="189" spans="8:8" x14ac:dyDescent="0.3">
      <c r="H189" s="125"/>
    </row>
    <row r="190" spans="8:8" x14ac:dyDescent="0.3">
      <c r="H190" s="125"/>
    </row>
    <row r="191" spans="8:8" x14ac:dyDescent="0.3">
      <c r="H191" s="125"/>
    </row>
    <row r="192" spans="8:8" x14ac:dyDescent="0.3">
      <c r="H192" s="125"/>
    </row>
    <row r="193" spans="8:8" x14ac:dyDescent="0.3">
      <c r="H193" s="125"/>
    </row>
    <row r="194" spans="8:8" x14ac:dyDescent="0.3">
      <c r="H194" s="125"/>
    </row>
    <row r="195" spans="8:8" x14ac:dyDescent="0.3">
      <c r="H195" s="125"/>
    </row>
    <row r="196" spans="8:8" x14ac:dyDescent="0.3">
      <c r="H196" s="125"/>
    </row>
    <row r="197" spans="8:8" x14ac:dyDescent="0.3">
      <c r="H197" s="125"/>
    </row>
    <row r="198" spans="8:8" x14ac:dyDescent="0.3">
      <c r="H198" s="125"/>
    </row>
    <row r="199" spans="8:8" x14ac:dyDescent="0.3">
      <c r="H199" s="125"/>
    </row>
    <row r="200" spans="8:8" x14ac:dyDescent="0.3">
      <c r="H200" s="125"/>
    </row>
    <row r="201" spans="8:8" x14ac:dyDescent="0.3">
      <c r="H201" s="125"/>
    </row>
    <row r="202" spans="8:8" x14ac:dyDescent="0.3">
      <c r="H202" s="125"/>
    </row>
    <row r="203" spans="8:8" x14ac:dyDescent="0.3">
      <c r="H203" s="125"/>
    </row>
    <row r="204" spans="8:8" x14ac:dyDescent="0.3">
      <c r="H204" s="125"/>
    </row>
    <row r="205" spans="8:8" x14ac:dyDescent="0.3">
      <c r="H205" s="125"/>
    </row>
    <row r="206" spans="8:8" x14ac:dyDescent="0.3">
      <c r="H206" s="125"/>
    </row>
    <row r="207" spans="8:8" x14ac:dyDescent="0.3">
      <c r="H207" s="125"/>
    </row>
    <row r="208" spans="8:8" x14ac:dyDescent="0.3">
      <c r="H208" s="125"/>
    </row>
    <row r="209" spans="8:8" x14ac:dyDescent="0.3">
      <c r="H209" s="125"/>
    </row>
    <row r="210" spans="8:8" x14ac:dyDescent="0.3">
      <c r="H210" s="125"/>
    </row>
    <row r="211" spans="8:8" x14ac:dyDescent="0.3">
      <c r="H211" s="125"/>
    </row>
    <row r="212" spans="8:8" x14ac:dyDescent="0.3">
      <c r="H212" s="125"/>
    </row>
    <row r="213" spans="8:8" x14ac:dyDescent="0.3">
      <c r="H213" s="125"/>
    </row>
    <row r="214" spans="8:8" x14ac:dyDescent="0.3">
      <c r="H214" s="125"/>
    </row>
    <row r="215" spans="8:8" x14ac:dyDescent="0.3">
      <c r="H215" s="125"/>
    </row>
    <row r="216" spans="8:8" x14ac:dyDescent="0.3">
      <c r="H216" s="125"/>
    </row>
    <row r="217" spans="8:8" x14ac:dyDescent="0.3">
      <c r="H217" s="125"/>
    </row>
    <row r="218" spans="8:8" x14ac:dyDescent="0.3">
      <c r="H218" s="125"/>
    </row>
    <row r="219" spans="8:8" x14ac:dyDescent="0.3">
      <c r="H219" s="125"/>
    </row>
    <row r="220" spans="8:8" x14ac:dyDescent="0.3">
      <c r="H220" s="125"/>
    </row>
    <row r="221" spans="8:8" x14ac:dyDescent="0.3">
      <c r="H221" s="125"/>
    </row>
    <row r="222" spans="8:8" x14ac:dyDescent="0.3">
      <c r="H222" s="125"/>
    </row>
    <row r="223" spans="8:8" x14ac:dyDescent="0.3">
      <c r="H223" s="125"/>
    </row>
    <row r="224" spans="8:8" x14ac:dyDescent="0.3">
      <c r="H224" s="125"/>
    </row>
    <row r="225" spans="8:8" x14ac:dyDescent="0.3">
      <c r="H225" s="125"/>
    </row>
    <row r="226" spans="8:8" x14ac:dyDescent="0.3">
      <c r="H226" s="125"/>
    </row>
    <row r="227" spans="8:8" x14ac:dyDescent="0.3">
      <c r="H227" s="125"/>
    </row>
    <row r="228" spans="8:8" x14ac:dyDescent="0.3">
      <c r="H228" s="125"/>
    </row>
    <row r="229" spans="8:8" x14ac:dyDescent="0.3">
      <c r="H229" s="125"/>
    </row>
    <row r="230" spans="8:8" x14ac:dyDescent="0.3">
      <c r="H230" s="125"/>
    </row>
    <row r="231" spans="8:8" x14ac:dyDescent="0.3">
      <c r="H231" s="125"/>
    </row>
    <row r="232" spans="8:8" x14ac:dyDescent="0.3">
      <c r="H232" s="125"/>
    </row>
    <row r="233" spans="8:8" x14ac:dyDescent="0.3">
      <c r="H233" s="125"/>
    </row>
    <row r="234" spans="8:8" x14ac:dyDescent="0.3">
      <c r="H234" s="125"/>
    </row>
    <row r="235" spans="8:8" x14ac:dyDescent="0.3">
      <c r="H235" s="125"/>
    </row>
    <row r="236" spans="8:8" x14ac:dyDescent="0.3">
      <c r="H236" s="125"/>
    </row>
    <row r="237" spans="8:8" x14ac:dyDescent="0.3">
      <c r="H237" s="125"/>
    </row>
    <row r="238" spans="8:8" x14ac:dyDescent="0.3">
      <c r="H238" s="125"/>
    </row>
    <row r="239" spans="8:8" x14ac:dyDescent="0.3">
      <c r="H239" s="125"/>
    </row>
    <row r="240" spans="8:8" x14ac:dyDescent="0.3">
      <c r="H240" s="125"/>
    </row>
    <row r="241" spans="8:8" x14ac:dyDescent="0.3">
      <c r="H241" s="125"/>
    </row>
    <row r="242" spans="8:8" x14ac:dyDescent="0.3">
      <c r="H242" s="125"/>
    </row>
    <row r="243" spans="8:8" x14ac:dyDescent="0.3">
      <c r="H243" s="125"/>
    </row>
    <row r="244" spans="8:8" x14ac:dyDescent="0.3">
      <c r="H244" s="125"/>
    </row>
    <row r="245" spans="8:8" x14ac:dyDescent="0.3">
      <c r="H245" s="125"/>
    </row>
    <row r="246" spans="8:8" x14ac:dyDescent="0.3">
      <c r="H246" s="125"/>
    </row>
    <row r="247" spans="8:8" x14ac:dyDescent="0.3">
      <c r="H247" s="125"/>
    </row>
    <row r="248" spans="8:8" x14ac:dyDescent="0.3">
      <c r="H248" s="125"/>
    </row>
    <row r="249" spans="8:8" x14ac:dyDescent="0.3">
      <c r="H249" s="125"/>
    </row>
    <row r="250" spans="8:8" x14ac:dyDescent="0.3">
      <c r="H250" s="125"/>
    </row>
    <row r="251" spans="8:8" x14ac:dyDescent="0.3">
      <c r="H251" s="125"/>
    </row>
    <row r="252" spans="8:8" x14ac:dyDescent="0.3">
      <c r="H252" s="125"/>
    </row>
    <row r="253" spans="8:8" x14ac:dyDescent="0.3">
      <c r="H253" s="125"/>
    </row>
    <row r="254" spans="8:8" x14ac:dyDescent="0.3">
      <c r="H254" s="125"/>
    </row>
    <row r="255" spans="8:8" x14ac:dyDescent="0.3">
      <c r="H255" s="125"/>
    </row>
    <row r="256" spans="8:8" x14ac:dyDescent="0.3">
      <c r="H256" s="125"/>
    </row>
    <row r="257" spans="8:8" x14ac:dyDescent="0.3">
      <c r="H257" s="125"/>
    </row>
    <row r="258" spans="8:8" x14ac:dyDescent="0.3">
      <c r="H258" s="125"/>
    </row>
    <row r="259" spans="8:8" x14ac:dyDescent="0.3">
      <c r="H259" s="125"/>
    </row>
    <row r="260" spans="8:8" x14ac:dyDescent="0.3">
      <c r="H260" s="125"/>
    </row>
    <row r="261" spans="8:8" x14ac:dyDescent="0.3">
      <c r="H261" s="125"/>
    </row>
    <row r="262" spans="8:8" x14ac:dyDescent="0.3">
      <c r="H262" s="125"/>
    </row>
    <row r="263" spans="8:8" x14ac:dyDescent="0.3">
      <c r="H263" s="125"/>
    </row>
    <row r="264" spans="8:8" x14ac:dyDescent="0.3">
      <c r="H264" s="125"/>
    </row>
    <row r="265" spans="8:8" x14ac:dyDescent="0.3">
      <c r="H265" s="125"/>
    </row>
    <row r="266" spans="8:8" x14ac:dyDescent="0.3">
      <c r="H266" s="125"/>
    </row>
    <row r="267" spans="8:8" x14ac:dyDescent="0.3">
      <c r="H267" s="125"/>
    </row>
    <row r="268" spans="8:8" x14ac:dyDescent="0.3">
      <c r="H268" s="125"/>
    </row>
    <row r="269" spans="8:8" x14ac:dyDescent="0.3">
      <c r="H269" s="125"/>
    </row>
    <row r="270" spans="8:8" x14ac:dyDescent="0.3">
      <c r="H270" s="125"/>
    </row>
    <row r="271" spans="8:8" x14ac:dyDescent="0.3">
      <c r="H271" s="125"/>
    </row>
    <row r="272" spans="8:8" x14ac:dyDescent="0.3">
      <c r="H272" s="125"/>
    </row>
    <row r="273" spans="8:8" x14ac:dyDescent="0.3">
      <c r="H273" s="125"/>
    </row>
    <row r="274" spans="8:8" x14ac:dyDescent="0.3">
      <c r="H274" s="125"/>
    </row>
    <row r="275" spans="8:8" x14ac:dyDescent="0.3">
      <c r="H275" s="125"/>
    </row>
    <row r="276" spans="8:8" x14ac:dyDescent="0.3">
      <c r="H276" s="125"/>
    </row>
    <row r="277" spans="8:8" x14ac:dyDescent="0.3">
      <c r="H277" s="125"/>
    </row>
    <row r="278" spans="8:8" x14ac:dyDescent="0.3">
      <c r="H278" s="125"/>
    </row>
    <row r="279" spans="8:8" x14ac:dyDescent="0.3">
      <c r="H279" s="125"/>
    </row>
    <row r="280" spans="8:8" x14ac:dyDescent="0.3">
      <c r="H280" s="125"/>
    </row>
    <row r="281" spans="8:8" x14ac:dyDescent="0.3">
      <c r="H281" s="125"/>
    </row>
    <row r="282" spans="8:8" x14ac:dyDescent="0.3">
      <c r="H282" s="125"/>
    </row>
    <row r="283" spans="8:8" x14ac:dyDescent="0.3">
      <c r="H283" s="125"/>
    </row>
    <row r="284" spans="8:8" x14ac:dyDescent="0.3">
      <c r="H284" s="125"/>
    </row>
    <row r="285" spans="8:8" x14ac:dyDescent="0.3">
      <c r="H285" s="125"/>
    </row>
    <row r="286" spans="8:8" x14ac:dyDescent="0.3">
      <c r="H286" s="125"/>
    </row>
    <row r="287" spans="8:8" x14ac:dyDescent="0.3">
      <c r="H287" s="125"/>
    </row>
    <row r="288" spans="8:8" x14ac:dyDescent="0.3">
      <c r="H288" s="125"/>
    </row>
    <row r="289" spans="8:8" x14ac:dyDescent="0.3">
      <c r="H289" s="125"/>
    </row>
    <row r="290" spans="8:8" x14ac:dyDescent="0.3">
      <c r="H290" s="125"/>
    </row>
    <row r="291" spans="8:8" x14ac:dyDescent="0.3">
      <c r="H291" s="125"/>
    </row>
    <row r="292" spans="8:8" x14ac:dyDescent="0.3">
      <c r="H292" s="125"/>
    </row>
    <row r="293" spans="8:8" x14ac:dyDescent="0.3">
      <c r="H293" s="125"/>
    </row>
    <row r="294" spans="8:8" x14ac:dyDescent="0.3">
      <c r="H294" s="125"/>
    </row>
    <row r="295" spans="8:8" x14ac:dyDescent="0.3">
      <c r="H295" s="125"/>
    </row>
    <row r="296" spans="8:8" x14ac:dyDescent="0.3">
      <c r="H296" s="125"/>
    </row>
    <row r="297" spans="8:8" x14ac:dyDescent="0.3">
      <c r="H297" s="125"/>
    </row>
    <row r="298" spans="8:8" x14ac:dyDescent="0.3">
      <c r="H298" s="125"/>
    </row>
    <row r="299" spans="8:8" x14ac:dyDescent="0.3">
      <c r="H299" s="125"/>
    </row>
    <row r="300" spans="8:8" x14ac:dyDescent="0.3">
      <c r="H300" s="125"/>
    </row>
    <row r="301" spans="8:8" x14ac:dyDescent="0.3">
      <c r="H301" s="125"/>
    </row>
    <row r="302" spans="8:8" x14ac:dyDescent="0.3">
      <c r="H302" s="125"/>
    </row>
    <row r="303" spans="8:8" x14ac:dyDescent="0.3">
      <c r="H303" s="125"/>
    </row>
    <row r="304" spans="8:8" x14ac:dyDescent="0.3">
      <c r="H304" s="125"/>
    </row>
    <row r="305" spans="1:8" x14ac:dyDescent="0.3">
      <c r="H305" s="125"/>
    </row>
    <row r="306" spans="1:8" x14ac:dyDescent="0.3">
      <c r="H306" s="125"/>
    </row>
    <row r="307" spans="1:8" x14ac:dyDescent="0.3">
      <c r="H307" s="125"/>
    </row>
    <row r="308" spans="1:8" x14ac:dyDescent="0.3">
      <c r="H308" s="125"/>
    </row>
    <row r="309" spans="1:8" x14ac:dyDescent="0.3">
      <c r="H309" s="125"/>
    </row>
    <row r="310" spans="1:8" x14ac:dyDescent="0.3">
      <c r="H310" s="125"/>
    </row>
    <row r="311" spans="1:8" x14ac:dyDescent="0.3">
      <c r="H311" s="125"/>
    </row>
    <row r="312" spans="1:8" x14ac:dyDescent="0.3">
      <c r="H312" s="125"/>
    </row>
    <row r="313" spans="1:8" x14ac:dyDescent="0.3">
      <c r="H313" s="125"/>
    </row>
    <row r="314" spans="1:8" x14ac:dyDescent="0.3">
      <c r="H314" s="125"/>
    </row>
    <row r="315" spans="1:8" x14ac:dyDescent="0.3">
      <c r="H315" s="125"/>
    </row>
    <row r="316" spans="1:8" x14ac:dyDescent="0.3">
      <c r="H316" s="125"/>
    </row>
    <row r="317" spans="1:8" x14ac:dyDescent="0.3">
      <c r="H317" s="125"/>
    </row>
    <row r="318" spans="1:8" x14ac:dyDescent="0.3">
      <c r="H318" s="125"/>
    </row>
    <row r="319" spans="1:8" x14ac:dyDescent="0.3">
      <c r="A319" s="126"/>
      <c r="B319" s="126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A264-EA49-48DE-B281-A375F9A09004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4" customWidth="1"/>
    <col min="3" max="3" width="5.44140625" style="84" customWidth="1"/>
    <col min="4" max="5" width="4.77734375" style="84" customWidth="1"/>
    <col min="6" max="6" width="4.77734375" style="84"/>
    <col min="7" max="7" width="4.77734375" style="84" customWidth="1"/>
    <col min="8" max="8" width="5.6640625" style="84" customWidth="1"/>
    <col min="9" max="11" width="4.77734375" style="84" customWidth="1"/>
    <col min="12" max="12" width="4.77734375" style="84"/>
    <col min="13" max="13" width="4.77734375" style="84" customWidth="1"/>
    <col min="14" max="18" width="4.77734375" style="84"/>
    <col min="19" max="20" width="4.77734375" style="84" customWidth="1"/>
    <col min="21" max="29" width="4.77734375" style="84"/>
    <col min="30" max="31" width="4.77734375" style="84" customWidth="1"/>
    <col min="32" max="16384" width="4.77734375" style="84"/>
  </cols>
  <sheetData>
    <row r="1" spans="1:36" x14ac:dyDescent="0.3">
      <c r="A1" s="84" t="s">
        <v>88</v>
      </c>
    </row>
    <row r="2" spans="1:36" x14ac:dyDescent="0.3">
      <c r="A2" s="82"/>
      <c r="B2" s="89">
        <v>1</v>
      </c>
      <c r="C2" s="89">
        <v>2</v>
      </c>
      <c r="D2" s="89">
        <v>3</v>
      </c>
      <c r="E2" s="90">
        <v>4</v>
      </c>
      <c r="F2" s="90">
        <v>5</v>
      </c>
      <c r="G2" s="83"/>
      <c r="H2" s="4"/>
      <c r="J2" s="62"/>
      <c r="K2" s="91"/>
      <c r="L2" s="90">
        <v>6</v>
      </c>
      <c r="M2" s="113">
        <v>7</v>
      </c>
      <c r="N2" s="89">
        <v>8</v>
      </c>
      <c r="O2" s="92">
        <v>9</v>
      </c>
      <c r="P2" s="92">
        <v>0</v>
      </c>
      <c r="Q2" s="93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0" t="s">
        <v>45</v>
      </c>
      <c r="B3" s="155" t="s">
        <v>36</v>
      </c>
      <c r="C3" s="116" t="s">
        <v>24</v>
      </c>
      <c r="D3" s="115" t="s">
        <v>23</v>
      </c>
      <c r="E3" s="83" t="s">
        <v>3</v>
      </c>
      <c r="F3" s="118" t="s">
        <v>26</v>
      </c>
      <c r="G3" s="87"/>
      <c r="H3" s="4"/>
      <c r="J3" s="4"/>
      <c r="K3" s="83"/>
      <c r="L3" s="118" t="s">
        <v>32</v>
      </c>
      <c r="M3" s="83" t="s">
        <v>15</v>
      </c>
      <c r="N3" s="115" t="s">
        <v>21</v>
      </c>
      <c r="O3" s="116" t="s">
        <v>13</v>
      </c>
      <c r="P3" s="86" t="s">
        <v>7</v>
      </c>
      <c r="Q3" s="96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"m"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"h"</v>
      </c>
      <c r="AH3" t="str">
        <f>_xlfn.CONCAT("""",Keys!O2,""": ", """",O3,"""")</f>
        <v>"10": "d"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0" t="s">
        <v>35</v>
      </c>
      <c r="B4" s="86" t="s">
        <v>11</v>
      </c>
      <c r="C4" s="116" t="s">
        <v>12</v>
      </c>
      <c r="D4" s="115" t="s">
        <v>9</v>
      </c>
      <c r="E4" s="114" t="s">
        <v>10</v>
      </c>
      <c r="F4" s="83" t="s">
        <v>30</v>
      </c>
      <c r="G4" s="108"/>
      <c r="H4" s="4"/>
      <c r="J4" s="4"/>
      <c r="K4" s="87" t="s">
        <v>4</v>
      </c>
      <c r="L4" s="91" t="s">
        <v>20</v>
      </c>
      <c r="M4" s="114" t="s">
        <v>28</v>
      </c>
      <c r="N4" s="115" t="s">
        <v>25</v>
      </c>
      <c r="O4" s="116" t="s">
        <v>2</v>
      </c>
      <c r="P4" s="86" t="s">
        <v>22</v>
      </c>
      <c r="Q4" s="97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"o"</v>
      </c>
      <c r="AG4" t="str">
        <f>_xlfn.CONCAT("""",Keys!N3,""": ", """",N4,"""")</f>
        <v>"18": "i"</v>
      </c>
      <c r="AH4" t="str">
        <f>_xlfn.CONCAT("""",Keys!O3,""": ", """",O4,"""")</f>
        <v>"17": "t"</v>
      </c>
      <c r="AI4" t="str">
        <f>_xlfn.CONCAT("""",Keys!P3,""": ", """",P4,"""")</f>
        <v>"16": "n"</v>
      </c>
      <c r="AJ4" t="str">
        <f>_xlfn.CONCAT("""",Keys!Q3,""": ", """",Q4,"""")</f>
        <v>"15": "-"</v>
      </c>
    </row>
    <row r="5" spans="1:36" x14ac:dyDescent="0.3">
      <c r="A5" s="86"/>
      <c r="B5" s="117" t="s">
        <v>16</v>
      </c>
      <c r="C5" s="85" t="s">
        <v>17</v>
      </c>
      <c r="D5" s="82" t="s">
        <v>18</v>
      </c>
      <c r="E5" s="114" t="s">
        <v>19</v>
      </c>
      <c r="F5" s="120" t="s">
        <v>27</v>
      </c>
      <c r="G5" s="88"/>
      <c r="H5" s="88"/>
      <c r="J5" s="98"/>
      <c r="K5" s="98"/>
      <c r="L5" s="119" t="s">
        <v>8</v>
      </c>
      <c r="M5" s="114" t="s">
        <v>29</v>
      </c>
      <c r="N5" s="82" t="s">
        <v>31</v>
      </c>
      <c r="O5" s="85" t="s">
        <v>14</v>
      </c>
      <c r="P5" s="86" t="s">
        <v>1</v>
      </c>
      <c r="Q5" s="97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"l"</v>
      </c>
      <c r="AG5" t="str">
        <f>_xlfn.CONCAT("""",Keys!N4,""": ", """",N5,"""")</f>
        <v>"25": "p"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6"/>
      <c r="B6" s="86"/>
      <c r="C6" s="85" t="s">
        <v>33</v>
      </c>
      <c r="D6" s="82" t="s">
        <v>34</v>
      </c>
      <c r="E6" s="88"/>
      <c r="F6" s="186"/>
      <c r="G6" s="186"/>
      <c r="H6" s="88"/>
      <c r="J6" s="98"/>
      <c r="K6" s="188"/>
      <c r="L6" s="184" t="s">
        <v>37</v>
      </c>
      <c r="M6" s="99"/>
      <c r="N6" s="82"/>
      <c r="O6" s="95"/>
      <c r="P6" s="97"/>
      <c r="Q6" s="9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87"/>
      <c r="G7" s="187"/>
      <c r="H7" s="88"/>
      <c r="J7" s="98"/>
      <c r="K7" s="189"/>
      <c r="L7" s="18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4" t="s">
        <v>87</v>
      </c>
      <c r="T8" t="str">
        <f>_xlfn.TEXTJOIN(",",TRUE,T2:AA7,)</f>
        <v>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95</v>
      </c>
      <c r="B11" s="64" t="s">
        <v>96</v>
      </c>
      <c r="C11" s="125" t="s">
        <v>93</v>
      </c>
      <c r="D11" t="s">
        <v>97</v>
      </c>
      <c r="F11" s="84" t="s">
        <v>43</v>
      </c>
      <c r="G11" s="84" t="s">
        <v>94</v>
      </c>
      <c r="I11" s="84" t="s">
        <v>44</v>
      </c>
      <c r="J11" s="84" t="s">
        <v>94</v>
      </c>
      <c r="L11" s="84" t="s">
        <v>118</v>
      </c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36" x14ac:dyDescent="0.3">
      <c r="A12" s="149" t="s">
        <v>9</v>
      </c>
      <c r="B12" s="149" t="s">
        <v>9</v>
      </c>
      <c r="C12" s="150">
        <v>11.692</v>
      </c>
      <c r="D12" s="125"/>
      <c r="F12" s="84" t="str">
        <f>B3</f>
        <v>'</v>
      </c>
      <c r="G12" s="84">
        <f t="shared" ref="G12:G26" si="0">_xlfn.IFNA(_xlfn.IFNA(INDEX($C$12:$C$58, MATCH(F12,$A$12:$A$58,0)), INDEX($C$12:$C$58, MATCH(F12,$B$12:$B$58,0))),0)</f>
        <v>0.26900000000000002</v>
      </c>
      <c r="I12" s="84" t="str">
        <f>L3</f>
        <v>;</v>
      </c>
      <c r="J12" s="84">
        <f t="shared" ref="J12:J26" si="1">_xlfn.IFNA(_xlfn.IFNA(INDEX($C$12:$C$58, MATCH(I12,$A$12:$A$58,0)), INDEX($C$12:$C$58, MATCH(I12,$B$12:$B$58,0))),0)</f>
        <v>0.39800000000000002</v>
      </c>
      <c r="L12" s="84" t="s">
        <v>119</v>
      </c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36" x14ac:dyDescent="0.3">
      <c r="A13" s="149" t="s">
        <v>2</v>
      </c>
      <c r="B13" s="149" t="s">
        <v>2</v>
      </c>
      <c r="C13" s="150">
        <v>9.1489999999999991</v>
      </c>
      <c r="D13" s="125">
        <f>C12-Table91568[[#This Row],[%]]</f>
        <v>2.543000000000001</v>
      </c>
      <c r="F13" s="84" t="str">
        <f>B4</f>
        <v>a</v>
      </c>
      <c r="G13" s="84">
        <f t="shared" si="0"/>
        <v>7.2220000000000004</v>
      </c>
      <c r="I13" s="84" t="str">
        <f>L4</f>
        <v>y</v>
      </c>
      <c r="J13" s="84">
        <f t="shared" si="1"/>
        <v>1.5489999999999999</v>
      </c>
      <c r="L13" s="84" t="s">
        <v>120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36" x14ac:dyDescent="0.3">
      <c r="A14" s="149" t="s">
        <v>11</v>
      </c>
      <c r="B14" s="149" t="s">
        <v>11</v>
      </c>
      <c r="C14" s="150">
        <v>7.2220000000000004</v>
      </c>
      <c r="D14" s="125">
        <f>C13-Table91568[[#This Row],[%]]</f>
        <v>1.9269999999999987</v>
      </c>
      <c r="F14" s="84" t="str">
        <f>B5</f>
        <v>z</v>
      </c>
      <c r="G14" s="84">
        <f t="shared" si="0"/>
        <v>0.105</v>
      </c>
      <c r="I14" s="84" t="str">
        <f>L5</f>
        <v>w</v>
      </c>
      <c r="J14" s="84">
        <f t="shared" si="1"/>
        <v>1.278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36" x14ac:dyDescent="0.3">
      <c r="A15" s="136" t="s">
        <v>25</v>
      </c>
      <c r="B15" s="136" t="s">
        <v>25</v>
      </c>
      <c r="C15" s="138">
        <v>6.7350000000000003</v>
      </c>
      <c r="D15" s="125">
        <f>C14-Table91568[[#This Row],[%]]</f>
        <v>0.4870000000000001</v>
      </c>
      <c r="F15" s="84" t="str">
        <f>C3</f>
        <v>m</v>
      </c>
      <c r="G15" s="84">
        <f t="shared" si="0"/>
        <v>2.4380000000000002</v>
      </c>
      <c r="I15" s="84" t="str">
        <f>M3</f>
        <v>g</v>
      </c>
      <c r="J15" s="84">
        <f t="shared" si="1"/>
        <v>1.597</v>
      </c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36" x14ac:dyDescent="0.3">
      <c r="A16" s="136" t="s">
        <v>28</v>
      </c>
      <c r="B16" s="136" t="s">
        <v>28</v>
      </c>
      <c r="C16" s="138">
        <v>6.7030000000000003</v>
      </c>
      <c r="D16" s="125">
        <f>C15-Table91568[[#This Row],[%]]</f>
        <v>3.2000000000000028E-2</v>
      </c>
      <c r="F16" s="84" t="str">
        <f>C4</f>
        <v>s</v>
      </c>
      <c r="G16" s="84">
        <f t="shared" si="0"/>
        <v>6.3739999999999997</v>
      </c>
      <c r="I16" s="84" t="str">
        <f>M4</f>
        <v>o</v>
      </c>
      <c r="J16" s="84">
        <f t="shared" si="1"/>
        <v>6.7030000000000003</v>
      </c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x14ac:dyDescent="0.3">
      <c r="A17" s="136" t="s">
        <v>22</v>
      </c>
      <c r="B17" s="136" t="s">
        <v>22</v>
      </c>
      <c r="C17" s="138">
        <v>6.49</v>
      </c>
      <c r="D17" s="125">
        <f>C16-Table91568[[#This Row],[%]]</f>
        <v>0.21300000000000008</v>
      </c>
      <c r="F17" s="84" t="str">
        <f>C5</f>
        <v>x</v>
      </c>
      <c r="G17" s="84">
        <f t="shared" si="0"/>
        <v>0.43</v>
      </c>
      <c r="I17" s="84" t="str">
        <f>M5</f>
        <v>l</v>
      </c>
      <c r="J17" s="84">
        <f t="shared" si="1"/>
        <v>3.9790000000000001</v>
      </c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6" x14ac:dyDescent="0.3">
      <c r="A18" s="136" t="s">
        <v>12</v>
      </c>
      <c r="B18" s="136" t="s">
        <v>12</v>
      </c>
      <c r="C18" s="138">
        <v>6.3739999999999997</v>
      </c>
      <c r="D18" s="125">
        <f>C17-Table91568[[#This Row],[%]]</f>
        <v>0.11600000000000055</v>
      </c>
      <c r="F18" s="84" t="str">
        <f>D3</f>
        <v>u</v>
      </c>
      <c r="G18" s="84">
        <f t="shared" si="0"/>
        <v>2.6539999999999999</v>
      </c>
      <c r="I18" s="84" t="str">
        <f>N3</f>
        <v>h</v>
      </c>
      <c r="J18" s="84">
        <f t="shared" si="1"/>
        <v>3.2429999999999999</v>
      </c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6" x14ac:dyDescent="0.3">
      <c r="A19" s="136" t="s">
        <v>10</v>
      </c>
      <c r="B19" s="136" t="s">
        <v>10</v>
      </c>
      <c r="C19" s="138">
        <v>5.7329999999999997</v>
      </c>
      <c r="D19" s="125">
        <f>C18-Table91568[[#This Row],[%]]</f>
        <v>0.64100000000000001</v>
      </c>
      <c r="F19" s="84" t="str">
        <f>D4</f>
        <v>e</v>
      </c>
      <c r="G19" s="84">
        <f t="shared" si="0"/>
        <v>11.692</v>
      </c>
      <c r="I19" s="84" t="str">
        <f>N4</f>
        <v>i</v>
      </c>
      <c r="J19" s="84">
        <f t="shared" si="1"/>
        <v>6.7350000000000003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 x14ac:dyDescent="0.3">
      <c r="A20" s="151" t="s">
        <v>29</v>
      </c>
      <c r="B20" s="151" t="s">
        <v>29</v>
      </c>
      <c r="C20" s="152">
        <v>3.9790000000000001</v>
      </c>
      <c r="D20" s="125">
        <f>C19-Table91568[[#This Row],[%]]</f>
        <v>1.7539999999999996</v>
      </c>
      <c r="F20" s="84" t="str">
        <f>D5</f>
        <v>c</v>
      </c>
      <c r="G20" s="84">
        <f t="shared" si="0"/>
        <v>3.9359999999999999</v>
      </c>
      <c r="I20" s="84" t="str">
        <f>N5</f>
        <v>p</v>
      </c>
      <c r="J20" s="84">
        <f t="shared" si="1"/>
        <v>2.54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6" x14ac:dyDescent="0.3">
      <c r="A21" s="151" t="s">
        <v>18</v>
      </c>
      <c r="B21" s="151" t="s">
        <v>18</v>
      </c>
      <c r="C21" s="152">
        <v>3.9359999999999999</v>
      </c>
      <c r="D21" s="125">
        <f>C20-Table91568[[#This Row],[%]]</f>
        <v>4.3000000000000149E-2</v>
      </c>
      <c r="F21" s="84" t="str">
        <f>E3</f>
        <v>b</v>
      </c>
      <c r="G21" s="84">
        <f t="shared" si="0"/>
        <v>1.5489999999999999</v>
      </c>
      <c r="I21" s="84" t="str">
        <f>O3</f>
        <v>d</v>
      </c>
      <c r="J21" s="84">
        <f t="shared" si="1"/>
        <v>3.1739999999999999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6" x14ac:dyDescent="0.3">
      <c r="A22" s="129" t="s">
        <v>21</v>
      </c>
      <c r="B22" s="129" t="s">
        <v>21</v>
      </c>
      <c r="C22" s="139">
        <v>3.2429999999999999</v>
      </c>
      <c r="D22" s="125">
        <f>C21-Table91568[[#This Row],[%]]</f>
        <v>0.69300000000000006</v>
      </c>
      <c r="F22" s="84" t="str">
        <f>E4</f>
        <v>r</v>
      </c>
      <c r="G22" s="84">
        <f t="shared" si="0"/>
        <v>5.7329999999999997</v>
      </c>
      <c r="I22" s="84" t="str">
        <f>O4</f>
        <v>t</v>
      </c>
      <c r="J22" s="84">
        <f t="shared" si="1"/>
        <v>9.1489999999999991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6" x14ac:dyDescent="0.3">
      <c r="A23" s="129" t="s">
        <v>13</v>
      </c>
      <c r="B23" s="129" t="s">
        <v>13</v>
      </c>
      <c r="C23" s="139">
        <v>3.1739999999999999</v>
      </c>
      <c r="D23" s="125">
        <f>C22-Table91568[[#This Row],[%]]</f>
        <v>6.899999999999995E-2</v>
      </c>
      <c r="F23" s="84" t="str">
        <f>E5</f>
        <v>v</v>
      </c>
      <c r="G23" s="84">
        <f t="shared" si="0"/>
        <v>0.90100000000000002</v>
      </c>
      <c r="I23" s="84" t="str">
        <f>O5</f>
        <v>f</v>
      </c>
      <c r="J23" s="84">
        <f t="shared" si="1"/>
        <v>1.756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6" x14ac:dyDescent="0.3">
      <c r="A24" s="129" t="s">
        <v>30</v>
      </c>
      <c r="B24" s="145" t="s">
        <v>89</v>
      </c>
      <c r="C24" s="139">
        <v>3.0430000000000001</v>
      </c>
      <c r="D24" s="125">
        <f>C23-Table91568[[#This Row],[%]]</f>
        <v>0.13099999999999978</v>
      </c>
      <c r="F24" s="84" t="str">
        <f>F3</f>
        <v>k</v>
      </c>
      <c r="G24" s="84">
        <f t="shared" si="0"/>
        <v>0.51900000000000002</v>
      </c>
      <c r="I24" s="84" t="str">
        <f>P3</f>
        <v>q</v>
      </c>
      <c r="J24" s="84">
        <f t="shared" si="1"/>
        <v>0.23799999999999999</v>
      </c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 x14ac:dyDescent="0.3">
      <c r="A25" s="129" t="s">
        <v>23</v>
      </c>
      <c r="B25" s="129" t="s">
        <v>23</v>
      </c>
      <c r="C25" s="139">
        <v>2.6539999999999999</v>
      </c>
      <c r="D25" s="125">
        <f>C24-Table91568[[#This Row],[%]]</f>
        <v>0.38900000000000023</v>
      </c>
      <c r="F25" s="84" t="str">
        <f>F4</f>
        <v>.</v>
      </c>
      <c r="G25" s="84">
        <f t="shared" si="0"/>
        <v>3.0430000000000001</v>
      </c>
      <c r="I25" s="84" t="str">
        <f>P4</f>
        <v>n</v>
      </c>
      <c r="J25" s="84">
        <f t="shared" si="1"/>
        <v>6.49</v>
      </c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x14ac:dyDescent="0.3">
      <c r="A26" s="129" t="s">
        <v>31</v>
      </c>
      <c r="B26" s="129" t="s">
        <v>31</v>
      </c>
      <c r="C26" s="139">
        <v>2.54</v>
      </c>
      <c r="D26" s="125">
        <f>C25-Table91568[[#This Row],[%]]</f>
        <v>0.11399999999999988</v>
      </c>
      <c r="F26" s="84" t="str">
        <f>F5</f>
        <v>,</v>
      </c>
      <c r="G26" s="84">
        <f t="shared" si="0"/>
        <v>1.0269999999999999</v>
      </c>
      <c r="I26" s="84" t="str">
        <f>P5</f>
        <v>j</v>
      </c>
      <c r="J26" s="84">
        <f t="shared" si="1"/>
        <v>0.18099999999999999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6" x14ac:dyDescent="0.3">
      <c r="A27" s="129" t="s">
        <v>24</v>
      </c>
      <c r="B27" s="129" t="s">
        <v>24</v>
      </c>
      <c r="C27" s="139">
        <v>2.4380000000000002</v>
      </c>
      <c r="D27" s="125">
        <f>C26-Table91568[[#This Row],[%]]</f>
        <v>0.10199999999999987</v>
      </c>
      <c r="F27" s="146"/>
      <c r="G27" s="147">
        <f>SUM(G12:G26)</f>
        <v>47.892000000000003</v>
      </c>
      <c r="I27" s="146"/>
      <c r="J27" s="148">
        <f>SUM(J12:J26)</f>
        <v>49.01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6" x14ac:dyDescent="0.3">
      <c r="A28" s="130" t="s">
        <v>14</v>
      </c>
      <c r="B28" s="130" t="s">
        <v>14</v>
      </c>
      <c r="C28" s="140">
        <v>1.756</v>
      </c>
      <c r="D28" s="125">
        <f>C27-Table91568[[#This Row],[%]]</f>
        <v>0.68200000000000016</v>
      </c>
      <c r="E28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6" x14ac:dyDescent="0.3">
      <c r="A29" s="130" t="s">
        <v>15</v>
      </c>
      <c r="B29" s="130" t="s">
        <v>15</v>
      </c>
      <c r="C29" s="140">
        <v>1.597</v>
      </c>
      <c r="D29" s="125">
        <f>C28-Table91568[[#This Row],[%]]</f>
        <v>0.15900000000000003</v>
      </c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x14ac:dyDescent="0.3">
      <c r="A30" s="130" t="s">
        <v>20</v>
      </c>
      <c r="B30" s="130" t="s">
        <v>20</v>
      </c>
      <c r="C30" s="140">
        <v>1.5489999999999999</v>
      </c>
      <c r="D30" s="125">
        <f>C29-Table91568[[#This Row],[%]]</f>
        <v>4.8000000000000043E-2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1:26" x14ac:dyDescent="0.3">
      <c r="A31" s="130" t="s">
        <v>3</v>
      </c>
      <c r="B31" s="130" t="s">
        <v>3</v>
      </c>
      <c r="C31" s="140">
        <v>1.5489999999999999</v>
      </c>
      <c r="D31" s="125">
        <f>C30-Table91568[[#This Row],[%]]</f>
        <v>0</v>
      </c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1:26" x14ac:dyDescent="0.3">
      <c r="A32" s="130" t="s">
        <v>8</v>
      </c>
      <c r="B32" s="130" t="s">
        <v>8</v>
      </c>
      <c r="C32" s="140">
        <v>1.278</v>
      </c>
      <c r="D32" s="125">
        <f>C31-Table91568[[#This Row],[%]]</f>
        <v>0.27099999999999991</v>
      </c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26" x14ac:dyDescent="0.3">
      <c r="A33" s="130" t="s">
        <v>27</v>
      </c>
      <c r="B33" s="130" t="s">
        <v>90</v>
      </c>
      <c r="C33" s="140">
        <v>1.0269999999999999</v>
      </c>
      <c r="D33" s="125">
        <f>C32-Table91568[[#This Row],[%]]</f>
        <v>0.25100000000000011</v>
      </c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6" x14ac:dyDescent="0.3">
      <c r="A34" s="130" t="s">
        <v>19</v>
      </c>
      <c r="B34" s="130" t="s">
        <v>19</v>
      </c>
      <c r="C34" s="140">
        <v>0.90100000000000002</v>
      </c>
      <c r="D34" s="125">
        <f>C33-Table91568[[#This Row],[%]]</f>
        <v>0.12599999999999989</v>
      </c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1:26" x14ac:dyDescent="0.3">
      <c r="A35" s="132" t="s">
        <v>26</v>
      </c>
      <c r="B35" s="132" t="s">
        <v>26</v>
      </c>
      <c r="C35" s="141">
        <v>0.51900000000000002</v>
      </c>
      <c r="D35" s="125">
        <f>C34-Table91568[[#This Row],[%]]</f>
        <v>0.38200000000000001</v>
      </c>
    </row>
    <row r="36" spans="1:26" x14ac:dyDescent="0.3">
      <c r="A36" s="132" t="s">
        <v>17</v>
      </c>
      <c r="B36" s="132" t="s">
        <v>17</v>
      </c>
      <c r="C36" s="141">
        <v>0.43</v>
      </c>
      <c r="D36" s="125">
        <f>C35-Table91568[[#This Row],[%]]</f>
        <v>8.9000000000000024E-2</v>
      </c>
    </row>
    <row r="37" spans="1:26" x14ac:dyDescent="0.3">
      <c r="A37" s="132" t="s">
        <v>91</v>
      </c>
      <c r="B37" s="132" t="s">
        <v>32</v>
      </c>
      <c r="C37" s="141">
        <v>0.39800000000000002</v>
      </c>
      <c r="D37" s="125">
        <f>C36-Table91568[[#This Row],[%]]</f>
        <v>3.1999999999999973E-2</v>
      </c>
    </row>
    <row r="38" spans="1:26" x14ac:dyDescent="0.3">
      <c r="A38" s="134" t="s">
        <v>92</v>
      </c>
      <c r="B38" s="135" t="s">
        <v>36</v>
      </c>
      <c r="C38" s="141">
        <v>0.26900000000000002</v>
      </c>
      <c r="D38" s="125">
        <f>C37-Table91568[[#This Row],[%]]</f>
        <v>0.129</v>
      </c>
    </row>
    <row r="39" spans="1:26" x14ac:dyDescent="0.3">
      <c r="A39" s="132" t="s">
        <v>7</v>
      </c>
      <c r="B39" s="132" t="s">
        <v>7</v>
      </c>
      <c r="C39" s="141">
        <v>0.23799999999999999</v>
      </c>
      <c r="D39" s="84">
        <f>C38-Table91568[[#This Row],[%]]</f>
        <v>3.1000000000000028E-2</v>
      </c>
    </row>
    <row r="40" spans="1:26" x14ac:dyDescent="0.3">
      <c r="A40" s="132" t="s">
        <v>1</v>
      </c>
      <c r="B40" s="132" t="s">
        <v>1</v>
      </c>
      <c r="C40" s="141">
        <v>0.18099999999999999</v>
      </c>
      <c r="D40" s="84">
        <f>C39-Table91568[[#This Row],[%]]</f>
        <v>5.6999999999999995E-2</v>
      </c>
    </row>
    <row r="41" spans="1:26" ht="14.4" customHeight="1" x14ac:dyDescent="0.3">
      <c r="A41" s="132" t="s">
        <v>16</v>
      </c>
      <c r="B41" s="132" t="s">
        <v>16</v>
      </c>
      <c r="C41" s="141">
        <v>0.105</v>
      </c>
      <c r="D41" s="84">
        <f>C40-Table91568[[#This Row],[%]]</f>
        <v>7.5999999999999998E-2</v>
      </c>
    </row>
    <row r="42" spans="1:26" x14ac:dyDescent="0.3">
      <c r="H42" s="125"/>
    </row>
    <row r="43" spans="1:26" x14ac:dyDescent="0.3">
      <c r="F43" s="64"/>
      <c r="G43" s="64"/>
      <c r="H43" s="125"/>
    </row>
    <row r="44" spans="1:26" x14ac:dyDescent="0.3">
      <c r="H44" s="125"/>
    </row>
    <row r="45" spans="1:26" x14ac:dyDescent="0.3">
      <c r="F45" s="64"/>
      <c r="G45" s="64"/>
      <c r="H45" s="125"/>
    </row>
    <row r="46" spans="1:26" x14ac:dyDescent="0.3">
      <c r="F46" s="64"/>
      <c r="G46" s="64"/>
      <c r="H46" s="125"/>
    </row>
    <row r="47" spans="1:26" x14ac:dyDescent="0.3">
      <c r="H47" s="125"/>
    </row>
    <row r="48" spans="1:26" x14ac:dyDescent="0.3">
      <c r="F48" s="64"/>
      <c r="G48" s="64"/>
      <c r="H48" s="125"/>
    </row>
    <row r="49" spans="6:8" x14ac:dyDescent="0.3">
      <c r="F49" s="64"/>
      <c r="G49" s="64"/>
      <c r="H49" s="125"/>
    </row>
    <row r="50" spans="6:8" x14ac:dyDescent="0.3">
      <c r="F50" s="64"/>
      <c r="G50" s="64"/>
      <c r="H50" s="125"/>
    </row>
    <row r="51" spans="6:8" x14ac:dyDescent="0.3">
      <c r="F51" s="64"/>
      <c r="G51" s="64"/>
      <c r="H51" s="125"/>
    </row>
    <row r="52" spans="6:8" x14ac:dyDescent="0.3">
      <c r="F52" s="123"/>
      <c r="G52" s="123"/>
      <c r="H52" s="125"/>
    </row>
    <row r="53" spans="6:8" x14ac:dyDescent="0.3">
      <c r="H53" s="125"/>
    </row>
    <row r="54" spans="6:8" x14ac:dyDescent="0.3">
      <c r="H54" s="125"/>
    </row>
    <row r="55" spans="6:8" x14ac:dyDescent="0.3">
      <c r="F55" s="64"/>
      <c r="G55" s="64"/>
      <c r="H55" s="125"/>
    </row>
    <row r="56" spans="6:8" x14ac:dyDescent="0.3">
      <c r="F56" s="64"/>
      <c r="G56" s="64"/>
      <c r="H56" s="125"/>
    </row>
    <row r="57" spans="6:8" x14ac:dyDescent="0.3">
      <c r="F57" s="64"/>
      <c r="G57" s="64"/>
      <c r="H57" s="125"/>
    </row>
    <row r="58" spans="6:8" x14ac:dyDescent="0.3">
      <c r="F58" s="64"/>
      <c r="G58" s="64"/>
      <c r="H58" s="125"/>
    </row>
    <row r="59" spans="6:8" x14ac:dyDescent="0.3">
      <c r="H59" s="125"/>
    </row>
    <row r="60" spans="6:8" x14ac:dyDescent="0.3">
      <c r="H60" s="125"/>
    </row>
    <row r="61" spans="6:8" x14ac:dyDescent="0.3">
      <c r="H61" s="125"/>
    </row>
    <row r="62" spans="6:8" x14ac:dyDescent="0.3">
      <c r="H62" s="125"/>
    </row>
    <row r="63" spans="6:8" x14ac:dyDescent="0.3">
      <c r="H63" s="125"/>
    </row>
    <row r="64" spans="6:8" x14ac:dyDescent="0.3">
      <c r="H64" s="125"/>
    </row>
    <row r="65" spans="8:8" x14ac:dyDescent="0.3">
      <c r="H65" s="125"/>
    </row>
    <row r="66" spans="8:8" x14ac:dyDescent="0.3">
      <c r="H66" s="125"/>
    </row>
    <row r="67" spans="8:8" x14ac:dyDescent="0.3">
      <c r="H67" s="125"/>
    </row>
    <row r="68" spans="8:8" x14ac:dyDescent="0.3">
      <c r="H68" s="125"/>
    </row>
    <row r="69" spans="8:8" x14ac:dyDescent="0.3">
      <c r="H69" s="125"/>
    </row>
    <row r="70" spans="8:8" x14ac:dyDescent="0.3">
      <c r="H70" s="125"/>
    </row>
    <row r="71" spans="8:8" x14ac:dyDescent="0.3">
      <c r="H71" s="125"/>
    </row>
    <row r="72" spans="8:8" x14ac:dyDescent="0.3">
      <c r="H72" s="125"/>
    </row>
    <row r="73" spans="8:8" x14ac:dyDescent="0.3">
      <c r="H73" s="125"/>
    </row>
    <row r="74" spans="8:8" x14ac:dyDescent="0.3">
      <c r="H74" s="125"/>
    </row>
    <row r="75" spans="8:8" x14ac:dyDescent="0.3">
      <c r="H75" s="125"/>
    </row>
    <row r="76" spans="8:8" x14ac:dyDescent="0.3">
      <c r="H76" s="125"/>
    </row>
    <row r="77" spans="8:8" x14ac:dyDescent="0.3">
      <c r="H77" s="125"/>
    </row>
    <row r="78" spans="8:8" x14ac:dyDescent="0.3">
      <c r="H78" s="125"/>
    </row>
    <row r="79" spans="8:8" x14ac:dyDescent="0.3">
      <c r="H79" s="125"/>
    </row>
    <row r="80" spans="8:8" x14ac:dyDescent="0.3">
      <c r="H80" s="125"/>
    </row>
    <row r="81" spans="8:8" x14ac:dyDescent="0.3">
      <c r="H81" s="125"/>
    </row>
    <row r="82" spans="8:8" x14ac:dyDescent="0.3">
      <c r="H82" s="125"/>
    </row>
    <row r="83" spans="8:8" x14ac:dyDescent="0.3">
      <c r="H83" s="125"/>
    </row>
    <row r="84" spans="8:8" x14ac:dyDescent="0.3">
      <c r="H84" s="125"/>
    </row>
    <row r="85" spans="8:8" x14ac:dyDescent="0.3">
      <c r="H85" s="125"/>
    </row>
    <row r="86" spans="8:8" x14ac:dyDescent="0.3">
      <c r="H86" s="125"/>
    </row>
    <row r="87" spans="8:8" x14ac:dyDescent="0.3">
      <c r="H87" s="125"/>
    </row>
    <row r="88" spans="8:8" x14ac:dyDescent="0.3">
      <c r="H88" s="125"/>
    </row>
    <row r="89" spans="8:8" x14ac:dyDescent="0.3">
      <c r="H89" s="125"/>
    </row>
    <row r="90" spans="8:8" x14ac:dyDescent="0.3">
      <c r="H90" s="125"/>
    </row>
    <row r="91" spans="8:8" x14ac:dyDescent="0.3">
      <c r="H91" s="125"/>
    </row>
    <row r="92" spans="8:8" x14ac:dyDescent="0.3">
      <c r="H92" s="125"/>
    </row>
    <row r="93" spans="8:8" x14ac:dyDescent="0.3">
      <c r="H93" s="125"/>
    </row>
    <row r="94" spans="8:8" x14ac:dyDescent="0.3">
      <c r="H94" s="125"/>
    </row>
    <row r="95" spans="8:8" x14ac:dyDescent="0.3">
      <c r="H95" s="125"/>
    </row>
    <row r="96" spans="8:8" x14ac:dyDescent="0.3">
      <c r="H96" s="125"/>
    </row>
    <row r="97" spans="8:8" x14ac:dyDescent="0.3">
      <c r="H97" s="125"/>
    </row>
    <row r="98" spans="8:8" x14ac:dyDescent="0.3">
      <c r="H98" s="125"/>
    </row>
    <row r="99" spans="8:8" x14ac:dyDescent="0.3">
      <c r="H99" s="125"/>
    </row>
    <row r="100" spans="8:8" x14ac:dyDescent="0.3">
      <c r="H100" s="125"/>
    </row>
    <row r="101" spans="8:8" x14ac:dyDescent="0.3">
      <c r="H101" s="125"/>
    </row>
    <row r="102" spans="8:8" x14ac:dyDescent="0.3">
      <c r="H102" s="125"/>
    </row>
    <row r="103" spans="8:8" x14ac:dyDescent="0.3">
      <c r="H103" s="125"/>
    </row>
    <row r="104" spans="8:8" x14ac:dyDescent="0.3">
      <c r="H104" s="125"/>
    </row>
    <row r="105" spans="8:8" x14ac:dyDescent="0.3">
      <c r="H105" s="125"/>
    </row>
    <row r="106" spans="8:8" x14ac:dyDescent="0.3">
      <c r="H106" s="125"/>
    </row>
    <row r="107" spans="8:8" x14ac:dyDescent="0.3">
      <c r="H107" s="125"/>
    </row>
    <row r="108" spans="8:8" x14ac:dyDescent="0.3">
      <c r="H108" s="125"/>
    </row>
    <row r="109" spans="8:8" x14ac:dyDescent="0.3">
      <c r="H109" s="125"/>
    </row>
    <row r="110" spans="8:8" x14ac:dyDescent="0.3">
      <c r="H110" s="125"/>
    </row>
    <row r="111" spans="8:8" x14ac:dyDescent="0.3">
      <c r="H111" s="125"/>
    </row>
    <row r="112" spans="8:8" x14ac:dyDescent="0.3">
      <c r="H112" s="125"/>
    </row>
    <row r="113" spans="8:8" x14ac:dyDescent="0.3">
      <c r="H113" s="125"/>
    </row>
    <row r="114" spans="8:8" x14ac:dyDescent="0.3">
      <c r="H114" s="125"/>
    </row>
    <row r="115" spans="8:8" x14ac:dyDescent="0.3">
      <c r="H115" s="125"/>
    </row>
    <row r="116" spans="8:8" x14ac:dyDescent="0.3">
      <c r="H116" s="125"/>
    </row>
    <row r="117" spans="8:8" x14ac:dyDescent="0.3">
      <c r="H117" s="125"/>
    </row>
    <row r="118" spans="8:8" x14ac:dyDescent="0.3">
      <c r="H118" s="125"/>
    </row>
    <row r="119" spans="8:8" x14ac:dyDescent="0.3">
      <c r="H119" s="125"/>
    </row>
    <row r="120" spans="8:8" x14ac:dyDescent="0.3">
      <c r="H120" s="125"/>
    </row>
    <row r="121" spans="8:8" x14ac:dyDescent="0.3">
      <c r="H121" s="125"/>
    </row>
    <row r="122" spans="8:8" x14ac:dyDescent="0.3">
      <c r="H122" s="125"/>
    </row>
    <row r="123" spans="8:8" x14ac:dyDescent="0.3">
      <c r="H123" s="125"/>
    </row>
    <row r="124" spans="8:8" x14ac:dyDescent="0.3">
      <c r="H124" s="125"/>
    </row>
    <row r="125" spans="8:8" x14ac:dyDescent="0.3">
      <c r="H125" s="125"/>
    </row>
    <row r="126" spans="8:8" x14ac:dyDescent="0.3">
      <c r="H126" s="125"/>
    </row>
    <row r="127" spans="8:8" x14ac:dyDescent="0.3">
      <c r="H127" s="125"/>
    </row>
    <row r="128" spans="8:8" x14ac:dyDescent="0.3">
      <c r="H128" s="125"/>
    </row>
    <row r="129" spans="8:8" x14ac:dyDescent="0.3">
      <c r="H129" s="125"/>
    </row>
    <row r="130" spans="8:8" x14ac:dyDescent="0.3">
      <c r="H130" s="125"/>
    </row>
    <row r="131" spans="8:8" x14ac:dyDescent="0.3">
      <c r="H131" s="125"/>
    </row>
    <row r="132" spans="8:8" x14ac:dyDescent="0.3">
      <c r="H132" s="125"/>
    </row>
    <row r="133" spans="8:8" x14ac:dyDescent="0.3">
      <c r="H133" s="125"/>
    </row>
    <row r="134" spans="8:8" x14ac:dyDescent="0.3">
      <c r="H134" s="125"/>
    </row>
    <row r="135" spans="8:8" x14ac:dyDescent="0.3">
      <c r="H135" s="125"/>
    </row>
    <row r="136" spans="8:8" x14ac:dyDescent="0.3">
      <c r="H136" s="125"/>
    </row>
    <row r="137" spans="8:8" x14ac:dyDescent="0.3">
      <c r="H137" s="125"/>
    </row>
    <row r="138" spans="8:8" x14ac:dyDescent="0.3">
      <c r="H138" s="125"/>
    </row>
    <row r="139" spans="8:8" x14ac:dyDescent="0.3">
      <c r="H139" s="125"/>
    </row>
    <row r="140" spans="8:8" x14ac:dyDescent="0.3">
      <c r="H140" s="125"/>
    </row>
    <row r="141" spans="8:8" x14ac:dyDescent="0.3">
      <c r="H141" s="125"/>
    </row>
    <row r="142" spans="8:8" x14ac:dyDescent="0.3">
      <c r="H142" s="125"/>
    </row>
    <row r="143" spans="8:8" x14ac:dyDescent="0.3">
      <c r="H143" s="125"/>
    </row>
    <row r="144" spans="8:8" x14ac:dyDescent="0.3">
      <c r="H144" s="125"/>
    </row>
    <row r="145" spans="8:8" x14ac:dyDescent="0.3">
      <c r="H145" s="125"/>
    </row>
    <row r="146" spans="8:8" x14ac:dyDescent="0.3">
      <c r="H146" s="125"/>
    </row>
    <row r="147" spans="8:8" x14ac:dyDescent="0.3">
      <c r="H147" s="125"/>
    </row>
    <row r="148" spans="8:8" x14ac:dyDescent="0.3">
      <c r="H148" s="125"/>
    </row>
    <row r="149" spans="8:8" x14ac:dyDescent="0.3">
      <c r="H149" s="125"/>
    </row>
    <row r="150" spans="8:8" x14ac:dyDescent="0.3">
      <c r="H150" s="125"/>
    </row>
    <row r="151" spans="8:8" x14ac:dyDescent="0.3">
      <c r="H151" s="125"/>
    </row>
    <row r="152" spans="8:8" x14ac:dyDescent="0.3">
      <c r="H152" s="125"/>
    </row>
    <row r="153" spans="8:8" x14ac:dyDescent="0.3">
      <c r="H153" s="125"/>
    </row>
    <row r="154" spans="8:8" x14ac:dyDescent="0.3">
      <c r="H154" s="125"/>
    </row>
    <row r="155" spans="8:8" x14ac:dyDescent="0.3">
      <c r="H155" s="125"/>
    </row>
    <row r="156" spans="8:8" x14ac:dyDescent="0.3">
      <c r="H156" s="125"/>
    </row>
    <row r="157" spans="8:8" x14ac:dyDescent="0.3">
      <c r="H157" s="125"/>
    </row>
    <row r="158" spans="8:8" x14ac:dyDescent="0.3">
      <c r="H158" s="125"/>
    </row>
    <row r="159" spans="8:8" x14ac:dyDescent="0.3">
      <c r="H159" s="125"/>
    </row>
    <row r="160" spans="8:8" x14ac:dyDescent="0.3">
      <c r="H160" s="125"/>
    </row>
    <row r="161" spans="1:8" x14ac:dyDescent="0.3">
      <c r="H161" s="125"/>
    </row>
    <row r="162" spans="1:8" x14ac:dyDescent="0.3">
      <c r="H162" s="125"/>
    </row>
    <row r="163" spans="1:8" x14ac:dyDescent="0.3">
      <c r="H163" s="125"/>
    </row>
    <row r="164" spans="1:8" x14ac:dyDescent="0.3">
      <c r="H164" s="125"/>
    </row>
    <row r="165" spans="1:8" x14ac:dyDescent="0.3">
      <c r="H165" s="125"/>
    </row>
    <row r="166" spans="1:8" x14ac:dyDescent="0.3">
      <c r="H166" s="125"/>
    </row>
    <row r="167" spans="1:8" x14ac:dyDescent="0.3">
      <c r="H167" s="125"/>
    </row>
    <row r="168" spans="1:8" x14ac:dyDescent="0.3">
      <c r="H168" s="125"/>
    </row>
    <row r="169" spans="1:8" x14ac:dyDescent="0.3">
      <c r="H169" s="125"/>
    </row>
    <row r="170" spans="1:8" x14ac:dyDescent="0.3">
      <c r="H170" s="125"/>
    </row>
    <row r="171" spans="1:8" x14ac:dyDescent="0.3">
      <c r="H171" s="125"/>
    </row>
    <row r="172" spans="1:8" x14ac:dyDescent="0.3">
      <c r="H172" s="125"/>
    </row>
    <row r="173" spans="1:8" x14ac:dyDescent="0.3">
      <c r="A173"/>
      <c r="B173"/>
      <c r="H173" s="125"/>
    </row>
    <row r="174" spans="1:8" x14ac:dyDescent="0.3">
      <c r="H174" s="125"/>
    </row>
    <row r="175" spans="1:8" x14ac:dyDescent="0.3">
      <c r="H175" s="125"/>
    </row>
    <row r="176" spans="1:8" x14ac:dyDescent="0.3">
      <c r="H176" s="125"/>
    </row>
    <row r="177" spans="8:8" x14ac:dyDescent="0.3">
      <c r="H177" s="125"/>
    </row>
    <row r="178" spans="8:8" x14ac:dyDescent="0.3">
      <c r="H178" s="125"/>
    </row>
    <row r="179" spans="8:8" x14ac:dyDescent="0.3">
      <c r="H179" s="125"/>
    </row>
    <row r="180" spans="8:8" x14ac:dyDescent="0.3">
      <c r="H180" s="125"/>
    </row>
    <row r="181" spans="8:8" x14ac:dyDescent="0.3">
      <c r="H181" s="125"/>
    </row>
    <row r="182" spans="8:8" x14ac:dyDescent="0.3">
      <c r="H182" s="125"/>
    </row>
    <row r="183" spans="8:8" x14ac:dyDescent="0.3">
      <c r="H183" s="125"/>
    </row>
    <row r="184" spans="8:8" x14ac:dyDescent="0.3">
      <c r="H184" s="125"/>
    </row>
    <row r="185" spans="8:8" x14ac:dyDescent="0.3">
      <c r="H185" s="125"/>
    </row>
    <row r="186" spans="8:8" x14ac:dyDescent="0.3">
      <c r="H186" s="125"/>
    </row>
    <row r="187" spans="8:8" x14ac:dyDescent="0.3">
      <c r="H187" s="125"/>
    </row>
    <row r="188" spans="8:8" x14ac:dyDescent="0.3">
      <c r="H188" s="125"/>
    </row>
    <row r="189" spans="8:8" x14ac:dyDescent="0.3">
      <c r="H189" s="125"/>
    </row>
    <row r="190" spans="8:8" x14ac:dyDescent="0.3">
      <c r="H190" s="125"/>
    </row>
    <row r="191" spans="8:8" x14ac:dyDescent="0.3">
      <c r="H191" s="125"/>
    </row>
    <row r="192" spans="8:8" x14ac:dyDescent="0.3">
      <c r="H192" s="125"/>
    </row>
    <row r="193" spans="8:8" x14ac:dyDescent="0.3">
      <c r="H193" s="125"/>
    </row>
    <row r="194" spans="8:8" x14ac:dyDescent="0.3">
      <c r="H194" s="125"/>
    </row>
    <row r="195" spans="8:8" x14ac:dyDescent="0.3">
      <c r="H195" s="125"/>
    </row>
    <row r="196" spans="8:8" x14ac:dyDescent="0.3">
      <c r="H196" s="125"/>
    </row>
    <row r="197" spans="8:8" x14ac:dyDescent="0.3">
      <c r="H197" s="125"/>
    </row>
    <row r="198" spans="8:8" x14ac:dyDescent="0.3">
      <c r="H198" s="125"/>
    </row>
    <row r="199" spans="8:8" x14ac:dyDescent="0.3">
      <c r="H199" s="125"/>
    </row>
    <row r="200" spans="8:8" x14ac:dyDescent="0.3">
      <c r="H200" s="125"/>
    </row>
    <row r="201" spans="8:8" x14ac:dyDescent="0.3">
      <c r="H201" s="125"/>
    </row>
    <row r="202" spans="8:8" x14ac:dyDescent="0.3">
      <c r="H202" s="125"/>
    </row>
    <row r="203" spans="8:8" x14ac:dyDescent="0.3">
      <c r="H203" s="125"/>
    </row>
    <row r="204" spans="8:8" x14ac:dyDescent="0.3">
      <c r="H204" s="125"/>
    </row>
    <row r="205" spans="8:8" x14ac:dyDescent="0.3">
      <c r="H205" s="125"/>
    </row>
    <row r="206" spans="8:8" x14ac:dyDescent="0.3">
      <c r="H206" s="125"/>
    </row>
    <row r="207" spans="8:8" x14ac:dyDescent="0.3">
      <c r="H207" s="125"/>
    </row>
    <row r="208" spans="8:8" x14ac:dyDescent="0.3">
      <c r="H208" s="125"/>
    </row>
    <row r="209" spans="8:8" x14ac:dyDescent="0.3">
      <c r="H209" s="125"/>
    </row>
    <row r="210" spans="8:8" x14ac:dyDescent="0.3">
      <c r="H210" s="125"/>
    </row>
    <row r="211" spans="8:8" x14ac:dyDescent="0.3">
      <c r="H211" s="125"/>
    </row>
    <row r="212" spans="8:8" x14ac:dyDescent="0.3">
      <c r="H212" s="125"/>
    </row>
    <row r="213" spans="8:8" x14ac:dyDescent="0.3">
      <c r="H213" s="125"/>
    </row>
    <row r="214" spans="8:8" x14ac:dyDescent="0.3">
      <c r="H214" s="125"/>
    </row>
    <row r="215" spans="8:8" x14ac:dyDescent="0.3">
      <c r="H215" s="125"/>
    </row>
    <row r="216" spans="8:8" x14ac:dyDescent="0.3">
      <c r="H216" s="125"/>
    </row>
    <row r="217" spans="8:8" x14ac:dyDescent="0.3">
      <c r="H217" s="125"/>
    </row>
    <row r="218" spans="8:8" x14ac:dyDescent="0.3">
      <c r="H218" s="125"/>
    </row>
    <row r="219" spans="8:8" x14ac:dyDescent="0.3">
      <c r="H219" s="125"/>
    </row>
    <row r="220" spans="8:8" x14ac:dyDescent="0.3">
      <c r="H220" s="125"/>
    </row>
    <row r="221" spans="8:8" x14ac:dyDescent="0.3">
      <c r="H221" s="125"/>
    </row>
    <row r="222" spans="8:8" x14ac:dyDescent="0.3">
      <c r="H222" s="125"/>
    </row>
    <row r="223" spans="8:8" x14ac:dyDescent="0.3">
      <c r="H223" s="125"/>
    </row>
    <row r="224" spans="8:8" x14ac:dyDescent="0.3">
      <c r="H224" s="125"/>
    </row>
    <row r="225" spans="8:8" x14ac:dyDescent="0.3">
      <c r="H225" s="125"/>
    </row>
    <row r="226" spans="8:8" x14ac:dyDescent="0.3">
      <c r="H226" s="125"/>
    </row>
    <row r="227" spans="8:8" x14ac:dyDescent="0.3">
      <c r="H227" s="125"/>
    </row>
    <row r="228" spans="8:8" x14ac:dyDescent="0.3">
      <c r="H228" s="125"/>
    </row>
    <row r="229" spans="8:8" x14ac:dyDescent="0.3">
      <c r="H229" s="125"/>
    </row>
    <row r="230" spans="8:8" x14ac:dyDescent="0.3">
      <c r="H230" s="125"/>
    </row>
    <row r="231" spans="8:8" x14ac:dyDescent="0.3">
      <c r="H231" s="125"/>
    </row>
    <row r="232" spans="8:8" x14ac:dyDescent="0.3">
      <c r="H232" s="125"/>
    </row>
    <row r="233" spans="8:8" x14ac:dyDescent="0.3">
      <c r="H233" s="125"/>
    </row>
    <row r="234" spans="8:8" x14ac:dyDescent="0.3">
      <c r="H234" s="125"/>
    </row>
    <row r="235" spans="8:8" x14ac:dyDescent="0.3">
      <c r="H235" s="125"/>
    </row>
    <row r="236" spans="8:8" x14ac:dyDescent="0.3">
      <c r="H236" s="125"/>
    </row>
    <row r="237" spans="8:8" x14ac:dyDescent="0.3">
      <c r="H237" s="125"/>
    </row>
    <row r="238" spans="8:8" x14ac:dyDescent="0.3">
      <c r="H238" s="125"/>
    </row>
    <row r="239" spans="8:8" x14ac:dyDescent="0.3">
      <c r="H239" s="125"/>
    </row>
    <row r="240" spans="8:8" x14ac:dyDescent="0.3">
      <c r="H240" s="125"/>
    </row>
    <row r="241" spans="8:8" x14ac:dyDescent="0.3">
      <c r="H241" s="125"/>
    </row>
    <row r="242" spans="8:8" x14ac:dyDescent="0.3">
      <c r="H242" s="125"/>
    </row>
    <row r="243" spans="8:8" x14ac:dyDescent="0.3">
      <c r="H243" s="125"/>
    </row>
    <row r="244" spans="8:8" x14ac:dyDescent="0.3">
      <c r="H244" s="125"/>
    </row>
    <row r="245" spans="8:8" x14ac:dyDescent="0.3">
      <c r="H245" s="125"/>
    </row>
    <row r="246" spans="8:8" x14ac:dyDescent="0.3">
      <c r="H246" s="125"/>
    </row>
    <row r="247" spans="8:8" x14ac:dyDescent="0.3">
      <c r="H247" s="125"/>
    </row>
    <row r="248" spans="8:8" x14ac:dyDescent="0.3">
      <c r="H248" s="125"/>
    </row>
    <row r="249" spans="8:8" x14ac:dyDescent="0.3">
      <c r="H249" s="125"/>
    </row>
    <row r="250" spans="8:8" x14ac:dyDescent="0.3">
      <c r="H250" s="125"/>
    </row>
    <row r="251" spans="8:8" x14ac:dyDescent="0.3">
      <c r="H251" s="125"/>
    </row>
    <row r="252" spans="8:8" x14ac:dyDescent="0.3">
      <c r="H252" s="125"/>
    </row>
    <row r="253" spans="8:8" x14ac:dyDescent="0.3">
      <c r="H253" s="125"/>
    </row>
    <row r="254" spans="8:8" x14ac:dyDescent="0.3">
      <c r="H254" s="125"/>
    </row>
    <row r="255" spans="8:8" x14ac:dyDescent="0.3">
      <c r="H255" s="125"/>
    </row>
    <row r="256" spans="8:8" x14ac:dyDescent="0.3">
      <c r="H256" s="125"/>
    </row>
    <row r="257" spans="8:8" x14ac:dyDescent="0.3">
      <c r="H257" s="125"/>
    </row>
    <row r="258" spans="8:8" x14ac:dyDescent="0.3">
      <c r="H258" s="125"/>
    </row>
    <row r="259" spans="8:8" x14ac:dyDescent="0.3">
      <c r="H259" s="125"/>
    </row>
    <row r="260" spans="8:8" x14ac:dyDescent="0.3">
      <c r="H260" s="125"/>
    </row>
    <row r="261" spans="8:8" x14ac:dyDescent="0.3">
      <c r="H261" s="125"/>
    </row>
    <row r="262" spans="8:8" x14ac:dyDescent="0.3">
      <c r="H262" s="125"/>
    </row>
    <row r="263" spans="8:8" x14ac:dyDescent="0.3">
      <c r="H263" s="125"/>
    </row>
    <row r="264" spans="8:8" x14ac:dyDescent="0.3">
      <c r="H264" s="125"/>
    </row>
    <row r="265" spans="8:8" x14ac:dyDescent="0.3">
      <c r="H265" s="125"/>
    </row>
    <row r="266" spans="8:8" x14ac:dyDescent="0.3">
      <c r="H266" s="125"/>
    </row>
    <row r="267" spans="8:8" x14ac:dyDescent="0.3">
      <c r="H267" s="125"/>
    </row>
    <row r="268" spans="8:8" x14ac:dyDescent="0.3">
      <c r="H268" s="125"/>
    </row>
    <row r="269" spans="8:8" x14ac:dyDescent="0.3">
      <c r="H269" s="125"/>
    </row>
    <row r="270" spans="8:8" x14ac:dyDescent="0.3">
      <c r="H270" s="125"/>
    </row>
    <row r="271" spans="8:8" x14ac:dyDescent="0.3">
      <c r="H271" s="125"/>
    </row>
    <row r="272" spans="8:8" x14ac:dyDescent="0.3">
      <c r="H272" s="125"/>
    </row>
    <row r="273" spans="8:8" x14ac:dyDescent="0.3">
      <c r="H273" s="125"/>
    </row>
    <row r="274" spans="8:8" x14ac:dyDescent="0.3">
      <c r="H274" s="125"/>
    </row>
    <row r="275" spans="8:8" x14ac:dyDescent="0.3">
      <c r="H275" s="125"/>
    </row>
    <row r="276" spans="8:8" x14ac:dyDescent="0.3">
      <c r="H276" s="125"/>
    </row>
    <row r="277" spans="8:8" x14ac:dyDescent="0.3">
      <c r="H277" s="125"/>
    </row>
    <row r="278" spans="8:8" x14ac:dyDescent="0.3">
      <c r="H278" s="125"/>
    </row>
    <row r="279" spans="8:8" x14ac:dyDescent="0.3">
      <c r="H279" s="125"/>
    </row>
    <row r="280" spans="8:8" x14ac:dyDescent="0.3">
      <c r="H280" s="125"/>
    </row>
    <row r="281" spans="8:8" x14ac:dyDescent="0.3">
      <c r="H281" s="125"/>
    </row>
    <row r="282" spans="8:8" x14ac:dyDescent="0.3">
      <c r="H282" s="125"/>
    </row>
    <row r="283" spans="8:8" x14ac:dyDescent="0.3">
      <c r="H283" s="125"/>
    </row>
    <row r="284" spans="8:8" x14ac:dyDescent="0.3">
      <c r="H284" s="125"/>
    </row>
    <row r="285" spans="8:8" x14ac:dyDescent="0.3">
      <c r="H285" s="125"/>
    </row>
    <row r="286" spans="8:8" x14ac:dyDescent="0.3">
      <c r="H286" s="125"/>
    </row>
    <row r="287" spans="8:8" x14ac:dyDescent="0.3">
      <c r="H287" s="125"/>
    </row>
    <row r="288" spans="8:8" x14ac:dyDescent="0.3">
      <c r="H288" s="125"/>
    </row>
    <row r="289" spans="8:8" x14ac:dyDescent="0.3">
      <c r="H289" s="125"/>
    </row>
    <row r="290" spans="8:8" x14ac:dyDescent="0.3">
      <c r="H290" s="125"/>
    </row>
    <row r="291" spans="8:8" x14ac:dyDescent="0.3">
      <c r="H291" s="125"/>
    </row>
    <row r="292" spans="8:8" x14ac:dyDescent="0.3">
      <c r="H292" s="125"/>
    </row>
    <row r="293" spans="8:8" x14ac:dyDescent="0.3">
      <c r="H293" s="125"/>
    </row>
    <row r="294" spans="8:8" x14ac:dyDescent="0.3">
      <c r="H294" s="125"/>
    </row>
    <row r="295" spans="8:8" x14ac:dyDescent="0.3">
      <c r="H295" s="125"/>
    </row>
    <row r="296" spans="8:8" x14ac:dyDescent="0.3">
      <c r="H296" s="125"/>
    </row>
    <row r="297" spans="8:8" x14ac:dyDescent="0.3">
      <c r="H297" s="125"/>
    </row>
    <row r="298" spans="8:8" x14ac:dyDescent="0.3">
      <c r="H298" s="125"/>
    </row>
    <row r="299" spans="8:8" x14ac:dyDescent="0.3">
      <c r="H299" s="125"/>
    </row>
    <row r="300" spans="8:8" x14ac:dyDescent="0.3">
      <c r="H300" s="125"/>
    </row>
    <row r="301" spans="8:8" x14ac:dyDescent="0.3">
      <c r="H301" s="125"/>
    </row>
    <row r="302" spans="8:8" x14ac:dyDescent="0.3">
      <c r="H302" s="125"/>
    </row>
    <row r="303" spans="8:8" x14ac:dyDescent="0.3">
      <c r="H303" s="125"/>
    </row>
    <row r="304" spans="8:8" x14ac:dyDescent="0.3">
      <c r="H304" s="125"/>
    </row>
    <row r="305" spans="1:8" x14ac:dyDescent="0.3">
      <c r="H305" s="125"/>
    </row>
    <row r="306" spans="1:8" x14ac:dyDescent="0.3">
      <c r="H306" s="125"/>
    </row>
    <row r="307" spans="1:8" x14ac:dyDescent="0.3">
      <c r="H307" s="125"/>
    </row>
    <row r="308" spans="1:8" x14ac:dyDescent="0.3">
      <c r="H308" s="125"/>
    </row>
    <row r="309" spans="1:8" x14ac:dyDescent="0.3">
      <c r="H309" s="125"/>
    </row>
    <row r="310" spans="1:8" x14ac:dyDescent="0.3">
      <c r="H310" s="125"/>
    </row>
    <row r="311" spans="1:8" x14ac:dyDescent="0.3">
      <c r="H311" s="125"/>
    </row>
    <row r="312" spans="1:8" x14ac:dyDescent="0.3">
      <c r="H312" s="125"/>
    </row>
    <row r="313" spans="1:8" x14ac:dyDescent="0.3">
      <c r="H313" s="125"/>
    </row>
    <row r="314" spans="1:8" x14ac:dyDescent="0.3">
      <c r="H314" s="125"/>
    </row>
    <row r="315" spans="1:8" x14ac:dyDescent="0.3">
      <c r="H315" s="125"/>
    </row>
    <row r="316" spans="1:8" x14ac:dyDescent="0.3">
      <c r="H316" s="125"/>
    </row>
    <row r="317" spans="1:8" x14ac:dyDescent="0.3">
      <c r="H317" s="125"/>
    </row>
    <row r="318" spans="1:8" x14ac:dyDescent="0.3">
      <c r="H318" s="125"/>
    </row>
    <row r="319" spans="1:8" x14ac:dyDescent="0.3">
      <c r="A319" s="126"/>
      <c r="B319" s="126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E224-BD1C-4781-9E97-8ED83C3DDE98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4" customWidth="1"/>
    <col min="3" max="3" width="5.44140625" style="84" customWidth="1"/>
    <col min="4" max="5" width="4.77734375" style="84" customWidth="1"/>
    <col min="6" max="6" width="4.77734375" style="84"/>
    <col min="7" max="7" width="4.77734375" style="84" customWidth="1"/>
    <col min="8" max="8" width="5.6640625" style="84" customWidth="1"/>
    <col min="9" max="11" width="4.77734375" style="84" customWidth="1"/>
    <col min="12" max="12" width="4.77734375" style="84"/>
    <col min="13" max="13" width="4.77734375" style="84" customWidth="1"/>
    <col min="14" max="18" width="4.77734375" style="84"/>
    <col min="19" max="20" width="4.77734375" style="84" customWidth="1"/>
    <col min="21" max="29" width="4.77734375" style="84"/>
    <col min="30" max="31" width="4.77734375" style="84" customWidth="1"/>
    <col min="32" max="16384" width="4.77734375" style="84"/>
  </cols>
  <sheetData>
    <row r="1" spans="1:36" x14ac:dyDescent="0.3">
      <c r="A1" s="84" t="s">
        <v>88</v>
      </c>
    </row>
    <row r="2" spans="1:36" x14ac:dyDescent="0.3">
      <c r="A2" s="82"/>
      <c r="B2" s="89">
        <v>1</v>
      </c>
      <c r="C2" s="89">
        <v>2</v>
      </c>
      <c r="D2" s="89">
        <v>3</v>
      </c>
      <c r="E2" s="90">
        <v>4</v>
      </c>
      <c r="F2" s="90">
        <v>5</v>
      </c>
      <c r="G2" s="83"/>
      <c r="H2" s="4"/>
      <c r="J2" s="62"/>
      <c r="K2" s="91"/>
      <c r="L2" s="90">
        <v>6</v>
      </c>
      <c r="M2" s="113">
        <v>7</v>
      </c>
      <c r="N2" s="89">
        <v>8</v>
      </c>
      <c r="O2" s="92">
        <v>9</v>
      </c>
      <c r="P2" s="92">
        <v>0</v>
      </c>
      <c r="Q2" s="93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0" t="s">
        <v>45</v>
      </c>
      <c r="B3" s="155" t="s">
        <v>36</v>
      </c>
      <c r="C3" s="116" t="s">
        <v>21</v>
      </c>
      <c r="D3" s="115" t="s">
        <v>25</v>
      </c>
      <c r="E3" s="83" t="s">
        <v>15</v>
      </c>
      <c r="F3" s="156" t="s">
        <v>27</v>
      </c>
      <c r="G3" s="87"/>
      <c r="H3" s="4"/>
      <c r="J3" s="4"/>
      <c r="K3" s="83"/>
      <c r="L3" s="156" t="s">
        <v>32</v>
      </c>
      <c r="M3" s="83" t="s">
        <v>20</v>
      </c>
      <c r="N3" s="115" t="s">
        <v>28</v>
      </c>
      <c r="O3" s="116" t="s">
        <v>29</v>
      </c>
      <c r="P3" s="100" t="s">
        <v>7</v>
      </c>
      <c r="Q3" s="96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","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0" t="s">
        <v>35</v>
      </c>
      <c r="B4" s="86" t="s">
        <v>8</v>
      </c>
      <c r="C4" s="116" t="s">
        <v>22</v>
      </c>
      <c r="D4" s="115" t="s">
        <v>11</v>
      </c>
      <c r="E4" s="114" t="s">
        <v>2</v>
      </c>
      <c r="F4" s="83" t="s">
        <v>30</v>
      </c>
      <c r="G4" s="108"/>
      <c r="H4" s="4"/>
      <c r="J4" s="4"/>
      <c r="K4" s="87" t="s">
        <v>4</v>
      </c>
      <c r="L4" s="121" t="s">
        <v>14</v>
      </c>
      <c r="M4" s="114" t="s">
        <v>12</v>
      </c>
      <c r="N4" s="115" t="s">
        <v>9</v>
      </c>
      <c r="O4" s="116" t="s">
        <v>10</v>
      </c>
      <c r="P4" s="86" t="s">
        <v>31</v>
      </c>
      <c r="Q4" s="97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6"/>
      <c r="B5" s="117" t="s">
        <v>16</v>
      </c>
      <c r="C5" s="85" t="s">
        <v>17</v>
      </c>
      <c r="D5" s="82" t="s">
        <v>18</v>
      </c>
      <c r="E5" s="114" t="s">
        <v>19</v>
      </c>
      <c r="F5" s="120" t="s">
        <v>3</v>
      </c>
      <c r="G5" s="88"/>
      <c r="H5" s="88"/>
      <c r="J5" s="98"/>
      <c r="K5" s="98"/>
      <c r="L5" s="119" t="s">
        <v>26</v>
      </c>
      <c r="M5" s="114" t="s">
        <v>13</v>
      </c>
      <c r="N5" s="82" t="s">
        <v>23</v>
      </c>
      <c r="O5" s="85" t="s">
        <v>24</v>
      </c>
      <c r="P5" s="86" t="s">
        <v>1</v>
      </c>
      <c r="Q5" s="97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6"/>
      <c r="B6" s="86"/>
      <c r="C6" s="85" t="s">
        <v>33</v>
      </c>
      <c r="D6" s="82" t="s">
        <v>34</v>
      </c>
      <c r="E6" s="88"/>
      <c r="F6" s="186"/>
      <c r="G6" s="186"/>
      <c r="H6" s="88"/>
      <c r="J6" s="98"/>
      <c r="K6" s="188"/>
      <c r="L6" s="184" t="s">
        <v>37</v>
      </c>
      <c r="M6" s="99"/>
      <c r="N6" s="82"/>
      <c r="O6" s="95"/>
      <c r="P6" s="97"/>
      <c r="Q6" s="9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87"/>
      <c r="G7" s="187"/>
      <c r="H7" s="88"/>
      <c r="J7" s="98"/>
      <c r="K7" s="189"/>
      <c r="L7" s="18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4" t="s">
        <v>87</v>
      </c>
      <c r="T8" t="str">
        <f>_xlfn.TEXTJOIN(",",TRUE,T2:AA7,)</f>
        <v>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""}, "right": {"7":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95</v>
      </c>
      <c r="B11" s="64" t="s">
        <v>96</v>
      </c>
      <c r="C11" s="125" t="s">
        <v>93</v>
      </c>
      <c r="D11" t="s">
        <v>97</v>
      </c>
      <c r="F11" s="84" t="s">
        <v>43</v>
      </c>
      <c r="G11" s="84" t="s">
        <v>94</v>
      </c>
      <c r="I11" s="84" t="s">
        <v>44</v>
      </c>
      <c r="J11" s="84" t="s">
        <v>94</v>
      </c>
      <c r="L11" s="125" t="s">
        <v>116</v>
      </c>
      <c r="M11"/>
      <c r="N11"/>
      <c r="O11"/>
      <c r="P11"/>
      <c r="Q11" s="144"/>
      <c r="R11"/>
      <c r="S11"/>
      <c r="T11"/>
      <c r="U11"/>
      <c r="V11"/>
      <c r="W11"/>
      <c r="X11"/>
      <c r="Y11"/>
      <c r="Z11"/>
      <c r="AA11"/>
      <c r="AB11"/>
    </row>
    <row r="12" spans="1:36" x14ac:dyDescent="0.3">
      <c r="A12" s="149" t="s">
        <v>9</v>
      </c>
      <c r="B12" s="149" t="s">
        <v>9</v>
      </c>
      <c r="C12" s="150">
        <v>11.692</v>
      </c>
      <c r="D12" s="125"/>
      <c r="F12" s="84" t="str">
        <f>B3</f>
        <v>'</v>
      </c>
      <c r="G12" s="84">
        <f t="shared" ref="G12:G26" si="0">_xlfn.IFNA(_xlfn.IFNA(INDEX($C$12:$C$58, MATCH(F12,$A$12:$A$58,0)), INDEX($C$12:$C$58, MATCH(F12,$B$12:$B$58,0))),0)</f>
        <v>0.26900000000000002</v>
      </c>
      <c r="I12" s="84" t="str">
        <f>L3</f>
        <v>;</v>
      </c>
      <c r="J12" s="84">
        <f t="shared" ref="J12:J26" si="1">_xlfn.IFNA(_xlfn.IFNA(INDEX($C$12:$C$58, MATCH(I12,$A$12:$A$58,0)), INDEX($C$12:$C$58, MATCH(I12,$B$12:$B$58,0))),0)</f>
        <v>0.39800000000000002</v>
      </c>
      <c r="L12" s="125" t="s">
        <v>115</v>
      </c>
      <c r="M12"/>
      <c r="N12"/>
      <c r="O12"/>
      <c r="P12"/>
      <c r="Q12"/>
      <c r="R12" s="144"/>
      <c r="S12"/>
      <c r="T12"/>
      <c r="U12"/>
      <c r="V12"/>
      <c r="W12"/>
      <c r="X12"/>
      <c r="Y12"/>
      <c r="Z12"/>
      <c r="AA12"/>
      <c r="AB12"/>
    </row>
    <row r="13" spans="1:36" x14ac:dyDescent="0.3">
      <c r="A13" s="149" t="s">
        <v>2</v>
      </c>
      <c r="B13" s="149" t="s">
        <v>2</v>
      </c>
      <c r="C13" s="150">
        <v>9.1489999999999991</v>
      </c>
      <c r="D13" s="125">
        <f>C12-Table91565[[#This Row],[%]]</f>
        <v>2.543000000000001</v>
      </c>
      <c r="F13" s="84" t="str">
        <f>B4</f>
        <v>w</v>
      </c>
      <c r="G13" s="84">
        <f t="shared" si="0"/>
        <v>1.278</v>
      </c>
      <c r="I13" s="84" t="str">
        <f>L4</f>
        <v>f</v>
      </c>
      <c r="J13" s="84">
        <f t="shared" si="1"/>
        <v>1.756</v>
      </c>
      <c r="L13" s="125" t="s">
        <v>117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36" x14ac:dyDescent="0.3">
      <c r="A14" s="149" t="s">
        <v>11</v>
      </c>
      <c r="B14" s="149" t="s">
        <v>11</v>
      </c>
      <c r="C14" s="150">
        <v>7.2220000000000004</v>
      </c>
      <c r="D14" s="125">
        <f>C13-Table91565[[#This Row],[%]]</f>
        <v>1.9269999999999987</v>
      </c>
      <c r="F14" s="84" t="str">
        <f>B5</f>
        <v>z</v>
      </c>
      <c r="G14" s="84">
        <f t="shared" si="0"/>
        <v>0.105</v>
      </c>
      <c r="I14" s="84" t="str">
        <f>L5</f>
        <v>k</v>
      </c>
      <c r="J14" s="84">
        <f t="shared" si="1"/>
        <v>0.51900000000000002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36" x14ac:dyDescent="0.3">
      <c r="A15" s="136" t="s">
        <v>25</v>
      </c>
      <c r="B15" s="136" t="s">
        <v>25</v>
      </c>
      <c r="C15" s="138">
        <v>6.7350000000000003</v>
      </c>
      <c r="D15" s="125">
        <f>C14-Table91565[[#This Row],[%]]</f>
        <v>0.4870000000000001</v>
      </c>
      <c r="F15" s="84" t="str">
        <f>C3</f>
        <v>h</v>
      </c>
      <c r="G15" s="84">
        <f t="shared" si="0"/>
        <v>3.2429999999999999</v>
      </c>
      <c r="I15" s="84" t="str">
        <f>M3</f>
        <v>y</v>
      </c>
      <c r="J15" s="84">
        <f t="shared" si="1"/>
        <v>1.5489999999999999</v>
      </c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36" x14ac:dyDescent="0.3">
      <c r="A16" s="136" t="s">
        <v>28</v>
      </c>
      <c r="B16" s="136" t="s">
        <v>28</v>
      </c>
      <c r="C16" s="138">
        <v>6.7030000000000003</v>
      </c>
      <c r="D16" s="125">
        <f>C15-Table91565[[#This Row],[%]]</f>
        <v>3.2000000000000028E-2</v>
      </c>
      <c r="F16" s="84" t="str">
        <f>C4</f>
        <v>n</v>
      </c>
      <c r="G16" s="84">
        <f t="shared" si="0"/>
        <v>6.49</v>
      </c>
      <c r="I16" s="84" t="str">
        <f>M4</f>
        <v>s</v>
      </c>
      <c r="J16" s="84">
        <f t="shared" si="1"/>
        <v>6.3739999999999997</v>
      </c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x14ac:dyDescent="0.3">
      <c r="A17" s="136" t="s">
        <v>22</v>
      </c>
      <c r="B17" s="136" t="s">
        <v>22</v>
      </c>
      <c r="C17" s="138">
        <v>6.49</v>
      </c>
      <c r="D17" s="125">
        <f>C16-Table91565[[#This Row],[%]]</f>
        <v>0.21300000000000008</v>
      </c>
      <c r="F17" s="84" t="str">
        <f>C5</f>
        <v>x</v>
      </c>
      <c r="G17" s="84">
        <f t="shared" si="0"/>
        <v>0.43</v>
      </c>
      <c r="I17" s="84" t="str">
        <f>M5</f>
        <v>d</v>
      </c>
      <c r="J17" s="84">
        <f t="shared" si="1"/>
        <v>3.1739999999999999</v>
      </c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6" x14ac:dyDescent="0.3">
      <c r="A18" s="136" t="s">
        <v>12</v>
      </c>
      <c r="B18" s="136" t="s">
        <v>12</v>
      </c>
      <c r="C18" s="138">
        <v>6.3739999999999997</v>
      </c>
      <c r="D18" s="125">
        <f>C17-Table91565[[#This Row],[%]]</f>
        <v>0.11600000000000055</v>
      </c>
      <c r="F18" s="84" t="str">
        <f>D3</f>
        <v>i</v>
      </c>
      <c r="G18" s="84">
        <f t="shared" si="0"/>
        <v>6.7350000000000003</v>
      </c>
      <c r="I18" s="84" t="str">
        <f>N3</f>
        <v>o</v>
      </c>
      <c r="J18" s="84">
        <f t="shared" si="1"/>
        <v>6.7030000000000003</v>
      </c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6" x14ac:dyDescent="0.3">
      <c r="A19" s="136" t="s">
        <v>10</v>
      </c>
      <c r="B19" s="136" t="s">
        <v>10</v>
      </c>
      <c r="C19" s="138">
        <v>5.7329999999999997</v>
      </c>
      <c r="D19" s="125">
        <f>C18-Table91565[[#This Row],[%]]</f>
        <v>0.64100000000000001</v>
      </c>
      <c r="F19" s="84" t="str">
        <f>D4</f>
        <v>a</v>
      </c>
      <c r="G19" s="84">
        <f t="shared" si="0"/>
        <v>7.2220000000000004</v>
      </c>
      <c r="I19" s="84" t="str">
        <f>N4</f>
        <v>e</v>
      </c>
      <c r="J19" s="84">
        <f t="shared" si="1"/>
        <v>11.692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 x14ac:dyDescent="0.3">
      <c r="A20" s="151" t="s">
        <v>29</v>
      </c>
      <c r="B20" s="151" t="s">
        <v>29</v>
      </c>
      <c r="C20" s="152">
        <v>3.9790000000000001</v>
      </c>
      <c r="D20" s="125">
        <f>C19-Table91565[[#This Row],[%]]</f>
        <v>1.7539999999999996</v>
      </c>
      <c r="F20" s="84" t="str">
        <f>D5</f>
        <v>c</v>
      </c>
      <c r="G20" s="84">
        <f t="shared" si="0"/>
        <v>3.9359999999999999</v>
      </c>
      <c r="I20" s="84" t="str">
        <f>N5</f>
        <v>u</v>
      </c>
      <c r="J20" s="84">
        <f t="shared" si="1"/>
        <v>2.6539999999999999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6" x14ac:dyDescent="0.3">
      <c r="A21" s="151" t="s">
        <v>18</v>
      </c>
      <c r="B21" s="151" t="s">
        <v>18</v>
      </c>
      <c r="C21" s="152">
        <v>3.9359999999999999</v>
      </c>
      <c r="D21" s="125">
        <f>C20-Table91565[[#This Row],[%]]</f>
        <v>4.3000000000000149E-2</v>
      </c>
      <c r="F21" s="84" t="str">
        <f>E3</f>
        <v>g</v>
      </c>
      <c r="G21" s="84">
        <f t="shared" si="0"/>
        <v>1.597</v>
      </c>
      <c r="I21" s="84" t="str">
        <f>O3</f>
        <v>l</v>
      </c>
      <c r="J21" s="84">
        <f t="shared" si="1"/>
        <v>3.9790000000000001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6" x14ac:dyDescent="0.3">
      <c r="A22" s="129" t="s">
        <v>21</v>
      </c>
      <c r="B22" s="129" t="s">
        <v>21</v>
      </c>
      <c r="C22" s="139">
        <v>3.2429999999999999</v>
      </c>
      <c r="D22" s="125">
        <f>C21-Table91565[[#This Row],[%]]</f>
        <v>0.69300000000000006</v>
      </c>
      <c r="F22" s="84" t="str">
        <f>E4</f>
        <v>t</v>
      </c>
      <c r="G22" s="84">
        <f t="shared" si="0"/>
        <v>9.1489999999999991</v>
      </c>
      <c r="I22" s="84" t="str">
        <f>O4</f>
        <v>r</v>
      </c>
      <c r="J22" s="84">
        <f t="shared" si="1"/>
        <v>5.7329999999999997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6" x14ac:dyDescent="0.3">
      <c r="A23" s="129" t="s">
        <v>13</v>
      </c>
      <c r="B23" s="129" t="s">
        <v>13</v>
      </c>
      <c r="C23" s="139">
        <v>3.1739999999999999</v>
      </c>
      <c r="D23" s="125">
        <f>C22-Table91565[[#This Row],[%]]</f>
        <v>6.899999999999995E-2</v>
      </c>
      <c r="F23" s="84" t="str">
        <f>E5</f>
        <v>v</v>
      </c>
      <c r="G23" s="84">
        <f t="shared" si="0"/>
        <v>0.90100000000000002</v>
      </c>
      <c r="I23" s="84" t="str">
        <f>O5</f>
        <v>m</v>
      </c>
      <c r="J23" s="84">
        <f t="shared" si="1"/>
        <v>2.4380000000000002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6" x14ac:dyDescent="0.3">
      <c r="A24" s="129" t="s">
        <v>30</v>
      </c>
      <c r="B24" s="145" t="s">
        <v>89</v>
      </c>
      <c r="C24" s="139">
        <v>3.0430000000000001</v>
      </c>
      <c r="D24" s="125">
        <f>C23-Table91565[[#This Row],[%]]</f>
        <v>0.13099999999999978</v>
      </c>
      <c r="F24" s="84" t="str">
        <f>F3</f>
        <v>,</v>
      </c>
      <c r="G24" s="84">
        <f t="shared" si="0"/>
        <v>1.0269999999999999</v>
      </c>
      <c r="I24" s="84" t="str">
        <f>P3</f>
        <v>q</v>
      </c>
      <c r="J24" s="84">
        <f t="shared" si="1"/>
        <v>0.23799999999999999</v>
      </c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 x14ac:dyDescent="0.3">
      <c r="A25" s="129" t="s">
        <v>23</v>
      </c>
      <c r="B25" s="129" t="s">
        <v>23</v>
      </c>
      <c r="C25" s="139">
        <v>2.6539999999999999</v>
      </c>
      <c r="D25" s="125">
        <f>C24-Table91565[[#This Row],[%]]</f>
        <v>0.38900000000000023</v>
      </c>
      <c r="F25" s="84" t="str">
        <f>F4</f>
        <v>.</v>
      </c>
      <c r="G25" s="84">
        <f t="shared" si="0"/>
        <v>3.0430000000000001</v>
      </c>
      <c r="I25" s="84" t="str">
        <f>P4</f>
        <v>p</v>
      </c>
      <c r="J25" s="84">
        <f t="shared" si="1"/>
        <v>2.54</v>
      </c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x14ac:dyDescent="0.3">
      <c r="A26" s="129" t="s">
        <v>31</v>
      </c>
      <c r="B26" s="129" t="s">
        <v>31</v>
      </c>
      <c r="C26" s="139">
        <v>2.54</v>
      </c>
      <c r="D26" s="125">
        <f>C25-Table91565[[#This Row],[%]]</f>
        <v>0.11399999999999988</v>
      </c>
      <c r="F26" s="84" t="str">
        <f>F5</f>
        <v>b</v>
      </c>
      <c r="G26" s="84">
        <f t="shared" si="0"/>
        <v>1.5489999999999999</v>
      </c>
      <c r="I26" s="84" t="str">
        <f>P5</f>
        <v>j</v>
      </c>
      <c r="J26" s="84">
        <f t="shared" si="1"/>
        <v>0.18099999999999999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6" x14ac:dyDescent="0.3">
      <c r="A27" s="129" t="s">
        <v>24</v>
      </c>
      <c r="B27" s="129" t="s">
        <v>24</v>
      </c>
      <c r="C27" s="139">
        <v>2.4380000000000002</v>
      </c>
      <c r="D27" s="125">
        <f>C26-Table91565[[#This Row],[%]]</f>
        <v>0.10199999999999987</v>
      </c>
      <c r="F27" s="146"/>
      <c r="G27" s="147">
        <f>SUM(G12:G26)</f>
        <v>46.974000000000004</v>
      </c>
      <c r="I27" s="146"/>
      <c r="J27" s="148">
        <f>SUM(J12:J26)</f>
        <v>49.927999999999997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6" x14ac:dyDescent="0.3">
      <c r="A28" s="130" t="s">
        <v>14</v>
      </c>
      <c r="B28" s="130" t="s">
        <v>14</v>
      </c>
      <c r="C28" s="140">
        <v>1.756</v>
      </c>
      <c r="D28" s="125">
        <f>C27-Table91565[[#This Row],[%]]</f>
        <v>0.68200000000000016</v>
      </c>
      <c r="E28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6" x14ac:dyDescent="0.3">
      <c r="A29" s="130" t="s">
        <v>15</v>
      </c>
      <c r="B29" s="130" t="s">
        <v>15</v>
      </c>
      <c r="C29" s="140">
        <v>1.597</v>
      </c>
      <c r="D29" s="125">
        <f>C28-Table91565[[#This Row],[%]]</f>
        <v>0.15900000000000003</v>
      </c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x14ac:dyDescent="0.3">
      <c r="A30" s="130" t="s">
        <v>20</v>
      </c>
      <c r="B30" s="130" t="s">
        <v>20</v>
      </c>
      <c r="C30" s="140">
        <v>1.5489999999999999</v>
      </c>
      <c r="D30" s="125">
        <f>C29-Table91565[[#This Row],[%]]</f>
        <v>4.8000000000000043E-2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1:26" x14ac:dyDescent="0.3">
      <c r="A31" s="130" t="s">
        <v>3</v>
      </c>
      <c r="B31" s="130" t="s">
        <v>3</v>
      </c>
      <c r="C31" s="140">
        <v>1.5489999999999999</v>
      </c>
      <c r="D31" s="125">
        <f>C30-Table91565[[#This Row],[%]]</f>
        <v>0</v>
      </c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1:26" x14ac:dyDescent="0.3">
      <c r="A32" s="130" t="s">
        <v>8</v>
      </c>
      <c r="B32" s="130" t="s">
        <v>8</v>
      </c>
      <c r="C32" s="140">
        <v>1.278</v>
      </c>
      <c r="D32" s="125">
        <f>C31-Table91565[[#This Row],[%]]</f>
        <v>0.27099999999999991</v>
      </c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26" x14ac:dyDescent="0.3">
      <c r="A33" s="130" t="s">
        <v>27</v>
      </c>
      <c r="B33" s="130" t="s">
        <v>90</v>
      </c>
      <c r="C33" s="140">
        <v>1.0269999999999999</v>
      </c>
      <c r="D33" s="125">
        <f>C32-Table91565[[#This Row],[%]]</f>
        <v>0.25100000000000011</v>
      </c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6" x14ac:dyDescent="0.3">
      <c r="A34" s="130" t="s">
        <v>19</v>
      </c>
      <c r="B34" s="130" t="s">
        <v>19</v>
      </c>
      <c r="C34" s="140">
        <v>0.90100000000000002</v>
      </c>
      <c r="D34" s="125">
        <f>C33-Table91565[[#This Row],[%]]</f>
        <v>0.12599999999999989</v>
      </c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1:26" x14ac:dyDescent="0.3">
      <c r="A35" s="132" t="s">
        <v>26</v>
      </c>
      <c r="B35" s="132" t="s">
        <v>26</v>
      </c>
      <c r="C35" s="141">
        <v>0.51900000000000002</v>
      </c>
      <c r="D35" s="125">
        <f>C34-Table91565[[#This Row],[%]]</f>
        <v>0.38200000000000001</v>
      </c>
    </row>
    <row r="36" spans="1:26" x14ac:dyDescent="0.3">
      <c r="A36" s="132" t="s">
        <v>17</v>
      </c>
      <c r="B36" s="132" t="s">
        <v>17</v>
      </c>
      <c r="C36" s="141">
        <v>0.43</v>
      </c>
      <c r="D36" s="125">
        <f>C35-Table91565[[#This Row],[%]]</f>
        <v>8.9000000000000024E-2</v>
      </c>
    </row>
    <row r="37" spans="1:26" x14ac:dyDescent="0.3">
      <c r="A37" s="132" t="s">
        <v>91</v>
      </c>
      <c r="B37" s="132" t="s">
        <v>32</v>
      </c>
      <c r="C37" s="141">
        <v>0.39800000000000002</v>
      </c>
      <c r="D37" s="125">
        <f>C36-Table91565[[#This Row],[%]]</f>
        <v>3.1999999999999973E-2</v>
      </c>
    </row>
    <row r="38" spans="1:26" x14ac:dyDescent="0.3">
      <c r="A38" s="134" t="s">
        <v>92</v>
      </c>
      <c r="B38" s="135" t="s">
        <v>36</v>
      </c>
      <c r="C38" s="141">
        <v>0.26900000000000002</v>
      </c>
      <c r="D38" s="125">
        <f>C37-Table91565[[#This Row],[%]]</f>
        <v>0.129</v>
      </c>
    </row>
    <row r="39" spans="1:26" x14ac:dyDescent="0.3">
      <c r="A39" s="132" t="s">
        <v>7</v>
      </c>
      <c r="B39" s="132" t="s">
        <v>7</v>
      </c>
      <c r="C39" s="141">
        <v>0.23799999999999999</v>
      </c>
      <c r="D39" s="84">
        <f>C38-Table91565[[#This Row],[%]]</f>
        <v>3.1000000000000028E-2</v>
      </c>
    </row>
    <row r="40" spans="1:26" x14ac:dyDescent="0.3">
      <c r="A40" s="132" t="s">
        <v>1</v>
      </c>
      <c r="B40" s="132" t="s">
        <v>1</v>
      </c>
      <c r="C40" s="141">
        <v>0.18099999999999999</v>
      </c>
      <c r="D40" s="84">
        <f>C39-Table91565[[#This Row],[%]]</f>
        <v>5.6999999999999995E-2</v>
      </c>
    </row>
    <row r="41" spans="1:26" ht="14.4" customHeight="1" x14ac:dyDescent="0.3">
      <c r="A41" s="132" t="s">
        <v>16</v>
      </c>
      <c r="B41" s="132" t="s">
        <v>16</v>
      </c>
      <c r="C41" s="141">
        <v>0.105</v>
      </c>
      <c r="D41" s="84">
        <f>C40-Table91565[[#This Row],[%]]</f>
        <v>7.5999999999999998E-2</v>
      </c>
    </row>
    <row r="42" spans="1:26" x14ac:dyDescent="0.3">
      <c r="H42" s="125"/>
    </row>
    <row r="43" spans="1:26" x14ac:dyDescent="0.3">
      <c r="F43" s="64"/>
      <c r="G43" s="64"/>
      <c r="H43" s="125"/>
    </row>
    <row r="44" spans="1:26" x14ac:dyDescent="0.3">
      <c r="H44" s="125"/>
    </row>
    <row r="45" spans="1:26" x14ac:dyDescent="0.3">
      <c r="F45" s="64"/>
      <c r="G45" s="64"/>
      <c r="H45" s="125"/>
    </row>
    <row r="46" spans="1:26" x14ac:dyDescent="0.3">
      <c r="F46" s="64"/>
      <c r="G46" s="64"/>
      <c r="H46" s="125"/>
    </row>
    <row r="47" spans="1:26" x14ac:dyDescent="0.3">
      <c r="H47" s="125"/>
    </row>
    <row r="48" spans="1:26" x14ac:dyDescent="0.3">
      <c r="F48" s="64"/>
      <c r="G48" s="64"/>
      <c r="H48" s="125"/>
    </row>
    <row r="49" spans="6:8" x14ac:dyDescent="0.3">
      <c r="F49" s="64"/>
      <c r="G49" s="64"/>
      <c r="H49" s="125"/>
    </row>
    <row r="50" spans="6:8" x14ac:dyDescent="0.3">
      <c r="F50" s="64"/>
      <c r="G50" s="64"/>
      <c r="H50" s="125"/>
    </row>
    <row r="51" spans="6:8" x14ac:dyDescent="0.3">
      <c r="F51" s="64"/>
      <c r="G51" s="64"/>
      <c r="H51" s="125"/>
    </row>
    <row r="52" spans="6:8" x14ac:dyDescent="0.3">
      <c r="F52" s="123"/>
      <c r="G52" s="123"/>
      <c r="H52" s="125"/>
    </row>
    <row r="53" spans="6:8" x14ac:dyDescent="0.3">
      <c r="H53" s="125"/>
    </row>
    <row r="54" spans="6:8" x14ac:dyDescent="0.3">
      <c r="H54" s="125"/>
    </row>
    <row r="55" spans="6:8" x14ac:dyDescent="0.3">
      <c r="F55" s="64"/>
      <c r="G55" s="64"/>
      <c r="H55" s="125"/>
    </row>
    <row r="56" spans="6:8" x14ac:dyDescent="0.3">
      <c r="F56" s="64"/>
      <c r="G56" s="64"/>
      <c r="H56" s="125"/>
    </row>
    <row r="57" spans="6:8" x14ac:dyDescent="0.3">
      <c r="F57" s="64"/>
      <c r="G57" s="64"/>
      <c r="H57" s="125"/>
    </row>
    <row r="58" spans="6:8" x14ac:dyDescent="0.3">
      <c r="F58" s="64"/>
      <c r="G58" s="64"/>
      <c r="H58" s="125"/>
    </row>
    <row r="59" spans="6:8" x14ac:dyDescent="0.3">
      <c r="H59" s="125"/>
    </row>
    <row r="60" spans="6:8" x14ac:dyDescent="0.3">
      <c r="H60" s="125"/>
    </row>
    <row r="61" spans="6:8" x14ac:dyDescent="0.3">
      <c r="H61" s="125"/>
    </row>
    <row r="62" spans="6:8" x14ac:dyDescent="0.3">
      <c r="H62" s="125"/>
    </row>
    <row r="63" spans="6:8" x14ac:dyDescent="0.3">
      <c r="H63" s="125"/>
    </row>
    <row r="64" spans="6:8" x14ac:dyDescent="0.3">
      <c r="H64" s="125"/>
    </row>
    <row r="65" spans="8:8" x14ac:dyDescent="0.3">
      <c r="H65" s="125"/>
    </row>
    <row r="66" spans="8:8" x14ac:dyDescent="0.3">
      <c r="H66" s="125"/>
    </row>
    <row r="67" spans="8:8" x14ac:dyDescent="0.3">
      <c r="H67" s="125"/>
    </row>
    <row r="68" spans="8:8" x14ac:dyDescent="0.3">
      <c r="H68" s="125"/>
    </row>
    <row r="69" spans="8:8" x14ac:dyDescent="0.3">
      <c r="H69" s="125"/>
    </row>
    <row r="70" spans="8:8" x14ac:dyDescent="0.3">
      <c r="H70" s="125"/>
    </row>
    <row r="71" spans="8:8" x14ac:dyDescent="0.3">
      <c r="H71" s="125"/>
    </row>
    <row r="72" spans="8:8" x14ac:dyDescent="0.3">
      <c r="H72" s="125"/>
    </row>
    <row r="73" spans="8:8" x14ac:dyDescent="0.3">
      <c r="H73" s="125"/>
    </row>
    <row r="74" spans="8:8" x14ac:dyDescent="0.3">
      <c r="H74" s="125"/>
    </row>
    <row r="75" spans="8:8" x14ac:dyDescent="0.3">
      <c r="H75" s="125"/>
    </row>
    <row r="76" spans="8:8" x14ac:dyDescent="0.3">
      <c r="H76" s="125"/>
    </row>
    <row r="77" spans="8:8" x14ac:dyDescent="0.3">
      <c r="H77" s="125"/>
    </row>
    <row r="78" spans="8:8" x14ac:dyDescent="0.3">
      <c r="H78" s="125"/>
    </row>
    <row r="79" spans="8:8" x14ac:dyDescent="0.3">
      <c r="H79" s="125"/>
    </row>
    <row r="80" spans="8:8" x14ac:dyDescent="0.3">
      <c r="H80" s="125"/>
    </row>
    <row r="81" spans="8:8" x14ac:dyDescent="0.3">
      <c r="H81" s="125"/>
    </row>
    <row r="82" spans="8:8" x14ac:dyDescent="0.3">
      <c r="H82" s="125"/>
    </row>
    <row r="83" spans="8:8" x14ac:dyDescent="0.3">
      <c r="H83" s="125"/>
    </row>
    <row r="84" spans="8:8" x14ac:dyDescent="0.3">
      <c r="H84" s="125"/>
    </row>
    <row r="85" spans="8:8" x14ac:dyDescent="0.3">
      <c r="H85" s="125"/>
    </row>
    <row r="86" spans="8:8" x14ac:dyDescent="0.3">
      <c r="H86" s="125"/>
    </row>
    <row r="87" spans="8:8" x14ac:dyDescent="0.3">
      <c r="H87" s="125"/>
    </row>
    <row r="88" spans="8:8" x14ac:dyDescent="0.3">
      <c r="H88" s="125"/>
    </row>
    <row r="89" spans="8:8" x14ac:dyDescent="0.3">
      <c r="H89" s="125"/>
    </row>
    <row r="90" spans="8:8" x14ac:dyDescent="0.3">
      <c r="H90" s="125"/>
    </row>
    <row r="91" spans="8:8" x14ac:dyDescent="0.3">
      <c r="H91" s="125"/>
    </row>
    <row r="92" spans="8:8" x14ac:dyDescent="0.3">
      <c r="H92" s="125"/>
    </row>
    <row r="93" spans="8:8" x14ac:dyDescent="0.3">
      <c r="H93" s="125"/>
    </row>
    <row r="94" spans="8:8" x14ac:dyDescent="0.3">
      <c r="H94" s="125"/>
    </row>
    <row r="95" spans="8:8" x14ac:dyDescent="0.3">
      <c r="H95" s="125"/>
    </row>
    <row r="96" spans="8:8" x14ac:dyDescent="0.3">
      <c r="H96" s="125"/>
    </row>
    <row r="97" spans="8:8" x14ac:dyDescent="0.3">
      <c r="H97" s="125"/>
    </row>
    <row r="98" spans="8:8" x14ac:dyDescent="0.3">
      <c r="H98" s="125"/>
    </row>
    <row r="99" spans="8:8" x14ac:dyDescent="0.3">
      <c r="H99" s="125"/>
    </row>
    <row r="100" spans="8:8" x14ac:dyDescent="0.3">
      <c r="H100" s="125"/>
    </row>
    <row r="101" spans="8:8" x14ac:dyDescent="0.3">
      <c r="H101" s="125"/>
    </row>
    <row r="102" spans="8:8" x14ac:dyDescent="0.3">
      <c r="H102" s="125"/>
    </row>
    <row r="103" spans="8:8" x14ac:dyDescent="0.3">
      <c r="H103" s="125"/>
    </row>
    <row r="104" spans="8:8" x14ac:dyDescent="0.3">
      <c r="H104" s="125"/>
    </row>
    <row r="105" spans="8:8" x14ac:dyDescent="0.3">
      <c r="H105" s="125"/>
    </row>
    <row r="106" spans="8:8" x14ac:dyDescent="0.3">
      <c r="H106" s="125"/>
    </row>
    <row r="107" spans="8:8" x14ac:dyDescent="0.3">
      <c r="H107" s="125"/>
    </row>
    <row r="108" spans="8:8" x14ac:dyDescent="0.3">
      <c r="H108" s="125"/>
    </row>
    <row r="109" spans="8:8" x14ac:dyDescent="0.3">
      <c r="H109" s="125"/>
    </row>
    <row r="110" spans="8:8" x14ac:dyDescent="0.3">
      <c r="H110" s="125"/>
    </row>
    <row r="111" spans="8:8" x14ac:dyDescent="0.3">
      <c r="H111" s="125"/>
    </row>
    <row r="112" spans="8:8" x14ac:dyDescent="0.3">
      <c r="H112" s="125"/>
    </row>
    <row r="113" spans="8:8" x14ac:dyDescent="0.3">
      <c r="H113" s="125"/>
    </row>
    <row r="114" spans="8:8" x14ac:dyDescent="0.3">
      <c r="H114" s="125"/>
    </row>
    <row r="115" spans="8:8" x14ac:dyDescent="0.3">
      <c r="H115" s="125"/>
    </row>
    <row r="116" spans="8:8" x14ac:dyDescent="0.3">
      <c r="H116" s="125"/>
    </row>
    <row r="117" spans="8:8" x14ac:dyDescent="0.3">
      <c r="H117" s="125"/>
    </row>
    <row r="118" spans="8:8" x14ac:dyDescent="0.3">
      <c r="H118" s="125"/>
    </row>
    <row r="119" spans="8:8" x14ac:dyDescent="0.3">
      <c r="H119" s="125"/>
    </row>
    <row r="120" spans="8:8" x14ac:dyDescent="0.3">
      <c r="H120" s="125"/>
    </row>
    <row r="121" spans="8:8" x14ac:dyDescent="0.3">
      <c r="H121" s="125"/>
    </row>
    <row r="122" spans="8:8" x14ac:dyDescent="0.3">
      <c r="H122" s="125"/>
    </row>
    <row r="123" spans="8:8" x14ac:dyDescent="0.3">
      <c r="H123" s="125"/>
    </row>
    <row r="124" spans="8:8" x14ac:dyDescent="0.3">
      <c r="H124" s="125"/>
    </row>
    <row r="125" spans="8:8" x14ac:dyDescent="0.3">
      <c r="H125" s="125"/>
    </row>
    <row r="126" spans="8:8" x14ac:dyDescent="0.3">
      <c r="H126" s="125"/>
    </row>
    <row r="127" spans="8:8" x14ac:dyDescent="0.3">
      <c r="H127" s="125"/>
    </row>
    <row r="128" spans="8:8" x14ac:dyDescent="0.3">
      <c r="H128" s="125"/>
    </row>
    <row r="129" spans="8:8" x14ac:dyDescent="0.3">
      <c r="H129" s="125"/>
    </row>
    <row r="130" spans="8:8" x14ac:dyDescent="0.3">
      <c r="H130" s="125"/>
    </row>
    <row r="131" spans="8:8" x14ac:dyDescent="0.3">
      <c r="H131" s="125"/>
    </row>
    <row r="132" spans="8:8" x14ac:dyDescent="0.3">
      <c r="H132" s="125"/>
    </row>
    <row r="133" spans="8:8" x14ac:dyDescent="0.3">
      <c r="H133" s="125"/>
    </row>
    <row r="134" spans="8:8" x14ac:dyDescent="0.3">
      <c r="H134" s="125"/>
    </row>
    <row r="135" spans="8:8" x14ac:dyDescent="0.3">
      <c r="H135" s="125"/>
    </row>
    <row r="136" spans="8:8" x14ac:dyDescent="0.3">
      <c r="H136" s="125"/>
    </row>
    <row r="137" spans="8:8" x14ac:dyDescent="0.3">
      <c r="H137" s="125"/>
    </row>
    <row r="138" spans="8:8" x14ac:dyDescent="0.3">
      <c r="H138" s="125"/>
    </row>
    <row r="139" spans="8:8" x14ac:dyDescent="0.3">
      <c r="H139" s="125"/>
    </row>
    <row r="140" spans="8:8" x14ac:dyDescent="0.3">
      <c r="H140" s="125"/>
    </row>
    <row r="141" spans="8:8" x14ac:dyDescent="0.3">
      <c r="H141" s="125"/>
    </row>
    <row r="142" spans="8:8" x14ac:dyDescent="0.3">
      <c r="H142" s="125"/>
    </row>
    <row r="143" spans="8:8" x14ac:dyDescent="0.3">
      <c r="H143" s="125"/>
    </row>
    <row r="144" spans="8:8" x14ac:dyDescent="0.3">
      <c r="H144" s="125"/>
    </row>
    <row r="145" spans="8:8" x14ac:dyDescent="0.3">
      <c r="H145" s="125"/>
    </row>
    <row r="146" spans="8:8" x14ac:dyDescent="0.3">
      <c r="H146" s="125"/>
    </row>
    <row r="147" spans="8:8" x14ac:dyDescent="0.3">
      <c r="H147" s="125"/>
    </row>
    <row r="148" spans="8:8" x14ac:dyDescent="0.3">
      <c r="H148" s="125"/>
    </row>
    <row r="149" spans="8:8" x14ac:dyDescent="0.3">
      <c r="H149" s="125"/>
    </row>
    <row r="150" spans="8:8" x14ac:dyDescent="0.3">
      <c r="H150" s="125"/>
    </row>
    <row r="151" spans="8:8" x14ac:dyDescent="0.3">
      <c r="H151" s="125"/>
    </row>
    <row r="152" spans="8:8" x14ac:dyDescent="0.3">
      <c r="H152" s="125"/>
    </row>
    <row r="153" spans="8:8" x14ac:dyDescent="0.3">
      <c r="H153" s="125"/>
    </row>
    <row r="154" spans="8:8" x14ac:dyDescent="0.3">
      <c r="H154" s="125"/>
    </row>
    <row r="155" spans="8:8" x14ac:dyDescent="0.3">
      <c r="H155" s="125"/>
    </row>
    <row r="156" spans="8:8" x14ac:dyDescent="0.3">
      <c r="H156" s="125"/>
    </row>
    <row r="157" spans="8:8" x14ac:dyDescent="0.3">
      <c r="H157" s="125"/>
    </row>
    <row r="158" spans="8:8" x14ac:dyDescent="0.3">
      <c r="H158" s="125"/>
    </row>
    <row r="159" spans="8:8" x14ac:dyDescent="0.3">
      <c r="H159" s="125"/>
    </row>
    <row r="160" spans="8:8" x14ac:dyDescent="0.3">
      <c r="H160" s="125"/>
    </row>
    <row r="161" spans="1:8" x14ac:dyDescent="0.3">
      <c r="H161" s="125"/>
    </row>
    <row r="162" spans="1:8" x14ac:dyDescent="0.3">
      <c r="H162" s="125"/>
    </row>
    <row r="163" spans="1:8" x14ac:dyDescent="0.3">
      <c r="H163" s="125"/>
    </row>
    <row r="164" spans="1:8" x14ac:dyDescent="0.3">
      <c r="H164" s="125"/>
    </row>
    <row r="165" spans="1:8" x14ac:dyDescent="0.3">
      <c r="H165" s="125"/>
    </row>
    <row r="166" spans="1:8" x14ac:dyDescent="0.3">
      <c r="H166" s="125"/>
    </row>
    <row r="167" spans="1:8" x14ac:dyDescent="0.3">
      <c r="H167" s="125"/>
    </row>
    <row r="168" spans="1:8" x14ac:dyDescent="0.3">
      <c r="H168" s="125"/>
    </row>
    <row r="169" spans="1:8" x14ac:dyDescent="0.3">
      <c r="H169" s="125"/>
    </row>
    <row r="170" spans="1:8" x14ac:dyDescent="0.3">
      <c r="H170" s="125"/>
    </row>
    <row r="171" spans="1:8" x14ac:dyDescent="0.3">
      <c r="H171" s="125"/>
    </row>
    <row r="172" spans="1:8" x14ac:dyDescent="0.3">
      <c r="H172" s="125"/>
    </row>
    <row r="173" spans="1:8" x14ac:dyDescent="0.3">
      <c r="A173"/>
      <c r="B173"/>
      <c r="H173" s="125"/>
    </row>
    <row r="174" spans="1:8" x14ac:dyDescent="0.3">
      <c r="H174" s="125"/>
    </row>
    <row r="175" spans="1:8" x14ac:dyDescent="0.3">
      <c r="H175" s="125"/>
    </row>
    <row r="176" spans="1:8" x14ac:dyDescent="0.3">
      <c r="H176" s="125"/>
    </row>
    <row r="177" spans="8:8" x14ac:dyDescent="0.3">
      <c r="H177" s="125"/>
    </row>
    <row r="178" spans="8:8" x14ac:dyDescent="0.3">
      <c r="H178" s="125"/>
    </row>
    <row r="179" spans="8:8" x14ac:dyDescent="0.3">
      <c r="H179" s="125"/>
    </row>
    <row r="180" spans="8:8" x14ac:dyDescent="0.3">
      <c r="H180" s="125"/>
    </row>
    <row r="181" spans="8:8" x14ac:dyDescent="0.3">
      <c r="H181" s="125"/>
    </row>
    <row r="182" spans="8:8" x14ac:dyDescent="0.3">
      <c r="H182" s="125"/>
    </row>
    <row r="183" spans="8:8" x14ac:dyDescent="0.3">
      <c r="H183" s="125"/>
    </row>
    <row r="184" spans="8:8" x14ac:dyDescent="0.3">
      <c r="H184" s="125"/>
    </row>
    <row r="185" spans="8:8" x14ac:dyDescent="0.3">
      <c r="H185" s="125"/>
    </row>
    <row r="186" spans="8:8" x14ac:dyDescent="0.3">
      <c r="H186" s="125"/>
    </row>
    <row r="187" spans="8:8" x14ac:dyDescent="0.3">
      <c r="H187" s="125"/>
    </row>
    <row r="188" spans="8:8" x14ac:dyDescent="0.3">
      <c r="H188" s="125"/>
    </row>
    <row r="189" spans="8:8" x14ac:dyDescent="0.3">
      <c r="H189" s="125"/>
    </row>
    <row r="190" spans="8:8" x14ac:dyDescent="0.3">
      <c r="H190" s="125"/>
    </row>
    <row r="191" spans="8:8" x14ac:dyDescent="0.3">
      <c r="H191" s="125"/>
    </row>
    <row r="192" spans="8:8" x14ac:dyDescent="0.3">
      <c r="H192" s="125"/>
    </row>
    <row r="193" spans="8:8" x14ac:dyDescent="0.3">
      <c r="H193" s="125"/>
    </row>
    <row r="194" spans="8:8" x14ac:dyDescent="0.3">
      <c r="H194" s="125"/>
    </row>
    <row r="195" spans="8:8" x14ac:dyDescent="0.3">
      <c r="H195" s="125"/>
    </row>
    <row r="196" spans="8:8" x14ac:dyDescent="0.3">
      <c r="H196" s="125"/>
    </row>
    <row r="197" spans="8:8" x14ac:dyDescent="0.3">
      <c r="H197" s="125"/>
    </row>
    <row r="198" spans="8:8" x14ac:dyDescent="0.3">
      <c r="H198" s="125"/>
    </row>
    <row r="199" spans="8:8" x14ac:dyDescent="0.3">
      <c r="H199" s="125"/>
    </row>
    <row r="200" spans="8:8" x14ac:dyDescent="0.3">
      <c r="H200" s="125"/>
    </row>
    <row r="201" spans="8:8" x14ac:dyDescent="0.3">
      <c r="H201" s="125"/>
    </row>
    <row r="202" spans="8:8" x14ac:dyDescent="0.3">
      <c r="H202" s="125"/>
    </row>
    <row r="203" spans="8:8" x14ac:dyDescent="0.3">
      <c r="H203" s="125"/>
    </row>
    <row r="204" spans="8:8" x14ac:dyDescent="0.3">
      <c r="H204" s="125"/>
    </row>
    <row r="205" spans="8:8" x14ac:dyDescent="0.3">
      <c r="H205" s="125"/>
    </row>
    <row r="206" spans="8:8" x14ac:dyDescent="0.3">
      <c r="H206" s="125"/>
    </row>
    <row r="207" spans="8:8" x14ac:dyDescent="0.3">
      <c r="H207" s="125"/>
    </row>
    <row r="208" spans="8:8" x14ac:dyDescent="0.3">
      <c r="H208" s="125"/>
    </row>
    <row r="209" spans="8:8" x14ac:dyDescent="0.3">
      <c r="H209" s="125"/>
    </row>
    <row r="210" spans="8:8" x14ac:dyDescent="0.3">
      <c r="H210" s="125"/>
    </row>
    <row r="211" spans="8:8" x14ac:dyDescent="0.3">
      <c r="H211" s="125"/>
    </row>
    <row r="212" spans="8:8" x14ac:dyDescent="0.3">
      <c r="H212" s="125"/>
    </row>
    <row r="213" spans="8:8" x14ac:dyDescent="0.3">
      <c r="H213" s="125"/>
    </row>
    <row r="214" spans="8:8" x14ac:dyDescent="0.3">
      <c r="H214" s="125"/>
    </row>
    <row r="215" spans="8:8" x14ac:dyDescent="0.3">
      <c r="H215" s="125"/>
    </row>
    <row r="216" spans="8:8" x14ac:dyDescent="0.3">
      <c r="H216" s="125"/>
    </row>
    <row r="217" spans="8:8" x14ac:dyDescent="0.3">
      <c r="H217" s="125"/>
    </row>
    <row r="218" spans="8:8" x14ac:dyDescent="0.3">
      <c r="H218" s="125"/>
    </row>
    <row r="219" spans="8:8" x14ac:dyDescent="0.3">
      <c r="H219" s="125"/>
    </row>
    <row r="220" spans="8:8" x14ac:dyDescent="0.3">
      <c r="H220" s="125"/>
    </row>
    <row r="221" spans="8:8" x14ac:dyDescent="0.3">
      <c r="H221" s="125"/>
    </row>
    <row r="222" spans="8:8" x14ac:dyDescent="0.3">
      <c r="H222" s="125"/>
    </row>
    <row r="223" spans="8:8" x14ac:dyDescent="0.3">
      <c r="H223" s="125"/>
    </row>
    <row r="224" spans="8:8" x14ac:dyDescent="0.3">
      <c r="H224" s="125"/>
    </row>
    <row r="225" spans="8:8" x14ac:dyDescent="0.3">
      <c r="H225" s="125"/>
    </row>
    <row r="226" spans="8:8" x14ac:dyDescent="0.3">
      <c r="H226" s="125"/>
    </row>
    <row r="227" spans="8:8" x14ac:dyDescent="0.3">
      <c r="H227" s="125"/>
    </row>
    <row r="228" spans="8:8" x14ac:dyDescent="0.3">
      <c r="H228" s="125"/>
    </row>
    <row r="229" spans="8:8" x14ac:dyDescent="0.3">
      <c r="H229" s="125"/>
    </row>
    <row r="230" spans="8:8" x14ac:dyDescent="0.3">
      <c r="H230" s="125"/>
    </row>
    <row r="231" spans="8:8" x14ac:dyDescent="0.3">
      <c r="H231" s="125"/>
    </row>
    <row r="232" spans="8:8" x14ac:dyDescent="0.3">
      <c r="H232" s="125"/>
    </row>
    <row r="233" spans="8:8" x14ac:dyDescent="0.3">
      <c r="H233" s="125"/>
    </row>
    <row r="234" spans="8:8" x14ac:dyDescent="0.3">
      <c r="H234" s="125"/>
    </row>
    <row r="235" spans="8:8" x14ac:dyDescent="0.3">
      <c r="H235" s="125"/>
    </row>
    <row r="236" spans="8:8" x14ac:dyDescent="0.3">
      <c r="H236" s="125"/>
    </row>
    <row r="237" spans="8:8" x14ac:dyDescent="0.3">
      <c r="H237" s="125"/>
    </row>
    <row r="238" spans="8:8" x14ac:dyDescent="0.3">
      <c r="H238" s="125"/>
    </row>
    <row r="239" spans="8:8" x14ac:dyDescent="0.3">
      <c r="H239" s="125"/>
    </row>
    <row r="240" spans="8:8" x14ac:dyDescent="0.3">
      <c r="H240" s="125"/>
    </row>
    <row r="241" spans="8:8" x14ac:dyDescent="0.3">
      <c r="H241" s="125"/>
    </row>
    <row r="242" spans="8:8" x14ac:dyDescent="0.3">
      <c r="H242" s="125"/>
    </row>
    <row r="243" spans="8:8" x14ac:dyDescent="0.3">
      <c r="H243" s="125"/>
    </row>
    <row r="244" spans="8:8" x14ac:dyDescent="0.3">
      <c r="H244" s="125"/>
    </row>
    <row r="245" spans="8:8" x14ac:dyDescent="0.3">
      <c r="H245" s="125"/>
    </row>
    <row r="246" spans="8:8" x14ac:dyDescent="0.3">
      <c r="H246" s="125"/>
    </row>
    <row r="247" spans="8:8" x14ac:dyDescent="0.3">
      <c r="H247" s="125"/>
    </row>
    <row r="248" spans="8:8" x14ac:dyDescent="0.3">
      <c r="H248" s="125"/>
    </row>
    <row r="249" spans="8:8" x14ac:dyDescent="0.3">
      <c r="H249" s="125"/>
    </row>
    <row r="250" spans="8:8" x14ac:dyDescent="0.3">
      <c r="H250" s="125"/>
    </row>
    <row r="251" spans="8:8" x14ac:dyDescent="0.3">
      <c r="H251" s="125"/>
    </row>
    <row r="252" spans="8:8" x14ac:dyDescent="0.3">
      <c r="H252" s="125"/>
    </row>
    <row r="253" spans="8:8" x14ac:dyDescent="0.3">
      <c r="H253" s="125"/>
    </row>
    <row r="254" spans="8:8" x14ac:dyDescent="0.3">
      <c r="H254" s="125"/>
    </row>
    <row r="255" spans="8:8" x14ac:dyDescent="0.3">
      <c r="H255" s="125"/>
    </row>
    <row r="256" spans="8:8" x14ac:dyDescent="0.3">
      <c r="H256" s="125"/>
    </row>
    <row r="257" spans="8:8" x14ac:dyDescent="0.3">
      <c r="H257" s="125"/>
    </row>
    <row r="258" spans="8:8" x14ac:dyDescent="0.3">
      <c r="H258" s="125"/>
    </row>
    <row r="259" spans="8:8" x14ac:dyDescent="0.3">
      <c r="H259" s="125"/>
    </row>
    <row r="260" spans="8:8" x14ac:dyDescent="0.3">
      <c r="H260" s="125"/>
    </row>
    <row r="261" spans="8:8" x14ac:dyDescent="0.3">
      <c r="H261" s="125"/>
    </row>
    <row r="262" spans="8:8" x14ac:dyDescent="0.3">
      <c r="H262" s="125"/>
    </row>
    <row r="263" spans="8:8" x14ac:dyDescent="0.3">
      <c r="H263" s="125"/>
    </row>
    <row r="264" spans="8:8" x14ac:dyDescent="0.3">
      <c r="H264" s="125"/>
    </row>
    <row r="265" spans="8:8" x14ac:dyDescent="0.3">
      <c r="H265" s="125"/>
    </row>
    <row r="266" spans="8:8" x14ac:dyDescent="0.3">
      <c r="H266" s="125"/>
    </row>
    <row r="267" spans="8:8" x14ac:dyDescent="0.3">
      <c r="H267" s="125"/>
    </row>
    <row r="268" spans="8:8" x14ac:dyDescent="0.3">
      <c r="H268" s="125"/>
    </row>
    <row r="269" spans="8:8" x14ac:dyDescent="0.3">
      <c r="H269" s="125"/>
    </row>
    <row r="270" spans="8:8" x14ac:dyDescent="0.3">
      <c r="H270" s="125"/>
    </row>
    <row r="271" spans="8:8" x14ac:dyDescent="0.3">
      <c r="H271" s="125"/>
    </row>
    <row r="272" spans="8:8" x14ac:dyDescent="0.3">
      <c r="H272" s="125"/>
    </row>
    <row r="273" spans="8:8" x14ac:dyDescent="0.3">
      <c r="H273" s="125"/>
    </row>
    <row r="274" spans="8:8" x14ac:dyDescent="0.3">
      <c r="H274" s="125"/>
    </row>
    <row r="275" spans="8:8" x14ac:dyDescent="0.3">
      <c r="H275" s="125"/>
    </row>
    <row r="276" spans="8:8" x14ac:dyDescent="0.3">
      <c r="H276" s="125"/>
    </row>
    <row r="277" spans="8:8" x14ac:dyDescent="0.3">
      <c r="H277" s="125"/>
    </row>
    <row r="278" spans="8:8" x14ac:dyDescent="0.3">
      <c r="H278" s="125"/>
    </row>
    <row r="279" spans="8:8" x14ac:dyDescent="0.3">
      <c r="H279" s="125"/>
    </row>
    <row r="280" spans="8:8" x14ac:dyDescent="0.3">
      <c r="H280" s="125"/>
    </row>
    <row r="281" spans="8:8" x14ac:dyDescent="0.3">
      <c r="H281" s="125"/>
    </row>
    <row r="282" spans="8:8" x14ac:dyDescent="0.3">
      <c r="H282" s="125"/>
    </row>
    <row r="283" spans="8:8" x14ac:dyDescent="0.3">
      <c r="H283" s="125"/>
    </row>
    <row r="284" spans="8:8" x14ac:dyDescent="0.3">
      <c r="H284" s="125"/>
    </row>
    <row r="285" spans="8:8" x14ac:dyDescent="0.3">
      <c r="H285" s="125"/>
    </row>
    <row r="286" spans="8:8" x14ac:dyDescent="0.3">
      <c r="H286" s="125"/>
    </row>
    <row r="287" spans="8:8" x14ac:dyDescent="0.3">
      <c r="H287" s="125"/>
    </row>
    <row r="288" spans="8:8" x14ac:dyDescent="0.3">
      <c r="H288" s="125"/>
    </row>
    <row r="289" spans="8:8" x14ac:dyDescent="0.3">
      <c r="H289" s="125"/>
    </row>
    <row r="290" spans="8:8" x14ac:dyDescent="0.3">
      <c r="H290" s="125"/>
    </row>
    <row r="291" spans="8:8" x14ac:dyDescent="0.3">
      <c r="H291" s="125"/>
    </row>
    <row r="292" spans="8:8" x14ac:dyDescent="0.3">
      <c r="H292" s="125"/>
    </row>
    <row r="293" spans="8:8" x14ac:dyDescent="0.3">
      <c r="H293" s="125"/>
    </row>
    <row r="294" spans="8:8" x14ac:dyDescent="0.3">
      <c r="H294" s="125"/>
    </row>
    <row r="295" spans="8:8" x14ac:dyDescent="0.3">
      <c r="H295" s="125"/>
    </row>
    <row r="296" spans="8:8" x14ac:dyDescent="0.3">
      <c r="H296" s="125"/>
    </row>
    <row r="297" spans="8:8" x14ac:dyDescent="0.3">
      <c r="H297" s="125"/>
    </row>
    <row r="298" spans="8:8" x14ac:dyDescent="0.3">
      <c r="H298" s="125"/>
    </row>
    <row r="299" spans="8:8" x14ac:dyDescent="0.3">
      <c r="H299" s="125"/>
    </row>
    <row r="300" spans="8:8" x14ac:dyDescent="0.3">
      <c r="H300" s="125"/>
    </row>
    <row r="301" spans="8:8" x14ac:dyDescent="0.3">
      <c r="H301" s="125"/>
    </row>
    <row r="302" spans="8:8" x14ac:dyDescent="0.3">
      <c r="H302" s="125"/>
    </row>
    <row r="303" spans="8:8" x14ac:dyDescent="0.3">
      <c r="H303" s="125"/>
    </row>
    <row r="304" spans="8:8" x14ac:dyDescent="0.3">
      <c r="H304" s="125"/>
    </row>
    <row r="305" spans="1:8" x14ac:dyDescent="0.3">
      <c r="H305" s="125"/>
    </row>
    <row r="306" spans="1:8" x14ac:dyDescent="0.3">
      <c r="H306" s="125"/>
    </row>
    <row r="307" spans="1:8" x14ac:dyDescent="0.3">
      <c r="H307" s="125"/>
    </row>
    <row r="308" spans="1:8" x14ac:dyDescent="0.3">
      <c r="H308" s="125"/>
    </row>
    <row r="309" spans="1:8" x14ac:dyDescent="0.3">
      <c r="H309" s="125"/>
    </row>
    <row r="310" spans="1:8" x14ac:dyDescent="0.3">
      <c r="H310" s="125"/>
    </row>
    <row r="311" spans="1:8" x14ac:dyDescent="0.3">
      <c r="H311" s="125"/>
    </row>
    <row r="312" spans="1:8" x14ac:dyDescent="0.3">
      <c r="H312" s="125"/>
    </row>
    <row r="313" spans="1:8" x14ac:dyDescent="0.3">
      <c r="H313" s="125"/>
    </row>
    <row r="314" spans="1:8" x14ac:dyDescent="0.3">
      <c r="H314" s="125"/>
    </row>
    <row r="315" spans="1:8" x14ac:dyDescent="0.3">
      <c r="H315" s="125"/>
    </row>
    <row r="316" spans="1:8" x14ac:dyDescent="0.3">
      <c r="H316" s="125"/>
    </row>
    <row r="317" spans="1:8" x14ac:dyDescent="0.3">
      <c r="H317" s="125"/>
    </row>
    <row r="318" spans="1:8" x14ac:dyDescent="0.3">
      <c r="H318" s="125"/>
    </row>
    <row r="319" spans="1:8" x14ac:dyDescent="0.3">
      <c r="A319" s="126"/>
      <c r="B319" s="126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603-680B-417A-8C25-998E2930FF35}">
  <dimension ref="A1:AH327"/>
  <sheetViews>
    <sheetView zoomScale="145" zoomScaleNormal="145" workbookViewId="0">
      <pane ySplit="6" topLeftCell="A7" activePane="bottomLeft" state="frozen"/>
      <selection pane="bottomLeft" activeCell="T21" sqref="T2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4" x14ac:dyDescent="0.3">
      <c r="A1" s="82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34" x14ac:dyDescent="0.3">
      <c r="A2" s="110" t="s">
        <v>45</v>
      </c>
      <c r="B2" s="44" t="s">
        <v>30</v>
      </c>
      <c r="C2" s="44" t="s">
        <v>20</v>
      </c>
      <c r="D2" s="43" t="s">
        <v>24</v>
      </c>
      <c r="E2" s="41" t="s">
        <v>13</v>
      </c>
      <c r="F2" s="41" t="s">
        <v>14</v>
      </c>
      <c r="G2" s="59"/>
      <c r="H2" s="2"/>
      <c r="J2" s="17"/>
      <c r="K2" s="91"/>
      <c r="L2" s="69" t="s">
        <v>1</v>
      </c>
      <c r="M2" s="74" t="s">
        <v>31</v>
      </c>
      <c r="N2" s="70" t="s">
        <v>29</v>
      </c>
      <c r="O2" s="71" t="s">
        <v>23</v>
      </c>
      <c r="P2" s="122" t="s">
        <v>7</v>
      </c>
      <c r="Q2" s="96" t="s">
        <v>6</v>
      </c>
      <c r="T2" s="44" t="s">
        <v>30</v>
      </c>
      <c r="U2" s="44" t="s">
        <v>20</v>
      </c>
      <c r="V2" s="43" t="s">
        <v>24</v>
      </c>
      <c r="W2" s="41" t="s">
        <v>13</v>
      </c>
      <c r="X2" s="41" t="s">
        <v>14</v>
      </c>
      <c r="Y2" s="59"/>
      <c r="Z2" s="2"/>
      <c r="AB2" s="17"/>
      <c r="AC2" s="91"/>
      <c r="AD2" s="69" t="s">
        <v>1</v>
      </c>
      <c r="AE2" s="74" t="s">
        <v>31</v>
      </c>
      <c r="AF2" s="70" t="s">
        <v>29</v>
      </c>
      <c r="AG2" s="71" t="s">
        <v>23</v>
      </c>
      <c r="AH2" s="122" t="s">
        <v>7</v>
      </c>
    </row>
    <row r="3" spans="1:34" x14ac:dyDescent="0.3">
      <c r="A3" s="100" t="s">
        <v>35</v>
      </c>
      <c r="B3" s="1" t="s">
        <v>11</v>
      </c>
      <c r="C3" s="44" t="s">
        <v>9</v>
      </c>
      <c r="D3" s="43" t="s">
        <v>10</v>
      </c>
      <c r="E3" s="41" t="s">
        <v>12</v>
      </c>
      <c r="F3" s="41" t="s">
        <v>15</v>
      </c>
      <c r="G3" s="79"/>
      <c r="H3" s="2"/>
      <c r="J3" s="17"/>
      <c r="K3" s="108" t="s">
        <v>4</v>
      </c>
      <c r="L3" s="69" t="s">
        <v>3</v>
      </c>
      <c r="M3" s="74" t="s">
        <v>2</v>
      </c>
      <c r="N3" s="70" t="s">
        <v>22</v>
      </c>
      <c r="O3" s="71" t="s">
        <v>25</v>
      </c>
      <c r="P3" s="72" t="s">
        <v>28</v>
      </c>
      <c r="Q3" s="97" t="s">
        <v>5</v>
      </c>
      <c r="T3" s="1" t="s">
        <v>11</v>
      </c>
      <c r="U3" s="44" t="s">
        <v>9</v>
      </c>
      <c r="V3" s="43" t="s">
        <v>10</v>
      </c>
      <c r="W3" s="41" t="s">
        <v>12</v>
      </c>
      <c r="X3" s="41" t="s">
        <v>15</v>
      </c>
      <c r="Y3" s="79"/>
      <c r="Z3" s="2"/>
      <c r="AB3" s="17"/>
      <c r="AC3" s="108" t="s">
        <v>4</v>
      </c>
      <c r="AD3" s="69" t="s">
        <v>3</v>
      </c>
      <c r="AE3" s="74" t="s">
        <v>2</v>
      </c>
      <c r="AF3" s="70" t="s">
        <v>22</v>
      </c>
      <c r="AG3" s="71" t="s">
        <v>25</v>
      </c>
      <c r="AH3" s="72" t="s">
        <v>28</v>
      </c>
    </row>
    <row r="4" spans="1:34" x14ac:dyDescent="0.3">
      <c r="A4" s="1"/>
      <c r="B4" s="1" t="s">
        <v>17</v>
      </c>
      <c r="C4" s="44" t="s">
        <v>16</v>
      </c>
      <c r="D4" s="111" t="s">
        <v>18</v>
      </c>
      <c r="E4" s="41" t="s">
        <v>19</v>
      </c>
      <c r="F4" s="60" t="s">
        <v>32</v>
      </c>
      <c r="G4" s="3"/>
      <c r="H4" s="3"/>
      <c r="J4" s="73"/>
      <c r="K4" s="73"/>
      <c r="L4" s="69" t="s">
        <v>26</v>
      </c>
      <c r="M4" s="74" t="s">
        <v>8</v>
      </c>
      <c r="N4" s="70" t="s">
        <v>21</v>
      </c>
      <c r="O4" s="71" t="s">
        <v>27</v>
      </c>
      <c r="P4" s="159" t="s">
        <v>36</v>
      </c>
      <c r="Q4" s="97"/>
      <c r="T4" s="1" t="s">
        <v>17</v>
      </c>
      <c r="U4" s="44" t="s">
        <v>16</v>
      </c>
      <c r="V4" s="111" t="s">
        <v>18</v>
      </c>
      <c r="W4" s="41" t="s">
        <v>19</v>
      </c>
      <c r="X4" s="60" t="s">
        <v>32</v>
      </c>
      <c r="Y4" s="3"/>
      <c r="Z4" s="3"/>
      <c r="AB4" s="73"/>
      <c r="AC4" s="73"/>
      <c r="AD4" s="69" t="s">
        <v>26</v>
      </c>
      <c r="AE4" s="74" t="s">
        <v>8</v>
      </c>
      <c r="AF4" s="70" t="s">
        <v>21</v>
      </c>
      <c r="AG4" s="71" t="s">
        <v>27</v>
      </c>
      <c r="AH4" s="159" t="s">
        <v>36</v>
      </c>
    </row>
    <row r="5" spans="1:34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57"/>
      <c r="L5" s="192" t="s">
        <v>37</v>
      </c>
      <c r="M5" s="99"/>
      <c r="N5" s="94"/>
      <c r="O5" s="96"/>
      <c r="P5" s="97"/>
      <c r="Q5" s="72"/>
    </row>
    <row r="6" spans="1:34" x14ac:dyDescent="0.3">
      <c r="A6" s="2"/>
      <c r="B6" s="2"/>
      <c r="C6" s="2"/>
      <c r="D6" s="2"/>
      <c r="E6" s="2"/>
      <c r="F6" s="191"/>
      <c r="G6" s="191"/>
      <c r="H6" s="3"/>
      <c r="J6" s="73"/>
      <c r="K6" s="158"/>
      <c r="L6" s="171"/>
      <c r="M6" s="17"/>
      <c r="N6" s="17"/>
      <c r="O6" s="17"/>
      <c r="P6" s="17"/>
      <c r="Q6" s="17"/>
    </row>
    <row r="8" spans="1:34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34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"y"</v>
      </c>
      <c r="D9" t="str">
        <f>_xlfn.CONCAT("""",Keys!D2,""": ", """",D2,"""")</f>
        <v>"11": "m"</v>
      </c>
      <c r="E9" t="str">
        <f>_xlfn.CONCAT("""",Keys!E2,""": ", """",E2,"""")</f>
        <v>"12": "d"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"l"</v>
      </c>
      <c r="O9" t="str">
        <f>_xlfn.CONCAT("""",Keys!O2,""": ", """",O2,"""")</f>
        <v>"10": "u"</v>
      </c>
      <c r="P9" t="str">
        <f>_xlfn.CONCAT("""",Keys!P2,""": ", """",P2,"""")</f>
        <v>"9": "q"</v>
      </c>
      <c r="Q9" t="str">
        <f>_xlfn.CONCAT("""",Keys!Q2,""": ", """",Q2,"""")</f>
        <v>"8": "="</v>
      </c>
    </row>
    <row r="10" spans="1:34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"e"</v>
      </c>
      <c r="D10" t="str">
        <f>_xlfn.CONCAT("""",Keys!D3,""": ", """",D3,"""")</f>
        <v>"18": "r"</v>
      </c>
      <c r="E10" t="str">
        <f>_xlfn.CONCAT("""",Keys!E3,""": ", """",E3,"""")</f>
        <v>"19": "s"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"b"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34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"z"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"w"</v>
      </c>
      <c r="N11" t="str">
        <f>_xlfn.CONCAT("""",Keys!N4,""": ", """",N4,"""")</f>
        <v>"25": "h"</v>
      </c>
      <c r="O11" t="str">
        <f>_xlfn.CONCAT("""",Keys!O4,""": ", """",O4,"""")</f>
        <v>"24": ","</v>
      </c>
      <c r="P11" t="str">
        <f>_xlfn.CONCAT("""",Keys!P4,""": ", """",P4,"""")</f>
        <v>"23": "'"</v>
      </c>
      <c r="Q11" t="str">
        <f>_xlfn.CONCAT("""",Keys!Q4,""": ", """",Q4,"""")</f>
        <v>"22": ""</v>
      </c>
    </row>
    <row r="12" spans="1:34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34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34" x14ac:dyDescent="0.3">
      <c r="A15" t="str">
        <f>_xlfn.TEXTJOIN(",",TRUE,A8:H13,)</f>
        <v>"1": "","2": "1","3": "2","4": "3","5": "4","6": "5","7": "","8": "\\","9": ".","10": "y","11": "m","12": "d","13": "f","14": "","15": "/","16": "a","17": "e","18": "r","19": "s","20": "g","21": "","22": "","23": "x","24": "z","25": "c","26": "v","27": ";","28": "","29": "","30": "","31": "","32": "[","33": "]","34": "","35": "","36": "","37": "","38": ""</v>
      </c>
    </row>
    <row r="16" spans="1:34" x14ac:dyDescent="0.3">
      <c r="A16" t="str">
        <f>_xlfn.TEXTJOIN(",",TRUE,J8:Q13,)</f>
        <v>"7": "","6": "6","5": "7","4": "8","3": "9","2": "0","1": "","14": "","13": "j","12": "p","11": "l","10": "u","9": "q","8": "=","21": "`","20": "b","19": "t","18": "n","17": "i","16": "o","15": "-","29": "","28": "","27": "k","26": "w","25": "h","24": ",","23": "'","22": "","37": "","36": "","35": " ","34": "","33": "","32": "","31": "","30": "","38": ""</v>
      </c>
    </row>
    <row r="18" spans="1:28" x14ac:dyDescent="0.3">
      <c r="A18" t="str">
        <f>_xlfn.CONCAT("{","""left"": {",A15,"}",", ""right"": {",A16,"}}")</f>
        <v>{"left": {"1": "","2": "1","3": "2","4": "3","5": "4","6": "5","7": "","8": "\\","9": ".","10": "y","11": "m","12": "d","13": "f","14": "","15": "/","16": "a","17": "e","18": "r","19": "s","20": "g","21": "","22": "","23": "x","24": "z","25": "c","26": "v","27": ";","28": "","29": "","30": "","31": "","32": "[","33": "]","34": "","35": "","36": "","37": "","38": ""}, "right": {"7": "","6": "6","5": "7","4": "8","3": "9","2": "0","1": "","14": "","13": "j","12": "p","11": "l","10": "u","9": "q","8": "=","21": "`","20": "b","19": "t","18": "n","17": "i","16": "o","15": "-","29": "","28": "","27": "k","26": "w","25": "h","24": ",","23": "'","22": "","37": "","36": "","35": " ","34": "","33": "","32": "","31": "","30": "","38": ""}}</v>
      </c>
    </row>
    <row r="20" spans="1:28" x14ac:dyDescent="0.3">
      <c r="A20" s="84"/>
      <c r="B20" s="64" t="s">
        <v>95</v>
      </c>
      <c r="C20" s="64" t="s">
        <v>96</v>
      </c>
      <c r="D20" s="125" t="s">
        <v>93</v>
      </c>
      <c r="E20" s="84"/>
      <c r="F20" s="84" t="s">
        <v>43</v>
      </c>
      <c r="G20" s="84" t="s">
        <v>94</v>
      </c>
      <c r="H20" s="84"/>
      <c r="I20" s="84" t="s">
        <v>44</v>
      </c>
      <c r="J20" s="84" t="s">
        <v>94</v>
      </c>
      <c r="L20" t="s">
        <v>126</v>
      </c>
    </row>
    <row r="21" spans="1:28" x14ac:dyDescent="0.3">
      <c r="A21" s="84"/>
      <c r="B21" s="149" t="s">
        <v>9</v>
      </c>
      <c r="C21" s="149" t="s">
        <v>9</v>
      </c>
      <c r="D21" s="153">
        <v>11.692</v>
      </c>
      <c r="E21" s="84"/>
      <c r="F21" t="s">
        <v>30</v>
      </c>
      <c r="G21" s="124">
        <f t="shared" ref="G21:G35" si="0">_xlfn.IFNA(_xlfn.IFNA(INDEX($D$21:$D$67, MATCH(F21,$B$21:$B$67,0)), INDEX($D$21:$D$67, MATCH(F21,$C$21:$C$67,0))),0)</f>
        <v>3.0430000000000001</v>
      </c>
      <c r="H21" s="84"/>
      <c r="I21" s="144" t="s">
        <v>36</v>
      </c>
      <c r="J21" s="124">
        <f t="shared" ref="J21:J35" si="1">_xlfn.IFNA(_xlfn.IFNA(INDEX($D$21:$D$67, MATCH(I21,$B$21:$B$67,0)), INDEX($D$21:$D$67, MATCH(I21,$C$21:$C$67,0))),0)</f>
        <v>0.26900000000000002</v>
      </c>
      <c r="L21" t="s">
        <v>121</v>
      </c>
      <c r="Z21" s="144"/>
    </row>
    <row r="22" spans="1:28" x14ac:dyDescent="0.3">
      <c r="A22" s="84"/>
      <c r="B22" s="149" t="s">
        <v>2</v>
      </c>
      <c r="C22" s="149" t="s">
        <v>2</v>
      </c>
      <c r="D22" s="153">
        <v>9.1489999999999991</v>
      </c>
      <c r="E22" s="84"/>
      <c r="F22" t="s">
        <v>11</v>
      </c>
      <c r="G22" s="124">
        <f t="shared" si="0"/>
        <v>7.2220000000000004</v>
      </c>
      <c r="H22" s="84"/>
      <c r="I22" t="s">
        <v>27</v>
      </c>
      <c r="J22" s="124">
        <f t="shared" si="1"/>
        <v>1.0269999999999999</v>
      </c>
      <c r="L22" t="s">
        <v>122</v>
      </c>
      <c r="Q22" s="144"/>
      <c r="U22" s="144"/>
    </row>
    <row r="23" spans="1:28" x14ac:dyDescent="0.3">
      <c r="A23" s="84"/>
      <c r="B23" s="149" t="s">
        <v>11</v>
      </c>
      <c r="C23" s="149" t="s">
        <v>11</v>
      </c>
      <c r="D23" s="153">
        <v>7.2220000000000004</v>
      </c>
      <c r="E23" s="84"/>
      <c r="F23" t="s">
        <v>18</v>
      </c>
      <c r="G23" s="124">
        <f t="shared" si="0"/>
        <v>3.9359999999999999</v>
      </c>
      <c r="H23" s="84"/>
      <c r="I23" t="s">
        <v>32</v>
      </c>
      <c r="J23" s="124">
        <f t="shared" si="1"/>
        <v>0.39800000000000002</v>
      </c>
      <c r="L23" t="s">
        <v>123</v>
      </c>
      <c r="N23" s="144"/>
      <c r="Z23" s="144"/>
    </row>
    <row r="24" spans="1:28" x14ac:dyDescent="0.3">
      <c r="A24" s="84"/>
      <c r="B24" s="136" t="s">
        <v>25</v>
      </c>
      <c r="C24" s="136" t="s">
        <v>25</v>
      </c>
      <c r="D24" s="137">
        <v>6.7350000000000003</v>
      </c>
      <c r="E24" s="84"/>
      <c r="F24" t="s">
        <v>13</v>
      </c>
      <c r="G24" s="124">
        <f t="shared" si="0"/>
        <v>3.1739999999999999</v>
      </c>
      <c r="H24" s="84"/>
      <c r="I24" t="s">
        <v>3</v>
      </c>
      <c r="J24" s="124">
        <f t="shared" si="1"/>
        <v>1.5489999999999999</v>
      </c>
    </row>
    <row r="25" spans="1:28" x14ac:dyDescent="0.3">
      <c r="A25" s="84"/>
      <c r="B25" s="136" t="s">
        <v>28</v>
      </c>
      <c r="C25" s="136" t="s">
        <v>28</v>
      </c>
      <c r="D25" s="137">
        <v>6.7030000000000003</v>
      </c>
      <c r="E25" s="84"/>
      <c r="F25" t="s">
        <v>9</v>
      </c>
      <c r="G25" s="124">
        <f t="shared" si="0"/>
        <v>11.692</v>
      </c>
      <c r="H25" s="84"/>
      <c r="I25" t="s">
        <v>21</v>
      </c>
      <c r="J25" s="124">
        <f t="shared" si="1"/>
        <v>3.2429999999999999</v>
      </c>
      <c r="L25" s="61" t="s">
        <v>36</v>
      </c>
      <c r="M25" s="44" t="s">
        <v>20</v>
      </c>
      <c r="N25" s="43" t="s">
        <v>24</v>
      </c>
      <c r="O25" s="41" t="s">
        <v>13</v>
      </c>
      <c r="P25" s="41" t="s">
        <v>26</v>
      </c>
      <c r="Q25" s="59"/>
      <c r="R25" s="2"/>
      <c r="T25" s="17"/>
      <c r="U25" s="91"/>
      <c r="V25" s="69" t="s">
        <v>32</v>
      </c>
      <c r="W25" s="74" t="s">
        <v>31</v>
      </c>
      <c r="X25" s="70" t="s">
        <v>29</v>
      </c>
      <c r="Y25" s="71" t="s">
        <v>23</v>
      </c>
      <c r="Z25" s="122" t="s">
        <v>7</v>
      </c>
      <c r="AB25" t="s">
        <v>130</v>
      </c>
    </row>
    <row r="26" spans="1:28" x14ac:dyDescent="0.3">
      <c r="A26" s="84"/>
      <c r="B26" s="136" t="s">
        <v>22</v>
      </c>
      <c r="C26" s="136" t="s">
        <v>22</v>
      </c>
      <c r="D26" s="137">
        <v>6.49</v>
      </c>
      <c r="E26" s="84"/>
      <c r="F26" t="s">
        <v>14</v>
      </c>
      <c r="G26" s="124">
        <f t="shared" si="0"/>
        <v>1.756</v>
      </c>
      <c r="H26" s="84"/>
      <c r="I26" t="s">
        <v>25</v>
      </c>
      <c r="J26" s="124">
        <f t="shared" si="1"/>
        <v>6.7350000000000003</v>
      </c>
      <c r="L26" s="1" t="s">
        <v>11</v>
      </c>
      <c r="M26" s="44" t="s">
        <v>9</v>
      </c>
      <c r="N26" s="43" t="s">
        <v>10</v>
      </c>
      <c r="O26" s="41" t="s">
        <v>12</v>
      </c>
      <c r="P26" s="41" t="s">
        <v>30</v>
      </c>
      <c r="Q26" s="79"/>
      <c r="R26" s="2"/>
      <c r="T26" s="17"/>
      <c r="U26" s="108" t="s">
        <v>4</v>
      </c>
      <c r="V26" s="69" t="s">
        <v>15</v>
      </c>
      <c r="W26" s="74" t="s">
        <v>2</v>
      </c>
      <c r="X26" s="70" t="s">
        <v>22</v>
      </c>
      <c r="Y26" s="71" t="s">
        <v>25</v>
      </c>
      <c r="Z26" s="72" t="s">
        <v>28</v>
      </c>
      <c r="AB26" t="s">
        <v>131</v>
      </c>
    </row>
    <row r="27" spans="1:28" x14ac:dyDescent="0.3">
      <c r="A27" s="84"/>
      <c r="B27" s="136" t="s">
        <v>12</v>
      </c>
      <c r="C27" s="136" t="s">
        <v>12</v>
      </c>
      <c r="D27" s="137">
        <v>6.3739999999999997</v>
      </c>
      <c r="E27" s="84"/>
      <c r="F27" t="s">
        <v>15</v>
      </c>
      <c r="G27" s="124">
        <f t="shared" si="0"/>
        <v>1.597</v>
      </c>
      <c r="H27" s="84"/>
      <c r="I27" t="s">
        <v>26</v>
      </c>
      <c r="J27" s="124">
        <f t="shared" si="1"/>
        <v>0.51900000000000002</v>
      </c>
      <c r="L27" s="1" t="s">
        <v>16</v>
      </c>
      <c r="M27" s="44" t="s">
        <v>17</v>
      </c>
      <c r="N27" s="111" t="s">
        <v>18</v>
      </c>
      <c r="O27" s="41" t="s">
        <v>19</v>
      </c>
      <c r="P27" s="60" t="s">
        <v>27</v>
      </c>
      <c r="Q27" s="3"/>
      <c r="R27" s="3"/>
      <c r="T27" s="73"/>
      <c r="U27" s="73"/>
      <c r="V27" s="69" t="s">
        <v>3</v>
      </c>
      <c r="W27" s="74" t="s">
        <v>8</v>
      </c>
      <c r="X27" s="70" t="s">
        <v>21</v>
      </c>
      <c r="Y27" s="71" t="s">
        <v>14</v>
      </c>
      <c r="Z27" s="159" t="s">
        <v>1</v>
      </c>
      <c r="AB27" t="s">
        <v>124</v>
      </c>
    </row>
    <row r="28" spans="1:28" x14ac:dyDescent="0.3">
      <c r="A28" s="84"/>
      <c r="B28" s="136" t="s">
        <v>10</v>
      </c>
      <c r="C28" s="136" t="s">
        <v>10</v>
      </c>
      <c r="D28" s="137">
        <v>5.7329999999999997</v>
      </c>
      <c r="E28" s="84"/>
      <c r="F28" s="144" t="s">
        <v>1</v>
      </c>
      <c r="G28" s="124">
        <f t="shared" si="0"/>
        <v>0.18099999999999999</v>
      </c>
      <c r="H28" s="84"/>
      <c r="I28" s="144" t="s">
        <v>29</v>
      </c>
      <c r="J28" s="124">
        <f t="shared" si="1"/>
        <v>3.9790000000000001</v>
      </c>
      <c r="AB28" t="s">
        <v>132</v>
      </c>
    </row>
    <row r="29" spans="1:28" x14ac:dyDescent="0.3">
      <c r="B29" s="151" t="s">
        <v>29</v>
      </c>
      <c r="C29" s="151" t="s">
        <v>29</v>
      </c>
      <c r="D29" s="154">
        <v>3.9790000000000001</v>
      </c>
      <c r="E29" s="84"/>
      <c r="F29" t="s">
        <v>24</v>
      </c>
      <c r="G29" s="124">
        <f t="shared" si="0"/>
        <v>2.4380000000000002</v>
      </c>
      <c r="H29" s="84"/>
      <c r="I29" t="s">
        <v>22</v>
      </c>
      <c r="J29" s="124">
        <f t="shared" si="1"/>
        <v>6.49</v>
      </c>
      <c r="AB29" t="s">
        <v>125</v>
      </c>
    </row>
    <row r="30" spans="1:28" x14ac:dyDescent="0.3">
      <c r="A30" s="84"/>
      <c r="B30" s="151" t="s">
        <v>18</v>
      </c>
      <c r="C30" s="151" t="s">
        <v>18</v>
      </c>
      <c r="D30" s="154">
        <v>3.9359999999999999</v>
      </c>
      <c r="E30" s="84"/>
      <c r="F30" t="s">
        <v>10</v>
      </c>
      <c r="G30" s="124">
        <f t="shared" si="0"/>
        <v>5.7329999999999997</v>
      </c>
      <c r="H30" s="84"/>
      <c r="I30" t="s">
        <v>28</v>
      </c>
      <c r="J30" s="124">
        <f t="shared" si="1"/>
        <v>6.7030000000000003</v>
      </c>
    </row>
    <row r="31" spans="1:28" x14ac:dyDescent="0.3">
      <c r="A31" s="84"/>
      <c r="B31" s="129" t="s">
        <v>21</v>
      </c>
      <c r="C31" s="129" t="s">
        <v>21</v>
      </c>
      <c r="D31" s="128">
        <v>3.2429999999999999</v>
      </c>
      <c r="E31" s="84"/>
      <c r="F31" t="s">
        <v>12</v>
      </c>
      <c r="G31" s="124">
        <f t="shared" si="0"/>
        <v>6.3739999999999997</v>
      </c>
      <c r="H31" s="84"/>
      <c r="I31" t="s">
        <v>31</v>
      </c>
      <c r="J31" s="124">
        <f t="shared" si="1"/>
        <v>2.54</v>
      </c>
    </row>
    <row r="32" spans="1:28" x14ac:dyDescent="0.3">
      <c r="A32" s="84"/>
      <c r="B32" s="129" t="s">
        <v>13</v>
      </c>
      <c r="C32" s="129" t="s">
        <v>13</v>
      </c>
      <c r="D32" s="128">
        <v>3.1739999999999999</v>
      </c>
      <c r="E32" s="84"/>
      <c r="F32" t="s">
        <v>19</v>
      </c>
      <c r="G32" s="124">
        <f t="shared" si="0"/>
        <v>0.90100000000000002</v>
      </c>
      <c r="H32" s="84"/>
      <c r="I32" t="s">
        <v>7</v>
      </c>
      <c r="J32" s="124">
        <f t="shared" si="1"/>
        <v>0.23799999999999999</v>
      </c>
    </row>
    <row r="33" spans="1:16" x14ac:dyDescent="0.3">
      <c r="A33" s="84"/>
      <c r="B33" s="129" t="s">
        <v>30</v>
      </c>
      <c r="C33" s="145" t="s">
        <v>89</v>
      </c>
      <c r="D33" s="128">
        <v>3.0430000000000001</v>
      </c>
      <c r="E33" s="84"/>
      <c r="F33" t="s">
        <v>17</v>
      </c>
      <c r="G33" s="124">
        <f t="shared" si="0"/>
        <v>0.43</v>
      </c>
      <c r="H33" s="84"/>
      <c r="I33" t="s">
        <v>2</v>
      </c>
      <c r="J33" s="124">
        <f t="shared" si="1"/>
        <v>9.1489999999999991</v>
      </c>
    </row>
    <row r="34" spans="1:16" x14ac:dyDescent="0.3">
      <c r="A34" s="84"/>
      <c r="B34" s="129" t="s">
        <v>23</v>
      </c>
      <c r="C34" s="129" t="s">
        <v>23</v>
      </c>
      <c r="D34" s="128">
        <v>2.6539999999999999</v>
      </c>
      <c r="E34" s="84"/>
      <c r="F34" t="s">
        <v>20</v>
      </c>
      <c r="G34" s="124">
        <f t="shared" si="0"/>
        <v>1.5489999999999999</v>
      </c>
      <c r="H34" s="84"/>
      <c r="I34" t="s">
        <v>23</v>
      </c>
      <c r="J34" s="124">
        <f t="shared" si="1"/>
        <v>2.6539999999999999</v>
      </c>
    </row>
    <row r="35" spans="1:16" x14ac:dyDescent="0.3">
      <c r="A35" s="84"/>
      <c r="B35" s="129" t="s">
        <v>31</v>
      </c>
      <c r="C35" s="129" t="s">
        <v>31</v>
      </c>
      <c r="D35" s="128">
        <v>2.54</v>
      </c>
      <c r="E35" s="84"/>
      <c r="F35" t="s">
        <v>16</v>
      </c>
      <c r="G35" s="124">
        <f t="shared" si="0"/>
        <v>0.105</v>
      </c>
      <c r="H35" s="84"/>
      <c r="I35" t="s">
        <v>8</v>
      </c>
      <c r="J35" s="124">
        <f t="shared" si="1"/>
        <v>1.278</v>
      </c>
    </row>
    <row r="36" spans="1:16" x14ac:dyDescent="0.3">
      <c r="A36" s="84"/>
      <c r="B36" s="129" t="s">
        <v>24</v>
      </c>
      <c r="C36" s="129" t="s">
        <v>24</v>
      </c>
      <c r="D36" s="128">
        <v>2.4380000000000002</v>
      </c>
      <c r="E36" s="84"/>
      <c r="F36" s="146"/>
      <c r="G36" s="148">
        <f>SUM(G21:G35)</f>
        <v>50.131</v>
      </c>
      <c r="I36" s="146"/>
      <c r="J36" s="148">
        <f>SUM(J21:J35)</f>
        <v>46.771000000000008</v>
      </c>
      <c r="O36" s="84"/>
    </row>
    <row r="37" spans="1:16" x14ac:dyDescent="0.3">
      <c r="A37" s="84"/>
      <c r="B37" s="130" t="s">
        <v>14</v>
      </c>
      <c r="C37" s="130" t="s">
        <v>14</v>
      </c>
      <c r="D37" s="131">
        <v>1.756</v>
      </c>
      <c r="E37" s="84"/>
      <c r="F37" s="84"/>
      <c r="G37" s="84"/>
      <c r="H37" s="84"/>
      <c r="I37" s="84"/>
      <c r="J37" s="84"/>
      <c r="O37" s="84"/>
      <c r="P37" s="84"/>
    </row>
    <row r="38" spans="1:16" x14ac:dyDescent="0.3">
      <c r="A38" s="84"/>
      <c r="B38" s="130" t="s">
        <v>15</v>
      </c>
      <c r="C38" s="130" t="s">
        <v>15</v>
      </c>
      <c r="D38" s="131">
        <v>1.597</v>
      </c>
      <c r="E38" s="84"/>
      <c r="F38" s="84"/>
      <c r="G38" s="84"/>
      <c r="H38" s="84"/>
      <c r="I38" s="84"/>
      <c r="J38" s="84"/>
      <c r="O38" s="84"/>
      <c r="P38" s="84"/>
    </row>
    <row r="39" spans="1:16" x14ac:dyDescent="0.3">
      <c r="A39" s="84"/>
      <c r="B39" s="130" t="s">
        <v>20</v>
      </c>
      <c r="C39" s="130" t="s">
        <v>20</v>
      </c>
      <c r="D39" s="131">
        <v>1.5489999999999999</v>
      </c>
      <c r="E39" s="84"/>
      <c r="F39" s="84"/>
      <c r="G39" s="84"/>
      <c r="H39" s="84"/>
      <c r="I39" s="84"/>
      <c r="J39" s="84"/>
      <c r="O39" s="84"/>
      <c r="P39" s="84"/>
    </row>
    <row r="40" spans="1:16" x14ac:dyDescent="0.3">
      <c r="A40" s="84"/>
      <c r="B40" s="130" t="s">
        <v>3</v>
      </c>
      <c r="C40" s="130" t="s">
        <v>3</v>
      </c>
      <c r="D40" s="131">
        <v>1.5489999999999999</v>
      </c>
      <c r="E40" s="84"/>
      <c r="F40" s="84"/>
      <c r="G40" s="84"/>
      <c r="H40" s="84"/>
      <c r="I40" s="84"/>
      <c r="J40" s="84"/>
      <c r="O40" s="84"/>
      <c r="P40" s="84"/>
    </row>
    <row r="41" spans="1:16" x14ac:dyDescent="0.3">
      <c r="A41" s="84"/>
      <c r="B41" s="130" t="s">
        <v>8</v>
      </c>
      <c r="C41" s="130" t="s">
        <v>8</v>
      </c>
      <c r="D41" s="131">
        <v>1.278</v>
      </c>
      <c r="E41" s="84"/>
      <c r="F41" s="84"/>
      <c r="G41" s="84"/>
      <c r="H41" s="84"/>
      <c r="I41" s="84"/>
      <c r="J41" s="84"/>
      <c r="O41" s="84"/>
      <c r="P41" s="84"/>
    </row>
    <row r="42" spans="1:16" x14ac:dyDescent="0.3">
      <c r="A42" s="84"/>
      <c r="B42" s="130" t="s">
        <v>27</v>
      </c>
      <c r="C42" s="130" t="s">
        <v>90</v>
      </c>
      <c r="D42" s="131">
        <v>1.0269999999999999</v>
      </c>
      <c r="E42" s="84"/>
      <c r="F42" s="84"/>
      <c r="G42" s="84"/>
      <c r="H42" s="84"/>
      <c r="I42" s="84"/>
      <c r="J42" s="84"/>
      <c r="O42" s="84"/>
      <c r="P42" s="84"/>
    </row>
    <row r="43" spans="1:16" x14ac:dyDescent="0.3">
      <c r="A43" s="84"/>
      <c r="B43" s="130" t="s">
        <v>19</v>
      </c>
      <c r="C43" s="130" t="s">
        <v>19</v>
      </c>
      <c r="D43" s="131">
        <v>0.90100000000000002</v>
      </c>
      <c r="E43" s="84"/>
      <c r="F43" s="84"/>
      <c r="G43" s="84"/>
      <c r="H43" s="84"/>
      <c r="I43" s="84"/>
      <c r="J43" s="84"/>
      <c r="O43" s="84"/>
      <c r="P43" s="84"/>
    </row>
    <row r="44" spans="1:16" x14ac:dyDescent="0.3">
      <c r="A44" s="84"/>
      <c r="B44" s="132" t="s">
        <v>26</v>
      </c>
      <c r="C44" s="132" t="s">
        <v>26</v>
      </c>
      <c r="D44" s="133">
        <v>0.51900000000000002</v>
      </c>
      <c r="E44" s="84"/>
      <c r="F44" s="84"/>
      <c r="G44" s="84"/>
      <c r="H44" s="84"/>
      <c r="I44" s="84"/>
      <c r="J44" s="84"/>
      <c r="O44" s="84"/>
      <c r="P44" s="84"/>
    </row>
    <row r="45" spans="1:16" x14ac:dyDescent="0.3">
      <c r="A45" s="84"/>
      <c r="B45" s="132" t="s">
        <v>17</v>
      </c>
      <c r="C45" s="132" t="s">
        <v>17</v>
      </c>
      <c r="D45" s="133">
        <v>0.43</v>
      </c>
      <c r="E45" s="84"/>
      <c r="F45" s="84"/>
      <c r="G45" s="84"/>
      <c r="H45" s="84"/>
      <c r="I45" s="84"/>
      <c r="J45" s="84"/>
      <c r="O45" s="84"/>
      <c r="P45" s="84"/>
    </row>
    <row r="46" spans="1:16" x14ac:dyDescent="0.3">
      <c r="A46" s="84"/>
      <c r="B46" s="132" t="s">
        <v>91</v>
      </c>
      <c r="C46" s="132" t="s">
        <v>32</v>
      </c>
      <c r="D46" s="133">
        <v>0.39800000000000002</v>
      </c>
      <c r="E46" s="84"/>
      <c r="F46" s="84"/>
      <c r="G46" s="84"/>
      <c r="H46" s="84"/>
      <c r="I46" s="84"/>
      <c r="J46" s="84"/>
      <c r="O46" s="84"/>
      <c r="P46" s="84"/>
    </row>
    <row r="47" spans="1:16" x14ac:dyDescent="0.3">
      <c r="A47" s="84"/>
      <c r="B47" s="134" t="s">
        <v>92</v>
      </c>
      <c r="C47" s="135" t="s">
        <v>36</v>
      </c>
      <c r="D47" s="133">
        <v>0.26900000000000002</v>
      </c>
      <c r="E47" s="84"/>
      <c r="F47" s="84"/>
      <c r="G47" s="84"/>
      <c r="H47" s="84"/>
      <c r="I47" s="84"/>
      <c r="J47" s="84"/>
      <c r="O47" s="84"/>
      <c r="P47" s="84"/>
    </row>
    <row r="48" spans="1:16" x14ac:dyDescent="0.3">
      <c r="A48" s="84"/>
      <c r="B48" s="132" t="s">
        <v>7</v>
      </c>
      <c r="C48" s="132" t="s">
        <v>7</v>
      </c>
      <c r="D48" s="133">
        <v>0.23799999999999999</v>
      </c>
      <c r="E48" s="84"/>
      <c r="F48" s="84"/>
      <c r="G48" s="84"/>
      <c r="H48" s="84"/>
      <c r="I48" s="84"/>
      <c r="J48" s="84"/>
      <c r="O48" s="84"/>
      <c r="P48" s="84"/>
    </row>
    <row r="49" spans="1:16" x14ac:dyDescent="0.3">
      <c r="A49" s="84"/>
      <c r="B49" s="132" t="s">
        <v>1</v>
      </c>
      <c r="C49" s="132" t="s">
        <v>1</v>
      </c>
      <c r="D49" s="133">
        <v>0.18099999999999999</v>
      </c>
      <c r="E49" s="84"/>
      <c r="F49" s="84"/>
      <c r="G49" s="84"/>
      <c r="H49" s="84"/>
      <c r="I49" s="84"/>
      <c r="J49" s="84"/>
      <c r="O49" s="84"/>
      <c r="P49" s="84"/>
    </row>
    <row r="50" spans="1:16" x14ac:dyDescent="0.3">
      <c r="A50" s="84"/>
      <c r="B50" s="132" t="s">
        <v>16</v>
      </c>
      <c r="C50" s="132" t="s">
        <v>16</v>
      </c>
      <c r="D50" s="133">
        <v>0.105</v>
      </c>
      <c r="E50" s="84"/>
      <c r="F50" s="84"/>
      <c r="G50" s="84"/>
      <c r="H50" s="84"/>
      <c r="I50" s="84"/>
      <c r="J50" s="84"/>
      <c r="O50" s="84"/>
      <c r="P50" s="84"/>
    </row>
    <row r="51" spans="1:16" x14ac:dyDescent="0.3">
      <c r="A51" s="84"/>
      <c r="B51" s="84"/>
      <c r="C51" s="84"/>
      <c r="D51" s="84"/>
      <c r="E51" s="84"/>
      <c r="F51" s="84"/>
      <c r="G51" s="84"/>
      <c r="H51" s="125"/>
      <c r="I51" s="84"/>
      <c r="J51" s="84"/>
      <c r="K51" s="84"/>
      <c r="L51" s="84"/>
      <c r="M51" s="84"/>
      <c r="N51" s="84"/>
      <c r="O51" s="84"/>
      <c r="P51" s="84"/>
    </row>
    <row r="52" spans="1:16" x14ac:dyDescent="0.3">
      <c r="A52" s="84"/>
      <c r="B52" s="84"/>
      <c r="C52" s="84"/>
      <c r="D52" s="84"/>
      <c r="E52" s="84"/>
      <c r="F52" s="64"/>
      <c r="G52" s="64"/>
      <c r="H52" s="125"/>
      <c r="I52" s="84"/>
      <c r="J52" s="84"/>
      <c r="K52" s="84"/>
      <c r="L52" s="84"/>
      <c r="M52" s="84"/>
      <c r="N52" s="84"/>
      <c r="O52" s="84"/>
      <c r="P52" s="84"/>
    </row>
    <row r="53" spans="1:16" x14ac:dyDescent="0.3">
      <c r="A53" s="84"/>
      <c r="B53" s="84"/>
      <c r="C53" s="84"/>
      <c r="D53" s="84"/>
      <c r="E53" s="84"/>
      <c r="F53" s="84"/>
      <c r="G53" s="84"/>
      <c r="H53" s="125"/>
      <c r="I53" s="84"/>
      <c r="J53" s="84"/>
      <c r="K53" s="84"/>
      <c r="L53" s="84"/>
      <c r="M53" s="84"/>
      <c r="N53" s="84"/>
      <c r="O53" s="84"/>
      <c r="P53" s="84"/>
    </row>
    <row r="54" spans="1:16" x14ac:dyDescent="0.3">
      <c r="A54" s="84"/>
      <c r="B54" s="84"/>
      <c r="C54" s="84"/>
      <c r="D54" s="84"/>
      <c r="E54" s="84"/>
      <c r="F54" s="64"/>
      <c r="G54" s="64"/>
      <c r="H54" s="125"/>
      <c r="I54" s="84"/>
      <c r="J54" s="84"/>
      <c r="K54" s="84"/>
      <c r="L54" s="84"/>
      <c r="M54" s="84"/>
      <c r="N54" s="84"/>
      <c r="O54" s="84"/>
      <c r="P54" s="84"/>
    </row>
    <row r="55" spans="1:16" x14ac:dyDescent="0.3">
      <c r="A55" s="84"/>
      <c r="B55" s="84"/>
      <c r="C55" s="84"/>
      <c r="D55" s="84"/>
      <c r="E55" s="84"/>
      <c r="F55" s="64"/>
      <c r="G55" s="64"/>
      <c r="H55" s="125"/>
      <c r="I55" s="84"/>
      <c r="J55" s="84"/>
      <c r="K55" s="84"/>
      <c r="L55" s="84"/>
      <c r="M55" s="84"/>
      <c r="N55" s="84"/>
      <c r="O55" s="84"/>
      <c r="P55" s="84"/>
    </row>
    <row r="56" spans="1:16" x14ac:dyDescent="0.3">
      <c r="A56" s="84"/>
      <c r="B56" s="84"/>
      <c r="C56" s="84"/>
      <c r="D56" s="84"/>
      <c r="E56" s="84"/>
      <c r="F56" s="84"/>
      <c r="G56" s="84"/>
      <c r="H56" s="125"/>
      <c r="I56" s="84"/>
      <c r="J56" s="84"/>
      <c r="K56" s="84"/>
      <c r="L56" s="84"/>
      <c r="M56" s="84"/>
      <c r="N56" s="84"/>
      <c r="O56" s="84"/>
      <c r="P56" s="84"/>
    </row>
    <row r="57" spans="1:16" x14ac:dyDescent="0.3">
      <c r="A57" s="84"/>
      <c r="B57" s="84"/>
      <c r="C57" s="84"/>
      <c r="D57" s="84"/>
      <c r="E57" s="84"/>
      <c r="F57" s="64"/>
      <c r="G57" s="64"/>
      <c r="H57" s="125"/>
      <c r="I57" s="84"/>
      <c r="J57" s="84"/>
      <c r="K57" s="84"/>
      <c r="L57" s="84"/>
      <c r="M57" s="84"/>
      <c r="N57" s="84"/>
      <c r="O57" s="84"/>
      <c r="P57" s="84"/>
    </row>
    <row r="58" spans="1:16" x14ac:dyDescent="0.3">
      <c r="A58" s="84"/>
      <c r="B58" s="84"/>
      <c r="C58" s="84"/>
      <c r="D58" s="84"/>
      <c r="E58" s="84"/>
      <c r="F58" s="64"/>
      <c r="G58" s="64"/>
      <c r="H58" s="125"/>
      <c r="I58" s="84"/>
      <c r="J58" s="84"/>
      <c r="K58" s="84"/>
      <c r="L58" s="84"/>
      <c r="M58" s="84"/>
      <c r="N58" s="84"/>
      <c r="O58" s="84"/>
      <c r="P58" s="84"/>
    </row>
    <row r="59" spans="1:16" x14ac:dyDescent="0.3">
      <c r="A59" s="84"/>
      <c r="B59" s="84"/>
      <c r="C59" s="84"/>
      <c r="D59" s="84"/>
      <c r="E59" s="84"/>
      <c r="F59" s="64"/>
      <c r="G59" s="64"/>
      <c r="H59" s="125"/>
      <c r="I59" s="84"/>
      <c r="J59" s="84"/>
      <c r="K59" s="84"/>
      <c r="L59" s="84"/>
      <c r="M59" s="84"/>
      <c r="N59" s="84"/>
      <c r="O59" s="84"/>
      <c r="P59" s="84"/>
    </row>
    <row r="60" spans="1:16" x14ac:dyDescent="0.3">
      <c r="A60" s="84"/>
      <c r="B60" s="84"/>
      <c r="C60" s="84"/>
      <c r="D60" s="84"/>
      <c r="E60" s="84"/>
      <c r="F60" s="64"/>
      <c r="G60" s="64"/>
      <c r="H60" s="125"/>
      <c r="I60" s="84"/>
      <c r="J60" s="84"/>
      <c r="K60" s="84"/>
      <c r="L60" s="84"/>
      <c r="M60" s="84"/>
      <c r="N60" s="84"/>
      <c r="O60" s="84"/>
      <c r="P60" s="84"/>
    </row>
    <row r="61" spans="1:16" x14ac:dyDescent="0.3">
      <c r="A61" s="84"/>
      <c r="B61" s="84"/>
      <c r="C61" s="84"/>
      <c r="D61" s="84"/>
      <c r="E61" s="84"/>
      <c r="F61" s="123"/>
      <c r="G61" s="123"/>
      <c r="H61" s="125"/>
      <c r="I61" s="84"/>
      <c r="J61" s="84"/>
      <c r="K61" s="84"/>
      <c r="L61" s="84"/>
      <c r="M61" s="84"/>
      <c r="N61" s="84"/>
      <c r="O61" s="84"/>
      <c r="P61" s="84"/>
    </row>
    <row r="62" spans="1:16" x14ac:dyDescent="0.3">
      <c r="A62" s="84"/>
      <c r="B62" s="84"/>
      <c r="C62" s="84"/>
      <c r="D62" s="84"/>
      <c r="E62" s="84"/>
      <c r="F62" s="84"/>
      <c r="G62" s="84"/>
      <c r="H62" s="125"/>
      <c r="I62" s="84"/>
      <c r="J62" s="84"/>
      <c r="K62" s="84"/>
      <c r="L62" s="84"/>
      <c r="M62" s="84"/>
      <c r="N62" s="84"/>
      <c r="O62" s="84"/>
      <c r="P62" s="84"/>
    </row>
    <row r="63" spans="1:16" x14ac:dyDescent="0.3">
      <c r="A63" s="84"/>
      <c r="B63" s="84"/>
      <c r="C63" s="84"/>
      <c r="D63" s="84"/>
      <c r="E63" s="84"/>
      <c r="F63" s="84"/>
      <c r="G63" s="84"/>
      <c r="H63" s="125"/>
      <c r="I63" s="84"/>
      <c r="J63" s="84"/>
      <c r="K63" s="84"/>
      <c r="L63" s="84"/>
      <c r="M63" s="84"/>
      <c r="N63" s="84"/>
      <c r="O63" s="84"/>
      <c r="P63" s="84"/>
    </row>
    <row r="64" spans="1:16" x14ac:dyDescent="0.3">
      <c r="A64" s="84"/>
      <c r="B64" s="84"/>
      <c r="C64" s="84"/>
      <c r="D64" s="84"/>
      <c r="E64" s="84"/>
      <c r="F64" s="64"/>
      <c r="G64" s="64"/>
      <c r="H64" s="125"/>
      <c r="I64" s="84"/>
      <c r="J64" s="84"/>
      <c r="K64" s="84"/>
      <c r="L64" s="84"/>
      <c r="M64" s="84"/>
      <c r="N64" s="84"/>
      <c r="O64" s="84"/>
      <c r="P64" s="84"/>
    </row>
    <row r="65" spans="1:16" x14ac:dyDescent="0.3">
      <c r="A65" s="84"/>
      <c r="B65" s="84"/>
      <c r="C65" s="84"/>
      <c r="D65" s="84"/>
      <c r="E65" s="84"/>
      <c r="F65" s="64"/>
      <c r="G65" s="64"/>
      <c r="H65" s="125"/>
      <c r="I65" s="84"/>
      <c r="J65" s="84"/>
      <c r="K65" s="84"/>
      <c r="L65" s="84"/>
      <c r="M65" s="84"/>
      <c r="N65" s="84"/>
      <c r="O65" s="84"/>
      <c r="P65" s="84"/>
    </row>
    <row r="66" spans="1:16" x14ac:dyDescent="0.3">
      <c r="A66" s="84"/>
      <c r="B66" s="84"/>
      <c r="C66" s="84"/>
      <c r="D66" s="84"/>
      <c r="E66" s="84"/>
      <c r="F66" s="64"/>
      <c r="G66" s="64"/>
      <c r="H66" s="125"/>
      <c r="I66" s="84"/>
      <c r="J66" s="84"/>
      <c r="K66" s="84"/>
      <c r="L66" s="84"/>
      <c r="M66" s="84"/>
      <c r="N66" s="84"/>
      <c r="O66" s="84"/>
      <c r="P66" s="84"/>
    </row>
    <row r="67" spans="1:16" x14ac:dyDescent="0.3">
      <c r="A67" s="84"/>
      <c r="B67" s="84"/>
      <c r="C67" s="84"/>
      <c r="D67" s="84"/>
      <c r="E67" s="84"/>
      <c r="F67" s="64"/>
      <c r="G67" s="64"/>
      <c r="H67" s="125"/>
      <c r="I67" s="84"/>
      <c r="J67" s="84"/>
      <c r="K67" s="84"/>
      <c r="L67" s="84"/>
      <c r="M67" s="84"/>
      <c r="N67" s="84"/>
      <c r="O67" s="84"/>
      <c r="P67" s="84"/>
    </row>
    <row r="68" spans="1:16" x14ac:dyDescent="0.3">
      <c r="A68" s="84"/>
      <c r="B68" s="84"/>
      <c r="C68" s="84"/>
      <c r="D68" s="84"/>
      <c r="E68" s="84"/>
      <c r="F68" s="84"/>
      <c r="G68" s="84"/>
      <c r="H68" s="125"/>
      <c r="I68" s="84"/>
      <c r="J68" s="84"/>
      <c r="K68" s="84"/>
      <c r="L68" s="84"/>
      <c r="M68" s="84"/>
      <c r="N68" s="84"/>
      <c r="O68" s="84"/>
      <c r="P68" s="84"/>
    </row>
    <row r="69" spans="1:16" x14ac:dyDescent="0.3">
      <c r="A69" s="84"/>
      <c r="B69" s="84"/>
      <c r="C69" s="84"/>
      <c r="D69" s="84"/>
      <c r="E69" s="84"/>
      <c r="F69" s="84"/>
      <c r="G69" s="84"/>
      <c r="H69" s="125"/>
      <c r="I69" s="84"/>
      <c r="J69" s="84"/>
      <c r="K69" s="84"/>
      <c r="L69" s="84"/>
      <c r="M69" s="84"/>
      <c r="N69" s="84"/>
      <c r="O69" s="84"/>
      <c r="P69" s="84"/>
    </row>
    <row r="70" spans="1:16" x14ac:dyDescent="0.3">
      <c r="A70" s="84"/>
      <c r="B70" s="84"/>
      <c r="C70" s="84"/>
      <c r="D70" s="84"/>
      <c r="E70" s="84"/>
      <c r="F70" s="84"/>
      <c r="G70" s="84"/>
      <c r="H70" s="125"/>
      <c r="I70" s="84"/>
      <c r="J70" s="84"/>
      <c r="K70" s="84"/>
      <c r="L70" s="84"/>
      <c r="M70" s="84"/>
      <c r="N70" s="84"/>
      <c r="O70" s="84"/>
      <c r="P70" s="84"/>
    </row>
    <row r="71" spans="1:16" x14ac:dyDescent="0.3">
      <c r="A71" s="84"/>
      <c r="B71" s="84"/>
      <c r="C71" s="84"/>
      <c r="D71" s="84"/>
      <c r="E71" s="84"/>
      <c r="F71" s="84"/>
      <c r="G71" s="84"/>
      <c r="H71" s="125"/>
      <c r="I71" s="84"/>
      <c r="J71" s="84"/>
      <c r="K71" s="84"/>
      <c r="L71" s="84"/>
      <c r="M71" s="84"/>
      <c r="N71" s="84"/>
      <c r="O71" s="84"/>
      <c r="P71" s="84"/>
    </row>
    <row r="72" spans="1:16" x14ac:dyDescent="0.3">
      <c r="A72" s="84"/>
      <c r="B72" s="84"/>
      <c r="C72" s="84"/>
      <c r="D72" s="84"/>
      <c r="E72" s="84"/>
      <c r="F72" s="84"/>
      <c r="G72" s="84"/>
      <c r="H72" s="125"/>
      <c r="I72" s="84"/>
      <c r="J72" s="84"/>
      <c r="K72" s="84"/>
      <c r="L72" s="84"/>
      <c r="M72" s="84"/>
      <c r="N72" s="84"/>
      <c r="O72" s="84"/>
      <c r="P72" s="84"/>
    </row>
    <row r="73" spans="1:16" x14ac:dyDescent="0.3">
      <c r="A73" s="84"/>
      <c r="B73" s="84"/>
      <c r="C73" s="84"/>
      <c r="D73" s="84"/>
      <c r="E73" s="84"/>
      <c r="F73" s="84"/>
      <c r="G73" s="84"/>
      <c r="H73" s="125"/>
      <c r="I73" s="84"/>
      <c r="J73" s="84"/>
      <c r="K73" s="84"/>
      <c r="L73" s="84"/>
      <c r="M73" s="84"/>
      <c r="N73" s="84"/>
      <c r="O73" s="84"/>
      <c r="P73" s="84"/>
    </row>
    <row r="74" spans="1:16" x14ac:dyDescent="0.3">
      <c r="A74" s="84"/>
      <c r="B74" s="84"/>
      <c r="C74" s="84"/>
      <c r="D74" s="84"/>
      <c r="E74" s="84"/>
      <c r="F74" s="84"/>
      <c r="G74" s="84"/>
      <c r="H74" s="125"/>
      <c r="I74" s="84"/>
      <c r="J74" s="84"/>
      <c r="K74" s="84"/>
      <c r="L74" s="84"/>
      <c r="M74" s="84"/>
      <c r="N74" s="84"/>
      <c r="O74" s="84"/>
      <c r="P74" s="84"/>
    </row>
    <row r="75" spans="1:16" x14ac:dyDescent="0.3">
      <c r="A75" s="84"/>
      <c r="B75" s="84"/>
      <c r="C75" s="84"/>
      <c r="D75" s="84"/>
      <c r="E75" s="84"/>
      <c r="F75" s="84"/>
      <c r="G75" s="84"/>
      <c r="H75" s="125"/>
      <c r="I75" s="84"/>
      <c r="J75" s="84"/>
      <c r="K75" s="84"/>
      <c r="L75" s="84"/>
      <c r="M75" s="84"/>
      <c r="N75" s="84"/>
      <c r="O75" s="84"/>
      <c r="P75" s="84"/>
    </row>
    <row r="76" spans="1:16" x14ac:dyDescent="0.3">
      <c r="A76" s="84"/>
      <c r="B76" s="84"/>
      <c r="C76" s="84"/>
      <c r="D76" s="84"/>
      <c r="E76" s="84"/>
      <c r="F76" s="84"/>
      <c r="G76" s="84"/>
      <c r="H76" s="125"/>
      <c r="I76" s="84"/>
      <c r="J76" s="84"/>
      <c r="K76" s="84"/>
      <c r="L76" s="84"/>
      <c r="M76" s="84"/>
      <c r="N76" s="84"/>
      <c r="O76" s="84"/>
      <c r="P76" s="84"/>
    </row>
    <row r="77" spans="1:16" x14ac:dyDescent="0.3">
      <c r="A77" s="84"/>
      <c r="B77" s="84"/>
      <c r="C77" s="84"/>
      <c r="D77" s="84"/>
      <c r="E77" s="84"/>
      <c r="F77" s="84"/>
      <c r="G77" s="84"/>
      <c r="H77" s="125"/>
      <c r="I77" s="84"/>
      <c r="J77" s="84"/>
      <c r="K77" s="84"/>
      <c r="L77" s="84"/>
      <c r="M77" s="84"/>
      <c r="N77" s="84"/>
      <c r="O77" s="84"/>
      <c r="P77" s="84"/>
    </row>
    <row r="78" spans="1:16" x14ac:dyDescent="0.3">
      <c r="A78" s="84"/>
      <c r="B78" s="84"/>
      <c r="C78" s="84"/>
      <c r="D78" s="84"/>
      <c r="E78" s="84"/>
      <c r="F78" s="84"/>
      <c r="G78" s="84"/>
      <c r="H78" s="125"/>
      <c r="I78" s="84"/>
      <c r="J78" s="84"/>
      <c r="K78" s="84"/>
      <c r="L78" s="84"/>
      <c r="M78" s="84"/>
      <c r="N78" s="84"/>
      <c r="O78" s="84"/>
      <c r="P78" s="84"/>
    </row>
    <row r="79" spans="1:16" x14ac:dyDescent="0.3">
      <c r="A79" s="84"/>
      <c r="B79" s="84"/>
      <c r="C79" s="84"/>
      <c r="D79" s="84"/>
      <c r="E79" s="84"/>
      <c r="F79" s="84"/>
      <c r="G79" s="84"/>
      <c r="H79" s="125"/>
      <c r="I79" s="84"/>
      <c r="J79" s="84"/>
      <c r="K79" s="84"/>
      <c r="L79" s="84"/>
      <c r="M79" s="84"/>
      <c r="N79" s="84"/>
      <c r="O79" s="84"/>
      <c r="P79" s="84"/>
    </row>
    <row r="80" spans="1:16" x14ac:dyDescent="0.3">
      <c r="A80" s="84"/>
      <c r="B80" s="84"/>
      <c r="C80" s="84"/>
      <c r="D80" s="84"/>
      <c r="E80" s="84"/>
      <c r="F80" s="84"/>
      <c r="G80" s="84"/>
      <c r="H80" s="125"/>
      <c r="I80" s="84"/>
      <c r="J80" s="84"/>
      <c r="K80" s="84"/>
      <c r="L80" s="84"/>
      <c r="M80" s="84"/>
      <c r="N80" s="84"/>
      <c r="O80" s="84"/>
      <c r="P80" s="84"/>
    </row>
    <row r="81" spans="1:16" x14ac:dyDescent="0.3">
      <c r="A81" s="84"/>
      <c r="B81" s="84"/>
      <c r="C81" s="84"/>
      <c r="D81" s="84"/>
      <c r="E81" s="84"/>
      <c r="F81" s="84"/>
      <c r="G81" s="84"/>
      <c r="H81" s="125"/>
      <c r="I81" s="84"/>
      <c r="J81" s="84"/>
      <c r="K81" s="84"/>
      <c r="L81" s="84"/>
      <c r="M81" s="84"/>
      <c r="N81" s="84"/>
      <c r="O81" s="84"/>
      <c r="P81" s="84"/>
    </row>
    <row r="82" spans="1:16" x14ac:dyDescent="0.3">
      <c r="A82" s="84"/>
      <c r="B82" s="84"/>
      <c r="C82" s="84"/>
      <c r="D82" s="84"/>
      <c r="E82" s="84"/>
      <c r="F82" s="84"/>
      <c r="G82" s="84"/>
      <c r="H82" s="125"/>
      <c r="I82" s="84"/>
      <c r="J82" s="84"/>
      <c r="K82" s="84"/>
      <c r="L82" s="84"/>
      <c r="M82" s="84"/>
      <c r="N82" s="84"/>
      <c r="O82" s="84"/>
      <c r="P82" s="84"/>
    </row>
    <row r="83" spans="1:16" x14ac:dyDescent="0.3">
      <c r="A83" s="84"/>
      <c r="B83" s="84"/>
      <c r="C83" s="84"/>
      <c r="D83" s="84"/>
      <c r="E83" s="84"/>
      <c r="F83" s="84"/>
      <c r="G83" s="84"/>
      <c r="H83" s="125"/>
      <c r="I83" s="84"/>
      <c r="J83" s="84"/>
      <c r="K83" s="84"/>
      <c r="L83" s="84"/>
      <c r="M83" s="84"/>
      <c r="N83" s="84"/>
      <c r="O83" s="84"/>
      <c r="P83" s="84"/>
    </row>
    <row r="84" spans="1:16" x14ac:dyDescent="0.3">
      <c r="A84" s="84"/>
      <c r="B84" s="84"/>
      <c r="C84" s="84"/>
      <c r="D84" s="84"/>
      <c r="E84" s="84"/>
      <c r="F84" s="84"/>
      <c r="G84" s="84"/>
      <c r="H84" s="125"/>
      <c r="I84" s="84"/>
      <c r="J84" s="84"/>
      <c r="K84" s="84"/>
      <c r="L84" s="84"/>
      <c r="M84" s="84"/>
      <c r="N84" s="84"/>
      <c r="O84" s="84"/>
      <c r="P84" s="84"/>
    </row>
    <row r="85" spans="1:16" x14ac:dyDescent="0.3">
      <c r="A85" s="84"/>
      <c r="B85" s="84"/>
      <c r="C85" s="84"/>
      <c r="D85" s="84"/>
      <c r="E85" s="84"/>
      <c r="F85" s="84"/>
      <c r="G85" s="84"/>
      <c r="H85" s="125"/>
      <c r="I85" s="84"/>
      <c r="J85" s="84"/>
      <c r="K85" s="84"/>
      <c r="L85" s="84"/>
      <c r="M85" s="84"/>
      <c r="N85" s="84"/>
      <c r="O85" s="84"/>
      <c r="P85" s="84"/>
    </row>
    <row r="86" spans="1:16" x14ac:dyDescent="0.3">
      <c r="A86" s="84"/>
      <c r="B86" s="84"/>
      <c r="C86" s="84"/>
      <c r="D86" s="84"/>
      <c r="E86" s="84"/>
      <c r="F86" s="84"/>
      <c r="G86" s="84"/>
      <c r="H86" s="125"/>
      <c r="I86" s="84"/>
      <c r="J86" s="84"/>
      <c r="K86" s="84"/>
      <c r="L86" s="84"/>
      <c r="M86" s="84"/>
      <c r="N86" s="84"/>
      <c r="O86" s="84"/>
      <c r="P86" s="84"/>
    </row>
    <row r="87" spans="1:16" x14ac:dyDescent="0.3">
      <c r="A87" s="84"/>
      <c r="B87" s="84"/>
      <c r="C87" s="84"/>
      <c r="D87" s="84"/>
      <c r="E87" s="84"/>
      <c r="F87" s="84"/>
      <c r="G87" s="84"/>
      <c r="H87" s="125"/>
      <c r="I87" s="84"/>
      <c r="J87" s="84"/>
      <c r="K87" s="84"/>
      <c r="L87" s="84"/>
      <c r="M87" s="84"/>
      <c r="N87" s="84"/>
      <c r="O87" s="84"/>
      <c r="P87" s="84"/>
    </row>
    <row r="88" spans="1:16" x14ac:dyDescent="0.3">
      <c r="A88" s="84"/>
      <c r="B88" s="84"/>
      <c r="C88" s="84"/>
      <c r="D88" s="84"/>
      <c r="E88" s="84"/>
      <c r="F88" s="84"/>
      <c r="G88" s="84"/>
      <c r="H88" s="125"/>
      <c r="I88" s="84"/>
      <c r="J88" s="84"/>
      <c r="K88" s="84"/>
      <c r="L88" s="84"/>
      <c r="M88" s="84"/>
      <c r="N88" s="84"/>
      <c r="O88" s="84"/>
      <c r="P88" s="84"/>
    </row>
    <row r="89" spans="1:16" x14ac:dyDescent="0.3">
      <c r="A89" s="84"/>
      <c r="B89" s="84"/>
      <c r="C89" s="84"/>
      <c r="D89" s="84"/>
      <c r="E89" s="84"/>
      <c r="F89" s="84"/>
      <c r="G89" s="84"/>
      <c r="H89" s="125"/>
      <c r="I89" s="84"/>
      <c r="J89" s="84"/>
      <c r="K89" s="84"/>
      <c r="L89" s="84"/>
      <c r="M89" s="84"/>
      <c r="N89" s="84"/>
      <c r="O89" s="84"/>
      <c r="P89" s="84"/>
    </row>
    <row r="90" spans="1:16" x14ac:dyDescent="0.3">
      <c r="A90" s="84"/>
      <c r="B90" s="84"/>
      <c r="C90" s="84"/>
      <c r="D90" s="84"/>
      <c r="E90" s="84"/>
      <c r="F90" s="84"/>
      <c r="G90" s="84"/>
      <c r="H90" s="125"/>
      <c r="I90" s="84"/>
      <c r="J90" s="84"/>
      <c r="K90" s="84"/>
      <c r="L90" s="84"/>
      <c r="M90" s="84"/>
      <c r="N90" s="84"/>
      <c r="O90" s="84"/>
      <c r="P90" s="84"/>
    </row>
    <row r="91" spans="1:16" x14ac:dyDescent="0.3">
      <c r="A91" s="84"/>
      <c r="B91" s="84"/>
      <c r="C91" s="84"/>
      <c r="D91" s="84"/>
      <c r="E91" s="84"/>
      <c r="F91" s="84"/>
      <c r="G91" s="84"/>
      <c r="H91" s="125"/>
      <c r="I91" s="84"/>
      <c r="J91" s="84"/>
      <c r="K91" s="84"/>
      <c r="L91" s="84"/>
      <c r="M91" s="84"/>
      <c r="N91" s="84"/>
      <c r="O91" s="84"/>
      <c r="P91" s="84"/>
    </row>
    <row r="92" spans="1:16" x14ac:dyDescent="0.3">
      <c r="A92" s="84"/>
      <c r="B92" s="84"/>
      <c r="C92" s="84"/>
      <c r="D92" s="84"/>
      <c r="E92" s="84"/>
      <c r="F92" s="84"/>
      <c r="G92" s="84"/>
      <c r="H92" s="125"/>
      <c r="I92" s="84"/>
      <c r="J92" s="84"/>
      <c r="K92" s="84"/>
      <c r="L92" s="84"/>
      <c r="M92" s="84"/>
      <c r="N92" s="84"/>
      <c r="O92" s="84"/>
      <c r="P92" s="84"/>
    </row>
    <row r="93" spans="1:16" x14ac:dyDescent="0.3">
      <c r="A93" s="84"/>
      <c r="B93" s="84"/>
      <c r="C93" s="84"/>
      <c r="D93" s="84"/>
      <c r="E93" s="84"/>
      <c r="F93" s="84"/>
      <c r="G93" s="84"/>
      <c r="H93" s="125"/>
      <c r="I93" s="84"/>
      <c r="J93" s="84"/>
      <c r="K93" s="84"/>
      <c r="L93" s="84"/>
      <c r="M93" s="84"/>
      <c r="N93" s="84"/>
      <c r="O93" s="84"/>
      <c r="P93" s="84"/>
    </row>
    <row r="94" spans="1:16" x14ac:dyDescent="0.3">
      <c r="A94" s="84"/>
      <c r="B94" s="84"/>
      <c r="C94" s="84"/>
      <c r="D94" s="84"/>
      <c r="E94" s="84"/>
      <c r="F94" s="84"/>
      <c r="G94" s="84"/>
      <c r="H94" s="125"/>
      <c r="I94" s="84"/>
      <c r="J94" s="84"/>
      <c r="K94" s="84"/>
      <c r="L94" s="84"/>
      <c r="M94" s="84"/>
      <c r="N94" s="84"/>
      <c r="O94" s="84"/>
      <c r="P94" s="84"/>
    </row>
    <row r="95" spans="1:16" x14ac:dyDescent="0.3">
      <c r="A95" s="84"/>
      <c r="B95" s="84"/>
      <c r="C95" s="84"/>
      <c r="D95" s="84"/>
      <c r="E95" s="84"/>
      <c r="F95" s="84"/>
      <c r="G95" s="84"/>
      <c r="H95" s="125"/>
      <c r="I95" s="84"/>
      <c r="J95" s="84"/>
      <c r="K95" s="84"/>
      <c r="L95" s="84"/>
      <c r="M95" s="84"/>
      <c r="N95" s="84"/>
      <c r="O95" s="84"/>
      <c r="P95" s="84"/>
    </row>
    <row r="96" spans="1:16" x14ac:dyDescent="0.3">
      <c r="A96" s="84"/>
      <c r="B96" s="84"/>
      <c r="C96" s="84"/>
      <c r="D96" s="84"/>
      <c r="E96" s="84"/>
      <c r="F96" s="84"/>
      <c r="G96" s="84"/>
      <c r="H96" s="125"/>
      <c r="I96" s="84"/>
      <c r="J96" s="84"/>
      <c r="K96" s="84"/>
      <c r="L96" s="84"/>
      <c r="M96" s="84"/>
      <c r="N96" s="84"/>
      <c r="O96" s="84"/>
      <c r="P96" s="84"/>
    </row>
    <row r="97" spans="1:16" x14ac:dyDescent="0.3">
      <c r="A97" s="84"/>
      <c r="B97" s="84"/>
      <c r="C97" s="84"/>
      <c r="D97" s="84"/>
      <c r="E97" s="84"/>
      <c r="F97" s="84"/>
      <c r="G97" s="84"/>
      <c r="H97" s="125"/>
      <c r="I97" s="84"/>
      <c r="J97" s="84"/>
      <c r="K97" s="84"/>
      <c r="L97" s="84"/>
      <c r="M97" s="84"/>
      <c r="N97" s="84"/>
      <c r="O97" s="84"/>
      <c r="P97" s="84"/>
    </row>
    <row r="98" spans="1:16" x14ac:dyDescent="0.3">
      <c r="A98" s="84"/>
      <c r="B98" s="84"/>
      <c r="C98" s="84"/>
      <c r="D98" s="84"/>
      <c r="E98" s="84"/>
      <c r="F98" s="84"/>
      <c r="G98" s="84"/>
      <c r="H98" s="125"/>
      <c r="I98" s="84"/>
      <c r="J98" s="84"/>
      <c r="K98" s="84"/>
      <c r="L98" s="84"/>
      <c r="M98" s="84"/>
      <c r="N98" s="84"/>
      <c r="O98" s="84"/>
      <c r="P98" s="84"/>
    </row>
    <row r="99" spans="1:16" x14ac:dyDescent="0.3">
      <c r="A99" s="84"/>
      <c r="B99" s="84"/>
      <c r="C99" s="84"/>
      <c r="D99" s="84"/>
      <c r="E99" s="84"/>
      <c r="F99" s="84"/>
      <c r="G99" s="84"/>
      <c r="H99" s="125"/>
      <c r="I99" s="84"/>
      <c r="J99" s="84"/>
      <c r="K99" s="84"/>
      <c r="L99" s="84"/>
      <c r="M99" s="84"/>
      <c r="N99" s="84"/>
      <c r="O99" s="84"/>
      <c r="P99" s="84"/>
    </row>
    <row r="100" spans="1:16" x14ac:dyDescent="0.3">
      <c r="A100" s="84"/>
      <c r="B100" s="84"/>
      <c r="C100" s="84"/>
      <c r="D100" s="84"/>
      <c r="E100" s="84"/>
      <c r="F100" s="84"/>
      <c r="G100" s="84"/>
      <c r="H100" s="125"/>
      <c r="I100" s="84"/>
      <c r="J100" s="84"/>
      <c r="K100" s="84"/>
      <c r="L100" s="84"/>
      <c r="M100" s="84"/>
      <c r="N100" s="84"/>
      <c r="O100" s="84"/>
      <c r="P100" s="84"/>
    </row>
    <row r="101" spans="1:16" x14ac:dyDescent="0.3">
      <c r="A101" s="84"/>
      <c r="B101" s="84"/>
      <c r="C101" s="84"/>
      <c r="D101" s="84"/>
      <c r="E101" s="84"/>
      <c r="F101" s="84"/>
      <c r="G101" s="84"/>
      <c r="H101" s="125"/>
      <c r="I101" s="84"/>
      <c r="J101" s="84"/>
      <c r="K101" s="84"/>
      <c r="L101" s="84"/>
      <c r="M101" s="84"/>
      <c r="N101" s="84"/>
      <c r="O101" s="84"/>
      <c r="P101" s="84"/>
    </row>
    <row r="102" spans="1:16" x14ac:dyDescent="0.3">
      <c r="A102" s="84"/>
      <c r="B102" s="84"/>
      <c r="C102" s="84"/>
      <c r="D102" s="84"/>
      <c r="E102" s="84"/>
      <c r="F102" s="84"/>
      <c r="G102" s="84"/>
      <c r="H102" s="125"/>
      <c r="I102" s="84"/>
      <c r="J102" s="84"/>
      <c r="K102" s="84"/>
      <c r="L102" s="84"/>
      <c r="M102" s="84"/>
      <c r="N102" s="84"/>
      <c r="O102" s="84"/>
      <c r="P102" s="84"/>
    </row>
    <row r="103" spans="1:16" x14ac:dyDescent="0.3">
      <c r="A103" s="84"/>
      <c r="B103" s="84"/>
      <c r="C103" s="84"/>
      <c r="D103" s="84"/>
      <c r="E103" s="84"/>
      <c r="F103" s="84"/>
      <c r="G103" s="84"/>
      <c r="H103" s="125"/>
      <c r="I103" s="84"/>
      <c r="J103" s="84"/>
      <c r="K103" s="84"/>
      <c r="L103" s="84"/>
      <c r="M103" s="84"/>
      <c r="N103" s="84"/>
      <c r="O103" s="84"/>
      <c r="P103" s="84"/>
    </row>
    <row r="104" spans="1:16" x14ac:dyDescent="0.3">
      <c r="A104" s="84"/>
      <c r="B104" s="84"/>
      <c r="C104" s="84"/>
      <c r="D104" s="84"/>
      <c r="E104" s="84"/>
      <c r="F104" s="84"/>
      <c r="G104" s="84"/>
      <c r="H104" s="125"/>
      <c r="I104" s="84"/>
      <c r="J104" s="84"/>
      <c r="K104" s="84"/>
      <c r="L104" s="84"/>
      <c r="M104" s="84"/>
      <c r="N104" s="84"/>
      <c r="O104" s="84"/>
      <c r="P104" s="84"/>
    </row>
    <row r="105" spans="1:16" x14ac:dyDescent="0.3">
      <c r="A105" s="84"/>
      <c r="B105" s="84"/>
      <c r="C105" s="84"/>
      <c r="D105" s="84"/>
      <c r="E105" s="84"/>
      <c r="F105" s="84"/>
      <c r="G105" s="84"/>
      <c r="H105" s="125"/>
      <c r="I105" s="84"/>
      <c r="J105" s="84"/>
      <c r="K105" s="84"/>
      <c r="L105" s="84"/>
      <c r="M105" s="84"/>
      <c r="N105" s="84"/>
      <c r="O105" s="84"/>
      <c r="P105" s="84"/>
    </row>
    <row r="106" spans="1:16" x14ac:dyDescent="0.3">
      <c r="A106" s="84"/>
      <c r="B106" s="84"/>
      <c r="C106" s="84"/>
      <c r="D106" s="84"/>
      <c r="E106" s="84"/>
      <c r="F106" s="84"/>
      <c r="G106" s="84"/>
      <c r="H106" s="125"/>
      <c r="I106" s="84"/>
      <c r="J106" s="84"/>
      <c r="K106" s="84"/>
      <c r="L106" s="84"/>
      <c r="M106" s="84"/>
      <c r="N106" s="84"/>
      <c r="O106" s="84"/>
      <c r="P106" s="84"/>
    </row>
    <row r="107" spans="1:16" x14ac:dyDescent="0.3">
      <c r="A107" s="84"/>
      <c r="B107" s="84"/>
      <c r="C107" s="84"/>
      <c r="D107" s="84"/>
      <c r="E107" s="84"/>
      <c r="F107" s="84"/>
      <c r="G107" s="84"/>
      <c r="H107" s="125"/>
      <c r="I107" s="84"/>
      <c r="J107" s="84"/>
      <c r="K107" s="84"/>
      <c r="L107" s="84"/>
      <c r="M107" s="84"/>
      <c r="N107" s="84"/>
      <c r="O107" s="84"/>
      <c r="P107" s="84"/>
    </row>
    <row r="108" spans="1:16" x14ac:dyDescent="0.3">
      <c r="A108" s="84"/>
      <c r="B108" s="84"/>
      <c r="C108" s="84"/>
      <c r="D108" s="84"/>
      <c r="E108" s="84"/>
      <c r="F108" s="84"/>
      <c r="G108" s="84"/>
      <c r="H108" s="125"/>
      <c r="I108" s="84"/>
      <c r="J108" s="84"/>
      <c r="K108" s="84"/>
      <c r="L108" s="84"/>
      <c r="M108" s="84"/>
      <c r="N108" s="84"/>
      <c r="O108" s="84"/>
      <c r="P108" s="84"/>
    </row>
    <row r="109" spans="1:16" x14ac:dyDescent="0.3">
      <c r="A109" s="84"/>
      <c r="B109" s="84"/>
      <c r="C109" s="84"/>
      <c r="D109" s="84"/>
      <c r="E109" s="84"/>
      <c r="F109" s="84"/>
      <c r="G109" s="84"/>
      <c r="H109" s="125"/>
      <c r="I109" s="84"/>
      <c r="J109" s="84"/>
      <c r="K109" s="84"/>
      <c r="L109" s="84"/>
      <c r="M109" s="84"/>
      <c r="N109" s="84"/>
      <c r="O109" s="84"/>
      <c r="P109" s="84"/>
    </row>
    <row r="110" spans="1:16" x14ac:dyDescent="0.3">
      <c r="A110" s="84"/>
      <c r="B110" s="84"/>
      <c r="C110" s="84"/>
      <c r="D110" s="84"/>
      <c r="E110" s="84"/>
      <c r="F110" s="84"/>
      <c r="G110" s="84"/>
      <c r="H110" s="125"/>
      <c r="I110" s="84"/>
      <c r="J110" s="84"/>
      <c r="K110" s="84"/>
      <c r="L110" s="84"/>
      <c r="M110" s="84"/>
      <c r="N110" s="84"/>
      <c r="O110" s="84"/>
      <c r="P110" s="84"/>
    </row>
    <row r="111" spans="1:16" x14ac:dyDescent="0.3">
      <c r="A111" s="84"/>
      <c r="B111" s="84"/>
      <c r="C111" s="84"/>
      <c r="D111" s="84"/>
      <c r="E111" s="84"/>
      <c r="F111" s="84"/>
      <c r="G111" s="84"/>
      <c r="H111" s="125"/>
      <c r="I111" s="84"/>
      <c r="J111" s="84"/>
      <c r="K111" s="84"/>
      <c r="L111" s="84"/>
      <c r="M111" s="84"/>
      <c r="N111" s="84"/>
      <c r="O111" s="84"/>
      <c r="P111" s="84"/>
    </row>
    <row r="112" spans="1:16" x14ac:dyDescent="0.3">
      <c r="A112" s="84"/>
      <c r="B112" s="84"/>
      <c r="C112" s="84"/>
      <c r="D112" s="84"/>
      <c r="E112" s="84"/>
      <c r="F112" s="84"/>
      <c r="G112" s="84"/>
      <c r="H112" s="125"/>
      <c r="I112" s="84"/>
      <c r="J112" s="84"/>
      <c r="K112" s="84"/>
      <c r="L112" s="84"/>
      <c r="M112" s="84"/>
      <c r="N112" s="84"/>
      <c r="O112" s="84"/>
      <c r="P112" s="84"/>
    </row>
    <row r="113" spans="1:16" x14ac:dyDescent="0.3">
      <c r="A113" s="84"/>
      <c r="B113" s="84"/>
      <c r="C113" s="84"/>
      <c r="D113" s="84"/>
      <c r="E113" s="84"/>
      <c r="F113" s="84"/>
      <c r="G113" s="84"/>
      <c r="H113" s="125"/>
      <c r="I113" s="84"/>
      <c r="J113" s="84"/>
      <c r="K113" s="84"/>
      <c r="L113" s="84"/>
      <c r="M113" s="84"/>
      <c r="N113" s="84"/>
      <c r="O113" s="84"/>
      <c r="P113" s="84"/>
    </row>
    <row r="114" spans="1:16" x14ac:dyDescent="0.3">
      <c r="A114" s="84"/>
      <c r="B114" s="84"/>
      <c r="C114" s="84"/>
      <c r="D114" s="84"/>
      <c r="E114" s="84"/>
      <c r="F114" s="84"/>
      <c r="G114" s="84"/>
      <c r="H114" s="125"/>
      <c r="I114" s="84"/>
      <c r="J114" s="84"/>
      <c r="K114" s="84"/>
      <c r="L114" s="84"/>
      <c r="M114" s="84"/>
      <c r="N114" s="84"/>
      <c r="O114" s="84"/>
      <c r="P114" s="84"/>
    </row>
    <row r="115" spans="1:16" x14ac:dyDescent="0.3">
      <c r="A115" s="84"/>
      <c r="B115" s="84"/>
      <c r="C115" s="84"/>
      <c r="D115" s="84"/>
      <c r="E115" s="84"/>
      <c r="F115" s="84"/>
      <c r="G115" s="84"/>
      <c r="H115" s="125"/>
      <c r="I115" s="84"/>
      <c r="J115" s="84"/>
      <c r="K115" s="84"/>
      <c r="L115" s="84"/>
      <c r="M115" s="84"/>
      <c r="N115" s="84"/>
      <c r="O115" s="84"/>
      <c r="P115" s="84"/>
    </row>
    <row r="116" spans="1:16" x14ac:dyDescent="0.3">
      <c r="A116" s="84"/>
      <c r="B116" s="84"/>
      <c r="C116" s="84"/>
      <c r="D116" s="84"/>
      <c r="E116" s="84"/>
      <c r="F116" s="84"/>
      <c r="G116" s="84"/>
      <c r="H116" s="125"/>
      <c r="I116" s="84"/>
      <c r="J116" s="84"/>
      <c r="K116" s="84"/>
      <c r="L116" s="84"/>
      <c r="M116" s="84"/>
      <c r="N116" s="84"/>
      <c r="O116" s="84"/>
      <c r="P116" s="84"/>
    </row>
    <row r="117" spans="1:16" x14ac:dyDescent="0.3">
      <c r="A117" s="84"/>
      <c r="B117" s="84"/>
      <c r="C117" s="84"/>
      <c r="D117" s="84"/>
      <c r="E117" s="84"/>
      <c r="F117" s="84"/>
      <c r="G117" s="84"/>
      <c r="H117" s="125"/>
      <c r="I117" s="84"/>
      <c r="J117" s="84"/>
      <c r="K117" s="84"/>
      <c r="L117" s="84"/>
      <c r="M117" s="84"/>
      <c r="N117" s="84"/>
      <c r="O117" s="84"/>
      <c r="P117" s="84"/>
    </row>
    <row r="118" spans="1:16" x14ac:dyDescent="0.3">
      <c r="A118" s="84"/>
      <c r="B118" s="84"/>
      <c r="C118" s="84"/>
      <c r="D118" s="84"/>
      <c r="E118" s="84"/>
      <c r="F118" s="84"/>
      <c r="G118" s="84"/>
      <c r="H118" s="125"/>
      <c r="I118" s="84"/>
      <c r="J118" s="84"/>
      <c r="K118" s="84"/>
      <c r="L118" s="84"/>
      <c r="M118" s="84"/>
      <c r="N118" s="84"/>
      <c r="O118" s="84"/>
      <c r="P118" s="84"/>
    </row>
    <row r="119" spans="1:16" x14ac:dyDescent="0.3">
      <c r="A119" s="84"/>
      <c r="B119" s="84"/>
      <c r="C119" s="84"/>
      <c r="D119" s="84"/>
      <c r="E119" s="84"/>
      <c r="F119" s="84"/>
      <c r="G119" s="84"/>
      <c r="H119" s="125"/>
      <c r="I119" s="84"/>
      <c r="J119" s="84"/>
      <c r="K119" s="84"/>
      <c r="L119" s="84"/>
      <c r="M119" s="84"/>
      <c r="N119" s="84"/>
      <c r="O119" s="84"/>
      <c r="P119" s="84"/>
    </row>
    <row r="120" spans="1:16" x14ac:dyDescent="0.3">
      <c r="A120" s="84"/>
      <c r="B120" s="84"/>
      <c r="C120" s="84"/>
      <c r="D120" s="84"/>
      <c r="E120" s="84"/>
      <c r="F120" s="84"/>
      <c r="G120" s="84"/>
      <c r="H120" s="125"/>
      <c r="I120" s="84"/>
      <c r="J120" s="84"/>
      <c r="K120" s="84"/>
      <c r="L120" s="84"/>
      <c r="M120" s="84"/>
      <c r="N120" s="84"/>
      <c r="O120" s="84"/>
      <c r="P120" s="84"/>
    </row>
    <row r="121" spans="1:16" x14ac:dyDescent="0.3">
      <c r="A121" s="84"/>
      <c r="B121" s="84"/>
      <c r="C121" s="84"/>
      <c r="D121" s="84"/>
      <c r="E121" s="84"/>
      <c r="F121" s="84"/>
      <c r="G121" s="84"/>
      <c r="H121" s="125"/>
      <c r="I121" s="84"/>
      <c r="J121" s="84"/>
      <c r="K121" s="84"/>
      <c r="L121" s="84"/>
      <c r="M121" s="84"/>
      <c r="N121" s="84"/>
      <c r="O121" s="84"/>
      <c r="P121" s="84"/>
    </row>
    <row r="122" spans="1:16" x14ac:dyDescent="0.3">
      <c r="A122" s="84"/>
      <c r="B122" s="84"/>
      <c r="C122" s="84"/>
      <c r="D122" s="84"/>
      <c r="E122" s="84"/>
      <c r="F122" s="84"/>
      <c r="G122" s="84"/>
      <c r="H122" s="125"/>
      <c r="I122" s="84"/>
      <c r="J122" s="84"/>
      <c r="K122" s="84"/>
      <c r="L122" s="84"/>
      <c r="M122" s="84"/>
      <c r="N122" s="84"/>
      <c r="O122" s="84"/>
      <c r="P122" s="84"/>
    </row>
    <row r="123" spans="1:16" x14ac:dyDescent="0.3">
      <c r="A123" s="84"/>
      <c r="B123" s="84"/>
      <c r="C123" s="84"/>
      <c r="D123" s="84"/>
      <c r="E123" s="84"/>
      <c r="F123" s="84"/>
      <c r="G123" s="84"/>
      <c r="H123" s="125"/>
      <c r="I123" s="84"/>
      <c r="J123" s="84"/>
      <c r="K123" s="84"/>
      <c r="L123" s="84"/>
      <c r="M123" s="84"/>
      <c r="N123" s="84"/>
      <c r="O123" s="84"/>
      <c r="P123" s="84"/>
    </row>
    <row r="124" spans="1:16" x14ac:dyDescent="0.3">
      <c r="A124" s="84"/>
      <c r="B124" s="84"/>
      <c r="C124" s="84"/>
      <c r="D124" s="84"/>
      <c r="E124" s="84"/>
      <c r="F124" s="84"/>
      <c r="G124" s="84"/>
      <c r="H124" s="125"/>
      <c r="I124" s="84"/>
      <c r="J124" s="84"/>
      <c r="K124" s="84"/>
      <c r="L124" s="84"/>
      <c r="M124" s="84"/>
      <c r="N124" s="84"/>
      <c r="O124" s="84"/>
      <c r="P124" s="84"/>
    </row>
    <row r="125" spans="1:16" x14ac:dyDescent="0.3">
      <c r="A125" s="84"/>
      <c r="B125" s="84"/>
      <c r="C125" s="84"/>
      <c r="D125" s="84"/>
      <c r="E125" s="84"/>
      <c r="F125" s="84"/>
      <c r="G125" s="84"/>
      <c r="H125" s="125"/>
      <c r="I125" s="84"/>
      <c r="J125" s="84"/>
      <c r="K125" s="84"/>
      <c r="L125" s="84"/>
      <c r="M125" s="84"/>
      <c r="N125" s="84"/>
      <c r="O125" s="84"/>
      <c r="P125" s="84"/>
    </row>
    <row r="126" spans="1:16" x14ac:dyDescent="0.3">
      <c r="A126" s="84"/>
      <c r="B126" s="84"/>
      <c r="C126" s="84"/>
      <c r="D126" s="84"/>
      <c r="E126" s="84"/>
      <c r="F126" s="84"/>
      <c r="G126" s="84"/>
      <c r="H126" s="125"/>
      <c r="I126" s="84"/>
      <c r="J126" s="84"/>
      <c r="K126" s="84"/>
      <c r="L126" s="84"/>
      <c r="M126" s="84"/>
      <c r="N126" s="84"/>
      <c r="O126" s="84"/>
      <c r="P126" s="84"/>
    </row>
    <row r="127" spans="1:16" x14ac:dyDescent="0.3">
      <c r="A127" s="84"/>
      <c r="B127" s="84"/>
      <c r="C127" s="84"/>
      <c r="D127" s="84"/>
      <c r="E127" s="84"/>
      <c r="F127" s="84"/>
      <c r="G127" s="84"/>
      <c r="H127" s="125"/>
      <c r="I127" s="84"/>
      <c r="J127" s="84"/>
      <c r="K127" s="84"/>
      <c r="L127" s="84"/>
      <c r="M127" s="84"/>
      <c r="N127" s="84"/>
      <c r="O127" s="84"/>
      <c r="P127" s="84"/>
    </row>
    <row r="128" spans="1:16" x14ac:dyDescent="0.3">
      <c r="A128" s="84"/>
      <c r="B128" s="84"/>
      <c r="C128" s="84"/>
      <c r="D128" s="84"/>
      <c r="E128" s="84"/>
      <c r="F128" s="84"/>
      <c r="G128" s="84"/>
      <c r="H128" s="125"/>
      <c r="I128" s="84"/>
      <c r="J128" s="84"/>
      <c r="K128" s="84"/>
      <c r="L128" s="84"/>
      <c r="M128" s="84"/>
      <c r="N128" s="84"/>
      <c r="O128" s="84"/>
      <c r="P128" s="84"/>
    </row>
    <row r="129" spans="1:16" x14ac:dyDescent="0.3">
      <c r="A129" s="84"/>
      <c r="B129" s="84"/>
      <c r="C129" s="84"/>
      <c r="D129" s="84"/>
      <c r="E129" s="84"/>
      <c r="F129" s="84"/>
      <c r="G129" s="84"/>
      <c r="H129" s="125"/>
      <c r="I129" s="84"/>
      <c r="J129" s="84"/>
      <c r="K129" s="84"/>
      <c r="L129" s="84"/>
      <c r="M129" s="84"/>
      <c r="N129" s="84"/>
      <c r="O129" s="84"/>
      <c r="P129" s="84"/>
    </row>
    <row r="130" spans="1:16" x14ac:dyDescent="0.3">
      <c r="A130" s="84"/>
      <c r="B130" s="84"/>
      <c r="C130" s="84"/>
      <c r="D130" s="84"/>
      <c r="E130" s="84"/>
      <c r="F130" s="84"/>
      <c r="G130" s="84"/>
      <c r="H130" s="125"/>
      <c r="I130" s="84"/>
      <c r="J130" s="84"/>
      <c r="K130" s="84"/>
      <c r="L130" s="84"/>
      <c r="M130" s="84"/>
      <c r="N130" s="84"/>
      <c r="O130" s="84"/>
      <c r="P130" s="84"/>
    </row>
    <row r="131" spans="1:16" x14ac:dyDescent="0.3">
      <c r="A131" s="84"/>
      <c r="B131" s="84"/>
      <c r="C131" s="84"/>
      <c r="D131" s="84"/>
      <c r="E131" s="84"/>
      <c r="F131" s="84"/>
      <c r="G131" s="84"/>
      <c r="H131" s="125"/>
      <c r="I131" s="84"/>
      <c r="J131" s="84"/>
      <c r="K131" s="84"/>
      <c r="L131" s="84"/>
      <c r="M131" s="84"/>
      <c r="N131" s="84"/>
      <c r="O131" s="84"/>
      <c r="P131" s="84"/>
    </row>
    <row r="132" spans="1:16" x14ac:dyDescent="0.3">
      <c r="A132" s="84"/>
      <c r="B132" s="84"/>
      <c r="C132" s="84"/>
      <c r="D132" s="84"/>
      <c r="E132" s="84"/>
      <c r="F132" s="84"/>
      <c r="G132" s="84"/>
      <c r="H132" s="125"/>
      <c r="I132" s="84"/>
      <c r="J132" s="84"/>
      <c r="K132" s="84"/>
      <c r="L132" s="84"/>
      <c r="M132" s="84"/>
      <c r="N132" s="84"/>
      <c r="O132" s="84"/>
      <c r="P132" s="84"/>
    </row>
    <row r="133" spans="1:16" x14ac:dyDescent="0.3">
      <c r="A133" s="84"/>
      <c r="B133" s="84"/>
      <c r="C133" s="84"/>
      <c r="D133" s="84"/>
      <c r="E133" s="84"/>
      <c r="F133" s="84"/>
      <c r="G133" s="84"/>
      <c r="H133" s="125"/>
      <c r="I133" s="84"/>
      <c r="J133" s="84"/>
      <c r="K133" s="84"/>
      <c r="L133" s="84"/>
      <c r="M133" s="84"/>
      <c r="N133" s="84"/>
      <c r="O133" s="84"/>
      <c r="P133" s="84"/>
    </row>
    <row r="134" spans="1:16" x14ac:dyDescent="0.3">
      <c r="A134" s="84"/>
      <c r="B134" s="84"/>
      <c r="C134" s="84"/>
      <c r="D134" s="84"/>
      <c r="E134" s="84"/>
      <c r="F134" s="84"/>
      <c r="G134" s="84"/>
      <c r="H134" s="125"/>
      <c r="I134" s="84"/>
      <c r="J134" s="84"/>
      <c r="K134" s="84"/>
      <c r="L134" s="84"/>
      <c r="M134" s="84"/>
      <c r="N134" s="84"/>
      <c r="O134" s="84"/>
      <c r="P134" s="84"/>
    </row>
    <row r="135" spans="1:16" x14ac:dyDescent="0.3">
      <c r="A135" s="84"/>
      <c r="B135" s="84"/>
      <c r="C135" s="84"/>
      <c r="D135" s="84"/>
      <c r="E135" s="84"/>
      <c r="F135" s="84"/>
      <c r="G135" s="84"/>
      <c r="H135" s="125"/>
      <c r="I135" s="84"/>
      <c r="J135" s="84"/>
      <c r="K135" s="84"/>
      <c r="L135" s="84"/>
      <c r="M135" s="84"/>
      <c r="N135" s="84"/>
      <c r="O135" s="84"/>
      <c r="P135" s="84"/>
    </row>
    <row r="136" spans="1:16" x14ac:dyDescent="0.3">
      <c r="A136" s="84"/>
      <c r="B136" s="84"/>
      <c r="C136" s="84"/>
      <c r="D136" s="84"/>
      <c r="E136" s="84"/>
      <c r="F136" s="84"/>
      <c r="G136" s="84"/>
      <c r="H136" s="125"/>
      <c r="I136" s="84"/>
      <c r="J136" s="84"/>
      <c r="K136" s="84"/>
      <c r="L136" s="84"/>
      <c r="M136" s="84"/>
      <c r="N136" s="84"/>
      <c r="O136" s="84"/>
      <c r="P136" s="84"/>
    </row>
    <row r="137" spans="1:16" x14ac:dyDescent="0.3">
      <c r="A137" s="84"/>
      <c r="B137" s="84"/>
      <c r="C137" s="84"/>
      <c r="D137" s="84"/>
      <c r="E137" s="84"/>
      <c r="F137" s="84"/>
      <c r="G137" s="84"/>
      <c r="H137" s="125"/>
      <c r="I137" s="84"/>
      <c r="J137" s="84"/>
      <c r="K137" s="84"/>
      <c r="L137" s="84"/>
      <c r="M137" s="84"/>
      <c r="N137" s="84"/>
      <c r="O137" s="84"/>
      <c r="P137" s="84"/>
    </row>
    <row r="138" spans="1:16" x14ac:dyDescent="0.3">
      <c r="A138" s="84"/>
      <c r="B138" s="84"/>
      <c r="C138" s="84"/>
      <c r="D138" s="84"/>
      <c r="E138" s="84"/>
      <c r="F138" s="84"/>
      <c r="G138" s="84"/>
      <c r="H138" s="125"/>
      <c r="I138" s="84"/>
      <c r="J138" s="84"/>
      <c r="K138" s="84"/>
      <c r="L138" s="84"/>
      <c r="M138" s="84"/>
      <c r="N138" s="84"/>
      <c r="O138" s="84"/>
      <c r="P138" s="84"/>
    </row>
    <row r="139" spans="1:16" x14ac:dyDescent="0.3">
      <c r="A139" s="84"/>
      <c r="B139" s="84"/>
      <c r="C139" s="84"/>
      <c r="D139" s="84"/>
      <c r="E139" s="84"/>
      <c r="F139" s="84"/>
      <c r="G139" s="84"/>
      <c r="H139" s="125"/>
      <c r="I139" s="84"/>
      <c r="J139" s="84"/>
      <c r="K139" s="84"/>
      <c r="L139" s="84"/>
      <c r="M139" s="84"/>
      <c r="N139" s="84"/>
      <c r="O139" s="84"/>
      <c r="P139" s="84"/>
    </row>
    <row r="140" spans="1:16" x14ac:dyDescent="0.3">
      <c r="A140" s="84"/>
      <c r="B140" s="84"/>
      <c r="C140" s="84"/>
      <c r="D140" s="84"/>
      <c r="E140" s="84"/>
      <c r="F140" s="84"/>
      <c r="G140" s="84"/>
      <c r="H140" s="125"/>
      <c r="I140" s="84"/>
      <c r="J140" s="84"/>
      <c r="K140" s="84"/>
      <c r="L140" s="84"/>
      <c r="M140" s="84"/>
      <c r="N140" s="84"/>
      <c r="O140" s="84"/>
      <c r="P140" s="84"/>
    </row>
    <row r="141" spans="1:16" x14ac:dyDescent="0.3">
      <c r="A141" s="84"/>
      <c r="B141" s="84"/>
      <c r="C141" s="84"/>
      <c r="D141" s="84"/>
      <c r="E141" s="84"/>
      <c r="F141" s="84"/>
      <c r="G141" s="84"/>
      <c r="H141" s="125"/>
      <c r="I141" s="84"/>
      <c r="J141" s="84"/>
      <c r="K141" s="84"/>
      <c r="L141" s="84"/>
      <c r="M141" s="84"/>
      <c r="N141" s="84"/>
      <c r="O141" s="84"/>
      <c r="P141" s="84"/>
    </row>
    <row r="142" spans="1:16" x14ac:dyDescent="0.3">
      <c r="A142" s="84"/>
      <c r="B142" s="84"/>
      <c r="C142" s="84"/>
      <c r="D142" s="84"/>
      <c r="E142" s="84"/>
      <c r="F142" s="84"/>
      <c r="G142" s="84"/>
      <c r="H142" s="125"/>
      <c r="I142" s="84"/>
      <c r="J142" s="84"/>
      <c r="K142" s="84"/>
      <c r="L142" s="84"/>
      <c r="M142" s="84"/>
      <c r="N142" s="84"/>
      <c r="O142" s="84"/>
      <c r="P142" s="84"/>
    </row>
    <row r="143" spans="1:16" x14ac:dyDescent="0.3">
      <c r="A143" s="84"/>
      <c r="B143" s="84"/>
      <c r="C143" s="84"/>
      <c r="D143" s="84"/>
      <c r="E143" s="84"/>
      <c r="F143" s="84"/>
      <c r="G143" s="84"/>
      <c r="H143" s="125"/>
      <c r="I143" s="84"/>
      <c r="J143" s="84"/>
      <c r="K143" s="84"/>
      <c r="L143" s="84"/>
      <c r="M143" s="84"/>
      <c r="N143" s="84"/>
      <c r="O143" s="84"/>
      <c r="P143" s="84"/>
    </row>
    <row r="144" spans="1:16" x14ac:dyDescent="0.3">
      <c r="A144" s="84"/>
      <c r="B144" s="84"/>
      <c r="C144" s="84"/>
      <c r="D144" s="84"/>
      <c r="E144" s="84"/>
      <c r="F144" s="84"/>
      <c r="G144" s="84"/>
      <c r="H144" s="125"/>
      <c r="I144" s="84"/>
      <c r="J144" s="84"/>
      <c r="K144" s="84"/>
      <c r="L144" s="84"/>
      <c r="M144" s="84"/>
      <c r="N144" s="84"/>
      <c r="O144" s="84"/>
      <c r="P144" s="84"/>
    </row>
    <row r="145" spans="1:16" x14ac:dyDescent="0.3">
      <c r="A145" s="84"/>
      <c r="B145" s="84"/>
      <c r="C145" s="84"/>
      <c r="D145" s="84"/>
      <c r="E145" s="84"/>
      <c r="F145" s="84"/>
      <c r="G145" s="84"/>
      <c r="H145" s="125"/>
      <c r="I145" s="84"/>
      <c r="J145" s="84"/>
      <c r="K145" s="84"/>
      <c r="L145" s="84"/>
      <c r="M145" s="84"/>
      <c r="N145" s="84"/>
      <c r="O145" s="84"/>
      <c r="P145" s="84"/>
    </row>
    <row r="146" spans="1:16" x14ac:dyDescent="0.3">
      <c r="A146" s="84"/>
      <c r="B146" s="84"/>
      <c r="C146" s="84"/>
      <c r="D146" s="84"/>
      <c r="E146" s="84"/>
      <c r="F146" s="84"/>
      <c r="G146" s="84"/>
      <c r="H146" s="125"/>
      <c r="I146" s="84"/>
      <c r="J146" s="84"/>
      <c r="K146" s="84"/>
      <c r="L146" s="84"/>
      <c r="M146" s="84"/>
      <c r="N146" s="84"/>
      <c r="O146" s="84"/>
      <c r="P146" s="84"/>
    </row>
    <row r="147" spans="1:16" x14ac:dyDescent="0.3">
      <c r="A147" s="84"/>
      <c r="B147" s="84"/>
      <c r="C147" s="84"/>
      <c r="D147" s="84"/>
      <c r="E147" s="84"/>
      <c r="F147" s="84"/>
      <c r="G147" s="84"/>
      <c r="H147" s="125"/>
      <c r="I147" s="84"/>
      <c r="J147" s="84"/>
      <c r="K147" s="84"/>
      <c r="L147" s="84"/>
      <c r="M147" s="84"/>
      <c r="N147" s="84"/>
      <c r="O147" s="84"/>
      <c r="P147" s="84"/>
    </row>
    <row r="148" spans="1:16" x14ac:dyDescent="0.3">
      <c r="A148" s="84"/>
      <c r="B148" s="84"/>
      <c r="C148" s="84"/>
      <c r="D148" s="84"/>
      <c r="E148" s="84"/>
      <c r="F148" s="84"/>
      <c r="G148" s="84"/>
      <c r="H148" s="125"/>
      <c r="I148" s="84"/>
      <c r="J148" s="84"/>
      <c r="K148" s="84"/>
      <c r="L148" s="84"/>
      <c r="M148" s="84"/>
      <c r="N148" s="84"/>
      <c r="O148" s="84"/>
      <c r="P148" s="84"/>
    </row>
    <row r="149" spans="1:16" x14ac:dyDescent="0.3">
      <c r="A149" s="84"/>
      <c r="B149" s="84"/>
      <c r="C149" s="84"/>
      <c r="D149" s="84"/>
      <c r="E149" s="84"/>
      <c r="F149" s="84"/>
      <c r="G149" s="84"/>
      <c r="H149" s="125"/>
      <c r="I149" s="84"/>
      <c r="J149" s="84"/>
      <c r="K149" s="84"/>
      <c r="L149" s="84"/>
      <c r="M149" s="84"/>
      <c r="N149" s="84"/>
      <c r="O149" s="84"/>
      <c r="P149" s="84"/>
    </row>
    <row r="150" spans="1:16" x14ac:dyDescent="0.3">
      <c r="A150" s="84"/>
      <c r="B150" s="84"/>
      <c r="C150" s="84"/>
      <c r="D150" s="84"/>
      <c r="E150" s="84"/>
      <c r="F150" s="84"/>
      <c r="G150" s="84"/>
      <c r="H150" s="125"/>
      <c r="I150" s="84"/>
      <c r="J150" s="84"/>
      <c r="K150" s="84"/>
      <c r="L150" s="84"/>
      <c r="M150" s="84"/>
      <c r="N150" s="84"/>
      <c r="O150" s="84"/>
      <c r="P150" s="84"/>
    </row>
    <row r="151" spans="1:16" x14ac:dyDescent="0.3">
      <c r="A151" s="84"/>
      <c r="B151" s="84"/>
      <c r="C151" s="84"/>
      <c r="D151" s="84"/>
      <c r="E151" s="84"/>
      <c r="F151" s="84"/>
      <c r="G151" s="84"/>
      <c r="H151" s="125"/>
      <c r="I151" s="84"/>
      <c r="J151" s="84"/>
      <c r="K151" s="84"/>
      <c r="L151" s="84"/>
      <c r="M151" s="84"/>
      <c r="N151" s="84"/>
      <c r="O151" s="84"/>
      <c r="P151" s="84"/>
    </row>
    <row r="152" spans="1:16" x14ac:dyDescent="0.3">
      <c r="A152" s="84"/>
      <c r="B152" s="84"/>
      <c r="C152" s="84"/>
      <c r="D152" s="84"/>
      <c r="E152" s="84"/>
      <c r="F152" s="84"/>
      <c r="G152" s="84"/>
      <c r="H152" s="125"/>
      <c r="I152" s="84"/>
      <c r="J152" s="84"/>
      <c r="K152" s="84"/>
      <c r="L152" s="84"/>
      <c r="M152" s="84"/>
      <c r="N152" s="84"/>
      <c r="O152" s="84"/>
      <c r="P152" s="84"/>
    </row>
    <row r="153" spans="1:16" x14ac:dyDescent="0.3">
      <c r="A153" s="84"/>
      <c r="B153" s="84"/>
      <c r="C153" s="84"/>
      <c r="D153" s="84"/>
      <c r="E153" s="84"/>
      <c r="F153" s="84"/>
      <c r="G153" s="84"/>
      <c r="H153" s="125"/>
      <c r="I153" s="84"/>
      <c r="J153" s="84"/>
      <c r="K153" s="84"/>
      <c r="L153" s="84"/>
      <c r="M153" s="84"/>
      <c r="N153" s="84"/>
      <c r="O153" s="84"/>
      <c r="P153" s="84"/>
    </row>
    <row r="154" spans="1:16" x14ac:dyDescent="0.3">
      <c r="A154" s="84"/>
      <c r="B154" s="84"/>
      <c r="C154" s="84"/>
      <c r="D154" s="84"/>
      <c r="E154" s="84"/>
      <c r="F154" s="84"/>
      <c r="G154" s="84"/>
      <c r="H154" s="125"/>
      <c r="I154" s="84"/>
      <c r="J154" s="84"/>
      <c r="K154" s="84"/>
      <c r="L154" s="84"/>
      <c r="M154" s="84"/>
      <c r="N154" s="84"/>
      <c r="O154" s="84"/>
      <c r="P154" s="84"/>
    </row>
    <row r="155" spans="1:16" x14ac:dyDescent="0.3">
      <c r="A155" s="84"/>
      <c r="B155" s="84"/>
      <c r="C155" s="84"/>
      <c r="D155" s="84"/>
      <c r="E155" s="84"/>
      <c r="F155" s="84"/>
      <c r="G155" s="84"/>
      <c r="H155" s="125"/>
      <c r="I155" s="84"/>
      <c r="J155" s="84"/>
      <c r="K155" s="84"/>
      <c r="L155" s="84"/>
      <c r="M155" s="84"/>
      <c r="N155" s="84"/>
      <c r="O155" s="84"/>
      <c r="P155" s="84"/>
    </row>
    <row r="156" spans="1:16" x14ac:dyDescent="0.3">
      <c r="A156" s="84"/>
      <c r="B156" s="84"/>
      <c r="C156" s="84"/>
      <c r="D156" s="84"/>
      <c r="E156" s="84"/>
      <c r="F156" s="84"/>
      <c r="G156" s="84"/>
      <c r="H156" s="125"/>
      <c r="I156" s="84"/>
      <c r="J156" s="84"/>
      <c r="K156" s="84"/>
      <c r="L156" s="84"/>
      <c r="M156" s="84"/>
      <c r="N156" s="84"/>
      <c r="O156" s="84"/>
      <c r="P156" s="84"/>
    </row>
    <row r="157" spans="1:16" x14ac:dyDescent="0.3">
      <c r="A157" s="84"/>
      <c r="B157" s="84"/>
      <c r="C157" s="84"/>
      <c r="D157" s="84"/>
      <c r="E157" s="84"/>
      <c r="F157" s="84"/>
      <c r="G157" s="84"/>
      <c r="H157" s="125"/>
      <c r="I157" s="84"/>
      <c r="J157" s="84"/>
      <c r="K157" s="84"/>
      <c r="L157" s="84"/>
      <c r="M157" s="84"/>
      <c r="N157" s="84"/>
      <c r="O157" s="84"/>
      <c r="P157" s="84"/>
    </row>
    <row r="158" spans="1:16" x14ac:dyDescent="0.3">
      <c r="A158" s="84"/>
      <c r="B158" s="84"/>
      <c r="C158" s="84"/>
      <c r="D158" s="84"/>
      <c r="E158" s="84"/>
      <c r="F158" s="84"/>
      <c r="G158" s="84"/>
      <c r="H158" s="125"/>
      <c r="I158" s="84"/>
      <c r="J158" s="84"/>
      <c r="K158" s="84"/>
      <c r="L158" s="84"/>
      <c r="M158" s="84"/>
      <c r="N158" s="84"/>
      <c r="O158" s="84"/>
      <c r="P158" s="84"/>
    </row>
    <row r="159" spans="1:16" x14ac:dyDescent="0.3">
      <c r="A159" s="84"/>
      <c r="B159" s="84"/>
      <c r="C159" s="84"/>
      <c r="D159" s="84"/>
      <c r="E159" s="84"/>
      <c r="F159" s="84"/>
      <c r="G159" s="84"/>
      <c r="H159" s="125"/>
      <c r="I159" s="84"/>
      <c r="J159" s="84"/>
      <c r="K159" s="84"/>
      <c r="L159" s="84"/>
      <c r="M159" s="84"/>
      <c r="N159" s="84"/>
      <c r="O159" s="84"/>
      <c r="P159" s="84"/>
    </row>
    <row r="160" spans="1:16" x14ac:dyDescent="0.3">
      <c r="A160" s="84"/>
      <c r="B160" s="84"/>
      <c r="C160" s="84"/>
      <c r="D160" s="84"/>
      <c r="E160" s="84"/>
      <c r="F160" s="84"/>
      <c r="G160" s="84"/>
      <c r="H160" s="125"/>
      <c r="I160" s="84"/>
      <c r="J160" s="84"/>
      <c r="K160" s="84"/>
      <c r="L160" s="84"/>
      <c r="M160" s="84"/>
      <c r="N160" s="84"/>
      <c r="O160" s="84"/>
      <c r="P160" s="84"/>
    </row>
    <row r="161" spans="1:16" x14ac:dyDescent="0.3">
      <c r="A161" s="84"/>
      <c r="B161" s="84"/>
      <c r="C161" s="84"/>
      <c r="D161" s="84"/>
      <c r="E161" s="84"/>
      <c r="F161" s="84"/>
      <c r="G161" s="84"/>
      <c r="H161" s="125"/>
      <c r="I161" s="84"/>
      <c r="J161" s="84"/>
      <c r="K161" s="84"/>
      <c r="L161" s="84"/>
      <c r="M161" s="84"/>
      <c r="N161" s="84"/>
      <c r="O161" s="84"/>
      <c r="P161" s="84"/>
    </row>
    <row r="162" spans="1:16" x14ac:dyDescent="0.3">
      <c r="A162" s="84"/>
      <c r="B162" s="84"/>
      <c r="C162" s="84"/>
      <c r="D162" s="84"/>
      <c r="E162" s="84"/>
      <c r="F162" s="84"/>
      <c r="G162" s="84"/>
      <c r="H162" s="125"/>
      <c r="I162" s="84"/>
      <c r="J162" s="84"/>
      <c r="K162" s="84"/>
      <c r="L162" s="84"/>
      <c r="M162" s="84"/>
      <c r="N162" s="84"/>
      <c r="O162" s="84"/>
      <c r="P162" s="84"/>
    </row>
    <row r="163" spans="1:16" x14ac:dyDescent="0.3">
      <c r="A163" s="84"/>
      <c r="B163" s="84"/>
      <c r="C163" s="84"/>
      <c r="D163" s="84"/>
      <c r="E163" s="84"/>
      <c r="F163" s="84"/>
      <c r="G163" s="84"/>
      <c r="H163" s="125"/>
      <c r="I163" s="84"/>
      <c r="J163" s="84"/>
      <c r="K163" s="84"/>
      <c r="L163" s="84"/>
      <c r="M163" s="84"/>
      <c r="N163" s="84"/>
      <c r="O163" s="84"/>
      <c r="P163" s="84"/>
    </row>
    <row r="164" spans="1:16" x14ac:dyDescent="0.3">
      <c r="A164" s="84"/>
      <c r="B164" s="84"/>
      <c r="C164" s="84"/>
      <c r="D164" s="84"/>
      <c r="E164" s="84"/>
      <c r="F164" s="84"/>
      <c r="G164" s="84"/>
      <c r="H164" s="125"/>
      <c r="I164" s="84"/>
      <c r="J164" s="84"/>
      <c r="K164" s="84"/>
      <c r="L164" s="84"/>
      <c r="M164" s="84"/>
      <c r="N164" s="84"/>
      <c r="O164" s="84"/>
      <c r="P164" s="84"/>
    </row>
    <row r="165" spans="1:16" x14ac:dyDescent="0.3">
      <c r="A165" s="84"/>
      <c r="B165" s="84"/>
      <c r="C165" s="84"/>
      <c r="D165" s="84"/>
      <c r="E165" s="84"/>
      <c r="F165" s="84"/>
      <c r="G165" s="84"/>
      <c r="H165" s="125"/>
      <c r="I165" s="84"/>
      <c r="J165" s="84"/>
      <c r="K165" s="84"/>
      <c r="L165" s="84"/>
      <c r="M165" s="84"/>
      <c r="N165" s="84"/>
      <c r="O165" s="84"/>
      <c r="P165" s="84"/>
    </row>
    <row r="166" spans="1:16" x14ac:dyDescent="0.3">
      <c r="A166" s="84"/>
      <c r="B166" s="84"/>
      <c r="C166" s="84"/>
      <c r="D166" s="84"/>
      <c r="E166" s="84"/>
      <c r="F166" s="84"/>
      <c r="G166" s="84"/>
      <c r="H166" s="125"/>
      <c r="I166" s="84"/>
      <c r="J166" s="84"/>
      <c r="K166" s="84"/>
      <c r="L166" s="84"/>
      <c r="M166" s="84"/>
      <c r="N166" s="84"/>
      <c r="O166" s="84"/>
      <c r="P166" s="84"/>
    </row>
    <row r="167" spans="1:16" x14ac:dyDescent="0.3">
      <c r="A167" s="84"/>
      <c r="B167" s="84"/>
      <c r="C167" s="84"/>
      <c r="D167" s="84"/>
      <c r="E167" s="84"/>
      <c r="F167" s="84"/>
      <c r="G167" s="84"/>
      <c r="H167" s="125"/>
      <c r="I167" s="84"/>
      <c r="J167" s="84"/>
      <c r="K167" s="84"/>
      <c r="L167" s="84"/>
      <c r="M167" s="84"/>
      <c r="N167" s="84"/>
      <c r="O167" s="84"/>
      <c r="P167" s="84"/>
    </row>
    <row r="168" spans="1:16" x14ac:dyDescent="0.3">
      <c r="A168" s="84"/>
      <c r="B168" s="84"/>
      <c r="C168" s="84"/>
      <c r="D168" s="84"/>
      <c r="E168" s="84"/>
      <c r="F168" s="84"/>
      <c r="G168" s="84"/>
      <c r="H168" s="125"/>
      <c r="I168" s="84"/>
      <c r="J168" s="84"/>
      <c r="K168" s="84"/>
      <c r="L168" s="84"/>
      <c r="M168" s="84"/>
      <c r="N168" s="84"/>
      <c r="O168" s="84"/>
      <c r="P168" s="84"/>
    </row>
    <row r="169" spans="1:16" x14ac:dyDescent="0.3">
      <c r="A169" s="84"/>
      <c r="B169" s="84"/>
      <c r="C169" s="84"/>
      <c r="D169" s="84"/>
      <c r="E169" s="84"/>
      <c r="F169" s="84"/>
      <c r="G169" s="84"/>
      <c r="H169" s="125"/>
      <c r="I169" s="84"/>
      <c r="J169" s="84"/>
      <c r="K169" s="84"/>
      <c r="L169" s="84"/>
      <c r="M169" s="84"/>
      <c r="N169" s="84"/>
      <c r="O169" s="84"/>
      <c r="P169" s="84"/>
    </row>
    <row r="170" spans="1:16" x14ac:dyDescent="0.3">
      <c r="A170" s="84"/>
      <c r="B170" s="84"/>
      <c r="C170" s="84"/>
      <c r="D170" s="84"/>
      <c r="E170" s="84"/>
      <c r="F170" s="84"/>
      <c r="G170" s="84"/>
      <c r="H170" s="125"/>
      <c r="I170" s="84"/>
      <c r="J170" s="84"/>
      <c r="K170" s="84"/>
      <c r="L170" s="84"/>
      <c r="M170" s="84"/>
      <c r="N170" s="84"/>
      <c r="O170" s="84"/>
      <c r="P170" s="84"/>
    </row>
    <row r="171" spans="1:16" x14ac:dyDescent="0.3">
      <c r="A171" s="84"/>
      <c r="B171" s="84"/>
      <c r="C171" s="84"/>
      <c r="D171" s="84"/>
      <c r="E171" s="84"/>
      <c r="F171" s="84"/>
      <c r="G171" s="84"/>
      <c r="H171" s="125"/>
      <c r="I171" s="84"/>
      <c r="J171" s="84"/>
      <c r="K171" s="84"/>
      <c r="L171" s="84"/>
      <c r="M171" s="84"/>
      <c r="N171" s="84"/>
      <c r="O171" s="84"/>
      <c r="P171" s="84"/>
    </row>
    <row r="172" spans="1:16" x14ac:dyDescent="0.3">
      <c r="A172" s="84"/>
      <c r="B172" s="84"/>
      <c r="C172" s="84"/>
      <c r="D172" s="84"/>
      <c r="E172" s="84"/>
      <c r="F172" s="84"/>
      <c r="G172" s="84"/>
      <c r="H172" s="125"/>
      <c r="I172" s="84"/>
      <c r="J172" s="84"/>
      <c r="K172" s="84"/>
      <c r="L172" s="84"/>
      <c r="M172" s="84"/>
      <c r="N172" s="84"/>
      <c r="O172" s="84"/>
      <c r="P172" s="84"/>
    </row>
    <row r="173" spans="1:16" x14ac:dyDescent="0.3">
      <c r="A173" s="84"/>
      <c r="B173" s="84"/>
      <c r="C173" s="84"/>
      <c r="D173" s="84"/>
      <c r="E173" s="84"/>
      <c r="F173" s="84"/>
      <c r="G173" s="84"/>
      <c r="H173" s="125"/>
      <c r="I173" s="84"/>
      <c r="J173" s="84"/>
      <c r="K173" s="84"/>
      <c r="L173" s="84"/>
      <c r="M173" s="84"/>
      <c r="N173" s="84"/>
      <c r="O173" s="84"/>
      <c r="P173" s="84"/>
    </row>
    <row r="174" spans="1:16" x14ac:dyDescent="0.3">
      <c r="A174" s="84"/>
      <c r="B174" s="84"/>
      <c r="C174" s="84"/>
      <c r="D174" s="84"/>
      <c r="E174" s="84"/>
      <c r="F174" s="84"/>
      <c r="G174" s="84"/>
      <c r="H174" s="125"/>
      <c r="I174" s="84"/>
      <c r="J174" s="84"/>
      <c r="K174" s="84"/>
      <c r="L174" s="84"/>
      <c r="M174" s="84"/>
      <c r="N174" s="84"/>
      <c r="O174" s="84"/>
      <c r="P174" s="84"/>
    </row>
    <row r="175" spans="1:16" x14ac:dyDescent="0.3">
      <c r="A175" s="84"/>
      <c r="B175" s="84"/>
      <c r="C175" s="84"/>
      <c r="D175" s="84"/>
      <c r="E175" s="84"/>
      <c r="F175" s="84"/>
      <c r="G175" s="84"/>
      <c r="H175" s="125"/>
      <c r="I175" s="84"/>
      <c r="J175" s="84"/>
      <c r="K175" s="84"/>
      <c r="L175" s="84"/>
      <c r="M175" s="84"/>
      <c r="N175" s="84"/>
      <c r="O175" s="84"/>
      <c r="P175" s="84"/>
    </row>
    <row r="176" spans="1:16" x14ac:dyDescent="0.3">
      <c r="A176" s="84"/>
      <c r="B176" s="84"/>
      <c r="C176" s="84"/>
      <c r="D176" s="84"/>
      <c r="E176" s="84"/>
      <c r="F176" s="84"/>
      <c r="G176" s="84"/>
      <c r="H176" s="125"/>
      <c r="I176" s="84"/>
      <c r="J176" s="84"/>
      <c r="K176" s="84"/>
      <c r="L176" s="84"/>
      <c r="M176" s="84"/>
      <c r="N176" s="84"/>
      <c r="O176" s="84"/>
      <c r="P176" s="84"/>
    </row>
    <row r="177" spans="1:16" x14ac:dyDescent="0.3">
      <c r="A177" s="84"/>
      <c r="B177" s="84"/>
      <c r="C177" s="84"/>
      <c r="D177" s="84"/>
      <c r="E177" s="84"/>
      <c r="F177" s="84"/>
      <c r="G177" s="84"/>
      <c r="H177" s="125"/>
      <c r="I177" s="84"/>
      <c r="J177" s="84"/>
      <c r="K177" s="84"/>
      <c r="L177" s="84"/>
      <c r="M177" s="84"/>
      <c r="N177" s="84"/>
      <c r="O177" s="84"/>
      <c r="P177" s="84"/>
    </row>
    <row r="178" spans="1:16" x14ac:dyDescent="0.3">
      <c r="A178" s="84"/>
      <c r="B178" s="84"/>
      <c r="C178" s="84"/>
      <c r="D178" s="84"/>
      <c r="E178" s="84"/>
      <c r="F178" s="84"/>
      <c r="G178" s="84"/>
      <c r="H178" s="125"/>
      <c r="I178" s="84"/>
      <c r="J178" s="84"/>
      <c r="K178" s="84"/>
      <c r="L178" s="84"/>
      <c r="M178" s="84"/>
      <c r="N178" s="84"/>
      <c r="O178" s="84"/>
      <c r="P178" s="84"/>
    </row>
    <row r="179" spans="1:16" x14ac:dyDescent="0.3">
      <c r="A179" s="84"/>
      <c r="B179" s="84"/>
      <c r="C179" s="84"/>
      <c r="D179" s="84"/>
      <c r="E179" s="84"/>
      <c r="F179" s="84"/>
      <c r="G179" s="84"/>
      <c r="H179" s="125"/>
      <c r="I179" s="84"/>
      <c r="J179" s="84"/>
      <c r="K179" s="84"/>
      <c r="L179" s="84"/>
      <c r="M179" s="84"/>
      <c r="N179" s="84"/>
      <c r="O179" s="84"/>
      <c r="P179" s="84"/>
    </row>
    <row r="180" spans="1:16" x14ac:dyDescent="0.3">
      <c r="A180" s="84"/>
      <c r="B180" s="84"/>
      <c r="C180" s="84"/>
      <c r="D180" s="84"/>
      <c r="E180" s="84"/>
      <c r="F180" s="84"/>
      <c r="G180" s="84"/>
      <c r="H180" s="125"/>
      <c r="I180" s="84"/>
      <c r="J180" s="84"/>
      <c r="K180" s="84"/>
      <c r="L180" s="84"/>
      <c r="M180" s="84"/>
      <c r="N180" s="84"/>
      <c r="O180" s="84"/>
      <c r="P180" s="84"/>
    </row>
    <row r="181" spans="1:16" x14ac:dyDescent="0.3">
      <c r="A181" s="84"/>
      <c r="B181" s="84"/>
      <c r="C181" s="84"/>
      <c r="D181" s="84"/>
      <c r="E181" s="84"/>
      <c r="F181" s="84"/>
      <c r="G181" s="84"/>
      <c r="H181" s="125"/>
      <c r="I181" s="84"/>
      <c r="J181" s="84"/>
      <c r="K181" s="84"/>
      <c r="L181" s="84"/>
      <c r="M181" s="84"/>
      <c r="N181" s="84"/>
      <c r="O181" s="84"/>
      <c r="P181" s="84"/>
    </row>
    <row r="182" spans="1:16" x14ac:dyDescent="0.3">
      <c r="C182" s="84"/>
      <c r="D182" s="84"/>
      <c r="E182" s="84"/>
      <c r="F182" s="84"/>
      <c r="G182" s="84"/>
      <c r="H182" s="125"/>
      <c r="I182" s="84"/>
      <c r="J182" s="84"/>
      <c r="K182" s="84"/>
      <c r="L182" s="84"/>
      <c r="M182" s="84"/>
      <c r="N182" s="84"/>
      <c r="O182" s="84"/>
      <c r="P182" s="84"/>
    </row>
    <row r="183" spans="1:16" x14ac:dyDescent="0.3">
      <c r="A183" s="84"/>
      <c r="B183" s="84"/>
      <c r="C183" s="84"/>
      <c r="D183" s="84"/>
      <c r="E183" s="84"/>
      <c r="F183" s="84"/>
      <c r="G183" s="84"/>
      <c r="H183" s="125"/>
      <c r="I183" s="84"/>
      <c r="J183" s="84"/>
      <c r="K183" s="84"/>
      <c r="L183" s="84"/>
      <c r="M183" s="84"/>
      <c r="N183" s="84"/>
      <c r="O183" s="84"/>
      <c r="P183" s="84"/>
    </row>
    <row r="184" spans="1:16" x14ac:dyDescent="0.3">
      <c r="A184" s="84"/>
      <c r="B184" s="84"/>
      <c r="C184" s="84"/>
      <c r="D184" s="84"/>
      <c r="E184" s="84"/>
      <c r="F184" s="84"/>
      <c r="G184" s="84"/>
      <c r="H184" s="125"/>
      <c r="I184" s="84"/>
      <c r="J184" s="84"/>
      <c r="K184" s="84"/>
      <c r="L184" s="84"/>
      <c r="M184" s="84"/>
      <c r="N184" s="84"/>
      <c r="O184" s="84"/>
      <c r="P184" s="84"/>
    </row>
    <row r="185" spans="1:16" x14ac:dyDescent="0.3">
      <c r="A185" s="84"/>
      <c r="B185" s="84"/>
      <c r="C185" s="84"/>
      <c r="D185" s="84"/>
      <c r="E185" s="84"/>
      <c r="F185" s="84"/>
      <c r="G185" s="84"/>
      <c r="H185" s="125"/>
      <c r="I185" s="84"/>
      <c r="J185" s="84"/>
      <c r="K185" s="84"/>
      <c r="L185" s="84"/>
      <c r="M185" s="84"/>
      <c r="N185" s="84"/>
      <c r="O185" s="84"/>
      <c r="P185" s="84"/>
    </row>
    <row r="186" spans="1:16" x14ac:dyDescent="0.3">
      <c r="A186" s="84"/>
      <c r="B186" s="84"/>
      <c r="C186" s="84"/>
      <c r="D186" s="84"/>
      <c r="E186" s="84"/>
      <c r="F186" s="84"/>
      <c r="G186" s="84"/>
      <c r="H186" s="125"/>
      <c r="I186" s="84"/>
      <c r="J186" s="84"/>
      <c r="K186" s="84"/>
      <c r="L186" s="84"/>
      <c r="M186" s="84"/>
      <c r="N186" s="84"/>
      <c r="O186" s="84"/>
      <c r="P186" s="84"/>
    </row>
    <row r="187" spans="1:16" x14ac:dyDescent="0.3">
      <c r="A187" s="84"/>
      <c r="B187" s="84"/>
      <c r="C187" s="84"/>
      <c r="D187" s="84"/>
      <c r="E187" s="84"/>
      <c r="F187" s="84"/>
      <c r="G187" s="84"/>
      <c r="H187" s="125"/>
      <c r="I187" s="84"/>
      <c r="J187" s="84"/>
      <c r="K187" s="84"/>
      <c r="L187" s="84"/>
      <c r="M187" s="84"/>
      <c r="N187" s="84"/>
      <c r="O187" s="84"/>
      <c r="P187" s="84"/>
    </row>
    <row r="188" spans="1:16" x14ac:dyDescent="0.3">
      <c r="A188" s="84"/>
      <c r="B188" s="84"/>
      <c r="C188" s="84"/>
      <c r="D188" s="84"/>
      <c r="E188" s="84"/>
      <c r="F188" s="84"/>
      <c r="G188" s="84"/>
      <c r="H188" s="125"/>
      <c r="I188" s="84"/>
      <c r="J188" s="84"/>
      <c r="K188" s="84"/>
      <c r="L188" s="84"/>
      <c r="M188" s="84"/>
      <c r="N188" s="84"/>
      <c r="O188" s="84"/>
      <c r="P188" s="84"/>
    </row>
    <row r="189" spans="1:16" x14ac:dyDescent="0.3">
      <c r="A189" s="84"/>
      <c r="B189" s="84"/>
      <c r="C189" s="84"/>
      <c r="D189" s="84"/>
      <c r="E189" s="84"/>
      <c r="F189" s="84"/>
      <c r="G189" s="84"/>
      <c r="H189" s="125"/>
      <c r="I189" s="84"/>
      <c r="J189" s="84"/>
      <c r="K189" s="84"/>
      <c r="L189" s="84"/>
      <c r="M189" s="84"/>
      <c r="N189" s="84"/>
      <c r="O189" s="84"/>
      <c r="P189" s="84"/>
    </row>
    <row r="190" spans="1:16" x14ac:dyDescent="0.3">
      <c r="A190" s="84"/>
      <c r="B190" s="84"/>
      <c r="C190" s="84"/>
      <c r="D190" s="84"/>
      <c r="E190" s="84"/>
      <c r="F190" s="84"/>
      <c r="G190" s="84"/>
      <c r="H190" s="125"/>
      <c r="I190" s="84"/>
      <c r="J190" s="84"/>
      <c r="K190" s="84"/>
      <c r="L190" s="84"/>
      <c r="M190" s="84"/>
      <c r="N190" s="84"/>
      <c r="O190" s="84"/>
      <c r="P190" s="84"/>
    </row>
    <row r="191" spans="1:16" x14ac:dyDescent="0.3">
      <c r="A191" s="84"/>
      <c r="B191" s="84"/>
      <c r="C191" s="84"/>
      <c r="D191" s="84"/>
      <c r="E191" s="84"/>
      <c r="F191" s="84"/>
      <c r="G191" s="84"/>
      <c r="H191" s="125"/>
      <c r="I191" s="84"/>
      <c r="J191" s="84"/>
      <c r="K191" s="84"/>
      <c r="L191" s="84"/>
      <c r="M191" s="84"/>
      <c r="N191" s="84"/>
      <c r="O191" s="84"/>
      <c r="P191" s="84"/>
    </row>
    <row r="192" spans="1:16" x14ac:dyDescent="0.3">
      <c r="A192" s="84"/>
      <c r="B192" s="84"/>
      <c r="C192" s="84"/>
      <c r="D192" s="84"/>
      <c r="E192" s="84"/>
      <c r="F192" s="84"/>
      <c r="G192" s="84"/>
      <c r="H192" s="125"/>
      <c r="I192" s="84"/>
      <c r="J192" s="84"/>
      <c r="K192" s="84"/>
      <c r="L192" s="84"/>
      <c r="M192" s="84"/>
      <c r="N192" s="84"/>
      <c r="O192" s="84"/>
      <c r="P192" s="84"/>
    </row>
    <row r="193" spans="1:16" x14ac:dyDescent="0.3">
      <c r="A193" s="84"/>
      <c r="B193" s="84"/>
      <c r="C193" s="84"/>
      <c r="D193" s="84"/>
      <c r="E193" s="84"/>
      <c r="F193" s="84"/>
      <c r="G193" s="84"/>
      <c r="H193" s="125"/>
      <c r="I193" s="84"/>
      <c r="J193" s="84"/>
      <c r="K193" s="84"/>
      <c r="L193" s="84"/>
      <c r="M193" s="84"/>
      <c r="N193" s="84"/>
      <c r="O193" s="84"/>
      <c r="P193" s="84"/>
    </row>
    <row r="194" spans="1:16" x14ac:dyDescent="0.3">
      <c r="A194" s="84"/>
      <c r="B194" s="84"/>
      <c r="C194" s="84"/>
      <c r="D194" s="84"/>
      <c r="E194" s="84"/>
      <c r="F194" s="84"/>
      <c r="G194" s="84"/>
      <c r="H194" s="125"/>
      <c r="I194" s="84"/>
      <c r="J194" s="84"/>
      <c r="K194" s="84"/>
      <c r="L194" s="84"/>
      <c r="M194" s="84"/>
      <c r="N194" s="84"/>
      <c r="O194" s="84"/>
      <c r="P194" s="84"/>
    </row>
    <row r="195" spans="1:16" x14ac:dyDescent="0.3">
      <c r="A195" s="84"/>
      <c r="B195" s="84"/>
      <c r="C195" s="84"/>
      <c r="D195" s="84"/>
      <c r="E195" s="84"/>
      <c r="F195" s="84"/>
      <c r="G195" s="84"/>
      <c r="H195" s="125"/>
      <c r="I195" s="84"/>
      <c r="J195" s="84"/>
      <c r="K195" s="84"/>
      <c r="L195" s="84"/>
      <c r="M195" s="84"/>
      <c r="N195" s="84"/>
      <c r="O195" s="84"/>
      <c r="P195" s="84"/>
    </row>
    <row r="196" spans="1:16" x14ac:dyDescent="0.3">
      <c r="A196" s="84"/>
      <c r="B196" s="84"/>
      <c r="C196" s="84"/>
      <c r="D196" s="84"/>
      <c r="E196" s="84"/>
      <c r="F196" s="84"/>
      <c r="G196" s="84"/>
      <c r="H196" s="125"/>
      <c r="I196" s="84"/>
      <c r="J196" s="84"/>
      <c r="K196" s="84"/>
      <c r="L196" s="84"/>
      <c r="M196" s="84"/>
      <c r="N196" s="84"/>
      <c r="O196" s="84"/>
      <c r="P196" s="84"/>
    </row>
    <row r="197" spans="1:16" x14ac:dyDescent="0.3">
      <c r="A197" s="84"/>
      <c r="B197" s="84"/>
      <c r="C197" s="84"/>
      <c r="D197" s="84"/>
      <c r="E197" s="84"/>
      <c r="F197" s="84"/>
      <c r="G197" s="84"/>
      <c r="H197" s="125"/>
      <c r="I197" s="84"/>
      <c r="J197" s="84"/>
      <c r="K197" s="84"/>
      <c r="L197" s="84"/>
      <c r="M197" s="84"/>
      <c r="N197" s="84"/>
      <c r="O197" s="84"/>
      <c r="P197" s="84"/>
    </row>
    <row r="198" spans="1:16" x14ac:dyDescent="0.3">
      <c r="A198" s="84"/>
      <c r="B198" s="84"/>
      <c r="C198" s="84"/>
      <c r="D198" s="84"/>
      <c r="E198" s="84"/>
      <c r="F198" s="84"/>
      <c r="G198" s="84"/>
      <c r="H198" s="125"/>
      <c r="I198" s="84"/>
      <c r="J198" s="84"/>
      <c r="K198" s="84"/>
      <c r="L198" s="84"/>
      <c r="M198" s="84"/>
      <c r="N198" s="84"/>
      <c r="O198" s="84"/>
      <c r="P198" s="84"/>
    </row>
    <row r="199" spans="1:16" x14ac:dyDescent="0.3">
      <c r="A199" s="84"/>
      <c r="B199" s="84"/>
      <c r="C199" s="84"/>
      <c r="D199" s="84"/>
      <c r="E199" s="84"/>
      <c r="F199" s="84"/>
      <c r="G199" s="84"/>
      <c r="H199" s="125"/>
      <c r="I199" s="84"/>
      <c r="J199" s="84"/>
      <c r="K199" s="84"/>
      <c r="L199" s="84"/>
      <c r="M199" s="84"/>
      <c r="N199" s="84"/>
      <c r="O199" s="84"/>
      <c r="P199" s="84"/>
    </row>
    <row r="200" spans="1:16" x14ac:dyDescent="0.3">
      <c r="A200" s="84"/>
      <c r="B200" s="84"/>
      <c r="C200" s="84"/>
      <c r="D200" s="84"/>
      <c r="E200" s="84"/>
      <c r="F200" s="84"/>
      <c r="G200" s="84"/>
      <c r="H200" s="125"/>
      <c r="I200" s="84"/>
      <c r="J200" s="84"/>
      <c r="K200" s="84"/>
      <c r="L200" s="84"/>
      <c r="M200" s="84"/>
      <c r="N200" s="84"/>
      <c r="O200" s="84"/>
      <c r="P200" s="84"/>
    </row>
    <row r="201" spans="1:16" x14ac:dyDescent="0.3">
      <c r="A201" s="84"/>
      <c r="B201" s="84"/>
      <c r="C201" s="84"/>
      <c r="D201" s="84"/>
      <c r="E201" s="84"/>
      <c r="F201" s="84"/>
      <c r="G201" s="84"/>
      <c r="H201" s="125"/>
      <c r="I201" s="84"/>
      <c r="J201" s="84"/>
      <c r="K201" s="84"/>
      <c r="L201" s="84"/>
      <c r="M201" s="84"/>
      <c r="N201" s="84"/>
      <c r="O201" s="84"/>
      <c r="P201" s="84"/>
    </row>
    <row r="202" spans="1:16" x14ac:dyDescent="0.3">
      <c r="A202" s="84"/>
      <c r="B202" s="84"/>
      <c r="C202" s="84"/>
      <c r="D202" s="84"/>
      <c r="E202" s="84"/>
      <c r="F202" s="84"/>
      <c r="G202" s="84"/>
      <c r="H202" s="125"/>
      <c r="I202" s="84"/>
      <c r="J202" s="84"/>
      <c r="K202" s="84"/>
      <c r="L202" s="84"/>
      <c r="M202" s="84"/>
      <c r="N202" s="84"/>
      <c r="O202" s="84"/>
      <c r="P202" s="84"/>
    </row>
    <row r="203" spans="1:16" x14ac:dyDescent="0.3">
      <c r="A203" s="84"/>
      <c r="B203" s="84"/>
      <c r="C203" s="84"/>
      <c r="D203" s="84"/>
      <c r="E203" s="84"/>
      <c r="F203" s="84"/>
      <c r="G203" s="84"/>
      <c r="H203" s="125"/>
      <c r="I203" s="84"/>
      <c r="J203" s="84"/>
      <c r="K203" s="84"/>
      <c r="L203" s="84"/>
      <c r="M203" s="84"/>
      <c r="N203" s="84"/>
      <c r="O203" s="84"/>
      <c r="P203" s="84"/>
    </row>
    <row r="204" spans="1:16" x14ac:dyDescent="0.3">
      <c r="A204" s="84"/>
      <c r="B204" s="84"/>
      <c r="C204" s="84"/>
      <c r="D204" s="84"/>
      <c r="E204" s="84"/>
      <c r="F204" s="84"/>
      <c r="G204" s="84"/>
      <c r="H204" s="125"/>
      <c r="I204" s="84"/>
      <c r="J204" s="84"/>
      <c r="K204" s="84"/>
      <c r="L204" s="84"/>
      <c r="M204" s="84"/>
      <c r="N204" s="84"/>
      <c r="O204" s="84"/>
      <c r="P204" s="84"/>
    </row>
    <row r="205" spans="1:16" x14ac:dyDescent="0.3">
      <c r="A205" s="84"/>
      <c r="B205" s="84"/>
      <c r="C205" s="84"/>
      <c r="D205" s="84"/>
      <c r="E205" s="84"/>
      <c r="F205" s="84"/>
      <c r="G205" s="84"/>
      <c r="H205" s="125"/>
      <c r="I205" s="84"/>
      <c r="J205" s="84"/>
      <c r="K205" s="84"/>
      <c r="L205" s="84"/>
      <c r="M205" s="84"/>
      <c r="N205" s="84"/>
      <c r="O205" s="84"/>
      <c r="P205" s="84"/>
    </row>
    <row r="206" spans="1:16" x14ac:dyDescent="0.3">
      <c r="A206" s="84"/>
      <c r="B206" s="84"/>
      <c r="C206" s="84"/>
      <c r="D206" s="84"/>
      <c r="E206" s="84"/>
      <c r="F206" s="84"/>
      <c r="G206" s="84"/>
      <c r="H206" s="125"/>
      <c r="I206" s="84"/>
      <c r="J206" s="84"/>
      <c r="K206" s="84"/>
      <c r="L206" s="84"/>
      <c r="M206" s="84"/>
      <c r="N206" s="84"/>
      <c r="O206" s="84"/>
      <c r="P206" s="84"/>
    </row>
    <row r="207" spans="1:16" x14ac:dyDescent="0.3">
      <c r="A207" s="84"/>
      <c r="B207" s="84"/>
      <c r="C207" s="84"/>
      <c r="D207" s="84"/>
      <c r="E207" s="84"/>
      <c r="F207" s="84"/>
      <c r="G207" s="84"/>
      <c r="H207" s="125"/>
      <c r="I207" s="84"/>
      <c r="J207" s="84"/>
      <c r="K207" s="84"/>
      <c r="L207" s="84"/>
      <c r="M207" s="84"/>
      <c r="N207" s="84"/>
      <c r="O207" s="84"/>
      <c r="P207" s="84"/>
    </row>
    <row r="208" spans="1:16" x14ac:dyDescent="0.3">
      <c r="A208" s="84"/>
      <c r="B208" s="84"/>
      <c r="C208" s="84"/>
      <c r="D208" s="84"/>
      <c r="E208" s="84"/>
      <c r="F208" s="84"/>
      <c r="G208" s="84"/>
      <c r="H208" s="125"/>
      <c r="I208" s="84"/>
      <c r="J208" s="84"/>
      <c r="K208" s="84"/>
      <c r="L208" s="84"/>
      <c r="M208" s="84"/>
      <c r="N208" s="84"/>
      <c r="O208" s="84"/>
      <c r="P208" s="84"/>
    </row>
    <row r="209" spans="1:16" x14ac:dyDescent="0.3">
      <c r="A209" s="84"/>
      <c r="B209" s="84"/>
      <c r="C209" s="84"/>
      <c r="D209" s="84"/>
      <c r="E209" s="84"/>
      <c r="F209" s="84"/>
      <c r="G209" s="84"/>
      <c r="H209" s="125"/>
      <c r="I209" s="84"/>
      <c r="J209" s="84"/>
      <c r="K209" s="84"/>
      <c r="L209" s="84"/>
      <c r="M209" s="84"/>
      <c r="N209" s="84"/>
      <c r="O209" s="84"/>
      <c r="P209" s="84"/>
    </row>
    <row r="210" spans="1:16" x14ac:dyDescent="0.3">
      <c r="A210" s="84"/>
      <c r="B210" s="84"/>
      <c r="C210" s="84"/>
      <c r="D210" s="84"/>
      <c r="E210" s="84"/>
      <c r="F210" s="84"/>
      <c r="G210" s="84"/>
      <c r="H210" s="125"/>
      <c r="I210" s="84"/>
      <c r="J210" s="84"/>
      <c r="K210" s="84"/>
      <c r="L210" s="84"/>
      <c r="M210" s="84"/>
      <c r="N210" s="84"/>
      <c r="O210" s="84"/>
      <c r="P210" s="84"/>
    </row>
    <row r="211" spans="1:16" x14ac:dyDescent="0.3">
      <c r="A211" s="84"/>
      <c r="B211" s="84"/>
      <c r="C211" s="84"/>
      <c r="D211" s="84"/>
      <c r="E211" s="84"/>
      <c r="F211" s="84"/>
      <c r="G211" s="84"/>
      <c r="H211" s="125"/>
      <c r="I211" s="84"/>
      <c r="J211" s="84"/>
      <c r="K211" s="84"/>
      <c r="L211" s="84"/>
      <c r="M211" s="84"/>
      <c r="N211" s="84"/>
      <c r="O211" s="84"/>
      <c r="P211" s="84"/>
    </row>
    <row r="212" spans="1:16" x14ac:dyDescent="0.3">
      <c r="A212" s="84"/>
      <c r="B212" s="84"/>
      <c r="C212" s="84"/>
      <c r="D212" s="84"/>
      <c r="E212" s="84"/>
      <c r="F212" s="84"/>
      <c r="G212" s="84"/>
      <c r="H212" s="125"/>
      <c r="I212" s="84"/>
      <c r="J212" s="84"/>
      <c r="K212" s="84"/>
      <c r="L212" s="84"/>
      <c r="M212" s="84"/>
      <c r="N212" s="84"/>
      <c r="O212" s="84"/>
      <c r="P212" s="84"/>
    </row>
    <row r="213" spans="1:16" x14ac:dyDescent="0.3">
      <c r="A213" s="84"/>
      <c r="B213" s="84"/>
      <c r="C213" s="84"/>
      <c r="D213" s="84"/>
      <c r="E213" s="84"/>
      <c r="F213" s="84"/>
      <c r="G213" s="84"/>
      <c r="H213" s="125"/>
      <c r="I213" s="84"/>
      <c r="J213" s="84"/>
      <c r="K213" s="84"/>
      <c r="L213" s="84"/>
      <c r="M213" s="84"/>
      <c r="N213" s="84"/>
      <c r="O213" s="84"/>
      <c r="P213" s="84"/>
    </row>
    <row r="214" spans="1:16" x14ac:dyDescent="0.3">
      <c r="A214" s="84"/>
      <c r="B214" s="84"/>
      <c r="C214" s="84"/>
      <c r="D214" s="84"/>
      <c r="E214" s="84"/>
      <c r="F214" s="84"/>
      <c r="G214" s="84"/>
      <c r="H214" s="125"/>
      <c r="I214" s="84"/>
      <c r="J214" s="84"/>
      <c r="K214" s="84"/>
      <c r="L214" s="84"/>
      <c r="M214" s="84"/>
      <c r="N214" s="84"/>
      <c r="O214" s="84"/>
      <c r="P214" s="84"/>
    </row>
    <row r="215" spans="1:16" x14ac:dyDescent="0.3">
      <c r="A215" s="84"/>
      <c r="B215" s="84"/>
      <c r="C215" s="84"/>
      <c r="D215" s="84"/>
      <c r="E215" s="84"/>
      <c r="F215" s="84"/>
      <c r="G215" s="84"/>
      <c r="H215" s="125"/>
      <c r="I215" s="84"/>
      <c r="J215" s="84"/>
      <c r="K215" s="84"/>
      <c r="L215" s="84"/>
      <c r="M215" s="84"/>
      <c r="N215" s="84"/>
      <c r="O215" s="84"/>
      <c r="P215" s="84"/>
    </row>
    <row r="216" spans="1:16" x14ac:dyDescent="0.3">
      <c r="A216" s="84"/>
      <c r="B216" s="84"/>
      <c r="C216" s="84"/>
      <c r="D216" s="84"/>
      <c r="E216" s="84"/>
      <c r="F216" s="84"/>
      <c r="G216" s="84"/>
      <c r="H216" s="125"/>
      <c r="I216" s="84"/>
      <c r="J216" s="84"/>
      <c r="K216" s="84"/>
      <c r="L216" s="84"/>
      <c r="M216" s="84"/>
      <c r="N216" s="84"/>
      <c r="O216" s="84"/>
      <c r="P216" s="84"/>
    </row>
    <row r="217" spans="1:16" x14ac:dyDescent="0.3">
      <c r="A217" s="84"/>
      <c r="B217" s="84"/>
      <c r="C217" s="84"/>
      <c r="D217" s="84"/>
      <c r="E217" s="84"/>
      <c r="F217" s="84"/>
      <c r="G217" s="84"/>
      <c r="H217" s="125"/>
      <c r="I217" s="84"/>
      <c r="J217" s="84"/>
      <c r="K217" s="84"/>
      <c r="L217" s="84"/>
      <c r="M217" s="84"/>
      <c r="N217" s="84"/>
      <c r="O217" s="84"/>
      <c r="P217" s="84"/>
    </row>
    <row r="218" spans="1:16" x14ac:dyDescent="0.3">
      <c r="A218" s="84"/>
      <c r="B218" s="84"/>
      <c r="C218" s="84"/>
      <c r="D218" s="84"/>
      <c r="E218" s="84"/>
      <c r="F218" s="84"/>
      <c r="G218" s="84"/>
      <c r="H218" s="125"/>
      <c r="I218" s="84"/>
      <c r="J218" s="84"/>
      <c r="K218" s="84"/>
      <c r="L218" s="84"/>
      <c r="M218" s="84"/>
      <c r="N218" s="84"/>
      <c r="O218" s="84"/>
      <c r="P218" s="84"/>
    </row>
    <row r="219" spans="1:16" x14ac:dyDescent="0.3">
      <c r="A219" s="84"/>
      <c r="B219" s="84"/>
      <c r="C219" s="84"/>
      <c r="D219" s="84"/>
      <c r="E219" s="84"/>
      <c r="F219" s="84"/>
      <c r="G219" s="84"/>
      <c r="H219" s="125"/>
      <c r="I219" s="84"/>
      <c r="J219" s="84"/>
      <c r="K219" s="84"/>
      <c r="L219" s="84"/>
      <c r="M219" s="84"/>
      <c r="N219" s="84"/>
      <c r="O219" s="84"/>
      <c r="P219" s="84"/>
    </row>
    <row r="220" spans="1:16" x14ac:dyDescent="0.3">
      <c r="A220" s="84"/>
      <c r="B220" s="84"/>
      <c r="C220" s="84"/>
      <c r="D220" s="84"/>
      <c r="E220" s="84"/>
      <c r="F220" s="84"/>
      <c r="G220" s="84"/>
      <c r="H220" s="125"/>
      <c r="I220" s="84"/>
      <c r="J220" s="84"/>
      <c r="K220" s="84"/>
      <c r="L220" s="84"/>
      <c r="M220" s="84"/>
      <c r="N220" s="84"/>
      <c r="O220" s="84"/>
      <c r="P220" s="84"/>
    </row>
    <row r="221" spans="1:16" x14ac:dyDescent="0.3">
      <c r="A221" s="84"/>
      <c r="B221" s="84"/>
      <c r="C221" s="84"/>
      <c r="D221" s="84"/>
      <c r="E221" s="84"/>
      <c r="F221" s="84"/>
      <c r="G221" s="84"/>
      <c r="H221" s="125"/>
      <c r="I221" s="84"/>
      <c r="J221" s="84"/>
      <c r="K221" s="84"/>
      <c r="L221" s="84"/>
      <c r="M221" s="84"/>
      <c r="N221" s="84"/>
      <c r="O221" s="84"/>
      <c r="P221" s="84"/>
    </row>
    <row r="222" spans="1:16" x14ac:dyDescent="0.3">
      <c r="A222" s="84"/>
      <c r="B222" s="84"/>
      <c r="C222" s="84"/>
      <c r="D222" s="84"/>
      <c r="E222" s="84"/>
      <c r="F222" s="84"/>
      <c r="G222" s="84"/>
      <c r="H222" s="125"/>
      <c r="I222" s="84"/>
      <c r="J222" s="84"/>
      <c r="K222" s="84"/>
      <c r="L222" s="84"/>
      <c r="M222" s="84"/>
      <c r="N222" s="84"/>
      <c r="O222" s="84"/>
      <c r="P222" s="84"/>
    </row>
    <row r="223" spans="1:16" x14ac:dyDescent="0.3">
      <c r="A223" s="84"/>
      <c r="B223" s="84"/>
      <c r="C223" s="84"/>
      <c r="D223" s="84"/>
      <c r="E223" s="84"/>
      <c r="F223" s="84"/>
      <c r="G223" s="84"/>
      <c r="H223" s="125"/>
      <c r="I223" s="84"/>
      <c r="J223" s="84"/>
      <c r="K223" s="84"/>
      <c r="L223" s="84"/>
      <c r="M223" s="84"/>
      <c r="N223" s="84"/>
      <c r="O223" s="84"/>
      <c r="P223" s="84"/>
    </row>
    <row r="224" spans="1:16" x14ac:dyDescent="0.3">
      <c r="A224" s="84"/>
      <c r="B224" s="84"/>
      <c r="C224" s="84"/>
      <c r="D224" s="84"/>
      <c r="E224" s="84"/>
      <c r="F224" s="84"/>
      <c r="G224" s="84"/>
      <c r="H224" s="125"/>
      <c r="I224" s="84"/>
      <c r="J224" s="84"/>
      <c r="K224" s="84"/>
      <c r="L224" s="84"/>
      <c r="M224" s="84"/>
      <c r="N224" s="84"/>
      <c r="O224" s="84"/>
      <c r="P224" s="84"/>
    </row>
    <row r="225" spans="1:16" x14ac:dyDescent="0.3">
      <c r="A225" s="84"/>
      <c r="B225" s="84"/>
      <c r="C225" s="84"/>
      <c r="D225" s="84"/>
      <c r="E225" s="84"/>
      <c r="F225" s="84"/>
      <c r="G225" s="84"/>
      <c r="H225" s="125"/>
      <c r="I225" s="84"/>
      <c r="J225" s="84"/>
      <c r="K225" s="84"/>
      <c r="L225" s="84"/>
      <c r="M225" s="84"/>
      <c r="N225" s="84"/>
      <c r="O225" s="84"/>
      <c r="P225" s="84"/>
    </row>
    <row r="226" spans="1:16" x14ac:dyDescent="0.3">
      <c r="A226" s="84"/>
      <c r="B226" s="84"/>
      <c r="C226" s="84"/>
      <c r="D226" s="84"/>
      <c r="E226" s="84"/>
      <c r="F226" s="84"/>
      <c r="G226" s="84"/>
      <c r="H226" s="125"/>
      <c r="I226" s="84"/>
      <c r="J226" s="84"/>
      <c r="K226" s="84"/>
      <c r="L226" s="84"/>
      <c r="M226" s="84"/>
      <c r="N226" s="84"/>
      <c r="O226" s="84"/>
      <c r="P226" s="84"/>
    </row>
    <row r="227" spans="1:16" x14ac:dyDescent="0.3">
      <c r="A227" s="84"/>
      <c r="B227" s="84"/>
      <c r="C227" s="84"/>
      <c r="D227" s="84"/>
      <c r="E227" s="84"/>
      <c r="F227" s="84"/>
      <c r="G227" s="84"/>
      <c r="H227" s="125"/>
      <c r="I227" s="84"/>
      <c r="J227" s="84"/>
      <c r="K227" s="84"/>
      <c r="L227" s="84"/>
      <c r="M227" s="84"/>
      <c r="N227" s="84"/>
      <c r="O227" s="84"/>
      <c r="P227" s="84"/>
    </row>
    <row r="228" spans="1:16" x14ac:dyDescent="0.3">
      <c r="A228" s="84"/>
      <c r="B228" s="84"/>
      <c r="C228" s="84"/>
      <c r="D228" s="84"/>
      <c r="E228" s="84"/>
      <c r="F228" s="84"/>
      <c r="G228" s="84"/>
      <c r="H228" s="125"/>
      <c r="I228" s="84"/>
      <c r="J228" s="84"/>
      <c r="K228" s="84"/>
      <c r="L228" s="84"/>
      <c r="M228" s="84"/>
      <c r="N228" s="84"/>
      <c r="O228" s="84"/>
      <c r="P228" s="84"/>
    </row>
    <row r="229" spans="1:16" x14ac:dyDescent="0.3">
      <c r="A229" s="84"/>
      <c r="B229" s="84"/>
      <c r="C229" s="84"/>
      <c r="D229" s="84"/>
      <c r="E229" s="84"/>
      <c r="F229" s="84"/>
      <c r="G229" s="84"/>
      <c r="H229" s="125"/>
      <c r="I229" s="84"/>
      <c r="J229" s="84"/>
      <c r="K229" s="84"/>
      <c r="L229" s="84"/>
      <c r="M229" s="84"/>
      <c r="N229" s="84"/>
      <c r="O229" s="84"/>
      <c r="P229" s="84"/>
    </row>
    <row r="230" spans="1:16" x14ac:dyDescent="0.3">
      <c r="A230" s="84"/>
      <c r="B230" s="84"/>
      <c r="C230" s="84"/>
      <c r="D230" s="84"/>
      <c r="E230" s="84"/>
      <c r="F230" s="84"/>
      <c r="G230" s="84"/>
      <c r="H230" s="125"/>
      <c r="I230" s="84"/>
      <c r="J230" s="84"/>
      <c r="K230" s="84"/>
      <c r="L230" s="84"/>
      <c r="M230" s="84"/>
      <c r="N230" s="84"/>
      <c r="O230" s="84"/>
      <c r="P230" s="84"/>
    </row>
    <row r="231" spans="1:16" x14ac:dyDescent="0.3">
      <c r="A231" s="84"/>
      <c r="B231" s="84"/>
      <c r="C231" s="84"/>
      <c r="D231" s="84"/>
      <c r="E231" s="84"/>
      <c r="F231" s="84"/>
      <c r="G231" s="84"/>
      <c r="H231" s="125"/>
      <c r="I231" s="84"/>
      <c r="J231" s="84"/>
      <c r="K231" s="84"/>
      <c r="L231" s="84"/>
      <c r="M231" s="84"/>
      <c r="N231" s="84"/>
      <c r="O231" s="84"/>
      <c r="P231" s="84"/>
    </row>
    <row r="232" spans="1:16" x14ac:dyDescent="0.3">
      <c r="A232" s="84"/>
      <c r="B232" s="84"/>
      <c r="C232" s="84"/>
      <c r="D232" s="84"/>
      <c r="E232" s="84"/>
      <c r="F232" s="84"/>
      <c r="G232" s="84"/>
      <c r="H232" s="125"/>
      <c r="I232" s="84"/>
      <c r="J232" s="84"/>
      <c r="K232" s="84"/>
      <c r="L232" s="84"/>
      <c r="M232" s="84"/>
      <c r="N232" s="84"/>
      <c r="O232" s="84"/>
      <c r="P232" s="84"/>
    </row>
    <row r="233" spans="1:16" x14ac:dyDescent="0.3">
      <c r="A233" s="84"/>
      <c r="B233" s="84"/>
      <c r="C233" s="84"/>
      <c r="D233" s="84"/>
      <c r="E233" s="84"/>
      <c r="F233" s="84"/>
      <c r="G233" s="84"/>
      <c r="H233" s="125"/>
      <c r="I233" s="84"/>
      <c r="J233" s="84"/>
      <c r="K233" s="84"/>
      <c r="L233" s="84"/>
      <c r="M233" s="84"/>
      <c r="N233" s="84"/>
      <c r="O233" s="84"/>
      <c r="P233" s="84"/>
    </row>
    <row r="234" spans="1:16" x14ac:dyDescent="0.3">
      <c r="A234" s="84"/>
      <c r="B234" s="84"/>
      <c r="C234" s="84"/>
      <c r="D234" s="84"/>
      <c r="E234" s="84"/>
      <c r="F234" s="84"/>
      <c r="G234" s="84"/>
      <c r="H234" s="125"/>
      <c r="I234" s="84"/>
      <c r="J234" s="84"/>
      <c r="K234" s="84"/>
      <c r="L234" s="84"/>
      <c r="M234" s="84"/>
      <c r="N234" s="84"/>
      <c r="O234" s="84"/>
      <c r="P234" s="84"/>
    </row>
    <row r="235" spans="1:16" x14ac:dyDescent="0.3">
      <c r="A235" s="84"/>
      <c r="B235" s="84"/>
      <c r="C235" s="84"/>
      <c r="D235" s="84"/>
      <c r="E235" s="84"/>
      <c r="F235" s="84"/>
      <c r="G235" s="84"/>
      <c r="H235" s="125"/>
      <c r="I235" s="84"/>
      <c r="J235" s="84"/>
      <c r="K235" s="84"/>
      <c r="L235" s="84"/>
      <c r="M235" s="84"/>
      <c r="N235" s="84"/>
      <c r="O235" s="84"/>
      <c r="P235" s="84"/>
    </row>
    <row r="236" spans="1:16" x14ac:dyDescent="0.3">
      <c r="A236" s="84"/>
      <c r="B236" s="84"/>
      <c r="C236" s="84"/>
      <c r="D236" s="84"/>
      <c r="E236" s="84"/>
      <c r="F236" s="84"/>
      <c r="G236" s="84"/>
      <c r="H236" s="125"/>
      <c r="I236" s="84"/>
      <c r="J236" s="84"/>
      <c r="K236" s="84"/>
      <c r="L236" s="84"/>
      <c r="M236" s="84"/>
      <c r="N236" s="84"/>
      <c r="O236" s="84"/>
      <c r="P236" s="84"/>
    </row>
    <row r="237" spans="1:16" x14ac:dyDescent="0.3">
      <c r="A237" s="84"/>
      <c r="B237" s="84"/>
      <c r="C237" s="84"/>
      <c r="D237" s="84"/>
      <c r="E237" s="84"/>
      <c r="F237" s="84"/>
      <c r="G237" s="84"/>
      <c r="H237" s="125"/>
      <c r="I237" s="84"/>
      <c r="J237" s="84"/>
      <c r="K237" s="84"/>
      <c r="L237" s="84"/>
      <c r="M237" s="84"/>
      <c r="N237" s="84"/>
      <c r="O237" s="84"/>
      <c r="P237" s="84"/>
    </row>
    <row r="238" spans="1:16" x14ac:dyDescent="0.3">
      <c r="A238" s="84"/>
      <c r="B238" s="84"/>
      <c r="C238" s="84"/>
      <c r="D238" s="84"/>
      <c r="E238" s="84"/>
      <c r="F238" s="84"/>
      <c r="G238" s="84"/>
      <c r="H238" s="125"/>
      <c r="I238" s="84"/>
      <c r="J238" s="84"/>
      <c r="K238" s="84"/>
      <c r="L238" s="84"/>
      <c r="M238" s="84"/>
      <c r="N238" s="84"/>
      <c r="O238" s="84"/>
      <c r="P238" s="84"/>
    </row>
    <row r="239" spans="1:16" x14ac:dyDescent="0.3">
      <c r="A239" s="84"/>
      <c r="B239" s="84"/>
      <c r="C239" s="84"/>
      <c r="D239" s="84"/>
      <c r="E239" s="84"/>
      <c r="F239" s="84"/>
      <c r="G239" s="84"/>
      <c r="H239" s="125"/>
      <c r="I239" s="84"/>
      <c r="J239" s="84"/>
      <c r="K239" s="84"/>
      <c r="L239" s="84"/>
      <c r="M239" s="84"/>
      <c r="N239" s="84"/>
      <c r="O239" s="84"/>
      <c r="P239" s="84"/>
    </row>
    <row r="240" spans="1:16" x14ac:dyDescent="0.3">
      <c r="A240" s="84"/>
      <c r="B240" s="84"/>
      <c r="C240" s="84"/>
      <c r="D240" s="84"/>
      <c r="E240" s="84"/>
      <c r="F240" s="84"/>
      <c r="G240" s="84"/>
      <c r="H240" s="125"/>
      <c r="I240" s="84"/>
      <c r="J240" s="84"/>
      <c r="K240" s="84"/>
      <c r="L240" s="84"/>
      <c r="M240" s="84"/>
      <c r="N240" s="84"/>
      <c r="O240" s="84"/>
      <c r="P240" s="84"/>
    </row>
    <row r="241" spans="1:16" x14ac:dyDescent="0.3">
      <c r="A241" s="84"/>
      <c r="B241" s="84"/>
      <c r="C241" s="84"/>
      <c r="D241" s="84"/>
      <c r="E241" s="84"/>
      <c r="F241" s="84"/>
      <c r="G241" s="84"/>
      <c r="H241" s="125"/>
      <c r="I241" s="84"/>
      <c r="J241" s="84"/>
      <c r="K241" s="84"/>
      <c r="L241" s="84"/>
      <c r="M241" s="84"/>
      <c r="N241" s="84"/>
      <c r="O241" s="84"/>
      <c r="P241" s="84"/>
    </row>
    <row r="242" spans="1:16" x14ac:dyDescent="0.3">
      <c r="A242" s="84"/>
      <c r="B242" s="84"/>
      <c r="C242" s="84"/>
      <c r="D242" s="84"/>
      <c r="E242" s="84"/>
      <c r="F242" s="84"/>
      <c r="G242" s="84"/>
      <c r="H242" s="125"/>
      <c r="I242" s="84"/>
      <c r="J242" s="84"/>
      <c r="K242" s="84"/>
      <c r="L242" s="84"/>
      <c r="M242" s="84"/>
      <c r="N242" s="84"/>
      <c r="O242" s="84"/>
      <c r="P242" s="84"/>
    </row>
    <row r="243" spans="1:16" x14ac:dyDescent="0.3">
      <c r="A243" s="84"/>
      <c r="B243" s="84"/>
      <c r="C243" s="84"/>
      <c r="D243" s="84"/>
      <c r="E243" s="84"/>
      <c r="F243" s="84"/>
      <c r="G243" s="84"/>
      <c r="H243" s="125"/>
      <c r="I243" s="84"/>
      <c r="J243" s="84"/>
      <c r="K243" s="84"/>
      <c r="L243" s="84"/>
      <c r="M243" s="84"/>
      <c r="N243" s="84"/>
      <c r="O243" s="84"/>
      <c r="P243" s="84"/>
    </row>
    <row r="244" spans="1:16" x14ac:dyDescent="0.3">
      <c r="A244" s="84"/>
      <c r="B244" s="84"/>
      <c r="C244" s="84"/>
      <c r="D244" s="84"/>
      <c r="E244" s="84"/>
      <c r="F244" s="84"/>
      <c r="G244" s="84"/>
      <c r="H244" s="125"/>
      <c r="I244" s="84"/>
      <c r="J244" s="84"/>
      <c r="K244" s="84"/>
      <c r="L244" s="84"/>
      <c r="M244" s="84"/>
      <c r="N244" s="84"/>
      <c r="O244" s="84"/>
      <c r="P244" s="84"/>
    </row>
    <row r="245" spans="1:16" x14ac:dyDescent="0.3">
      <c r="A245" s="84"/>
      <c r="B245" s="84"/>
      <c r="C245" s="84"/>
      <c r="D245" s="84"/>
      <c r="E245" s="84"/>
      <c r="F245" s="84"/>
      <c r="G245" s="84"/>
      <c r="H245" s="125"/>
      <c r="I245" s="84"/>
      <c r="J245" s="84"/>
      <c r="K245" s="84"/>
      <c r="L245" s="84"/>
      <c r="M245" s="84"/>
      <c r="N245" s="84"/>
      <c r="O245" s="84"/>
      <c r="P245" s="84"/>
    </row>
    <row r="246" spans="1:16" x14ac:dyDescent="0.3">
      <c r="A246" s="84"/>
      <c r="B246" s="84"/>
      <c r="C246" s="84"/>
      <c r="D246" s="84"/>
      <c r="E246" s="84"/>
      <c r="F246" s="84"/>
      <c r="G246" s="84"/>
      <c r="H246" s="125"/>
      <c r="I246" s="84"/>
      <c r="J246" s="84"/>
      <c r="K246" s="84"/>
      <c r="L246" s="84"/>
      <c r="M246" s="84"/>
      <c r="N246" s="84"/>
      <c r="O246" s="84"/>
      <c r="P246" s="84"/>
    </row>
    <row r="247" spans="1:16" x14ac:dyDescent="0.3">
      <c r="A247" s="84"/>
      <c r="B247" s="84"/>
      <c r="C247" s="84"/>
      <c r="D247" s="84"/>
      <c r="E247" s="84"/>
      <c r="F247" s="84"/>
      <c r="G247" s="84"/>
      <c r="H247" s="125"/>
      <c r="I247" s="84"/>
      <c r="J247" s="84"/>
      <c r="K247" s="84"/>
      <c r="L247" s="84"/>
      <c r="M247" s="84"/>
      <c r="N247" s="84"/>
      <c r="O247" s="84"/>
      <c r="P247" s="84"/>
    </row>
    <row r="248" spans="1:16" x14ac:dyDescent="0.3">
      <c r="A248" s="84"/>
      <c r="B248" s="84"/>
      <c r="C248" s="84"/>
      <c r="D248" s="84"/>
      <c r="E248" s="84"/>
      <c r="F248" s="84"/>
      <c r="G248" s="84"/>
      <c r="H248" s="125"/>
      <c r="I248" s="84"/>
      <c r="J248" s="84"/>
      <c r="K248" s="84"/>
      <c r="L248" s="84"/>
      <c r="M248" s="84"/>
      <c r="N248" s="84"/>
      <c r="O248" s="84"/>
      <c r="P248" s="84"/>
    </row>
    <row r="249" spans="1:16" x14ac:dyDescent="0.3">
      <c r="A249" s="84"/>
      <c r="B249" s="84"/>
      <c r="C249" s="84"/>
      <c r="D249" s="84"/>
      <c r="E249" s="84"/>
      <c r="F249" s="84"/>
      <c r="G249" s="84"/>
      <c r="H249" s="125"/>
      <c r="I249" s="84"/>
      <c r="J249" s="84"/>
      <c r="K249" s="84"/>
      <c r="L249" s="84"/>
      <c r="M249" s="84"/>
      <c r="N249" s="84"/>
      <c r="O249" s="84"/>
      <c r="P249" s="84"/>
    </row>
    <row r="250" spans="1:16" x14ac:dyDescent="0.3">
      <c r="A250" s="84"/>
      <c r="B250" s="84"/>
      <c r="C250" s="84"/>
      <c r="D250" s="84"/>
      <c r="E250" s="84"/>
      <c r="F250" s="84"/>
      <c r="G250" s="84"/>
      <c r="H250" s="125"/>
      <c r="I250" s="84"/>
      <c r="J250" s="84"/>
      <c r="K250" s="84"/>
      <c r="L250" s="84"/>
      <c r="M250" s="84"/>
      <c r="N250" s="84"/>
      <c r="O250" s="84"/>
      <c r="P250" s="84"/>
    </row>
    <row r="251" spans="1:16" x14ac:dyDescent="0.3">
      <c r="A251" s="84"/>
      <c r="B251" s="84"/>
      <c r="C251" s="84"/>
      <c r="D251" s="84"/>
      <c r="E251" s="84"/>
      <c r="F251" s="84"/>
      <c r="G251" s="84"/>
      <c r="H251" s="125"/>
      <c r="I251" s="84"/>
      <c r="J251" s="84"/>
      <c r="K251" s="84"/>
      <c r="L251" s="84"/>
      <c r="M251" s="84"/>
      <c r="N251" s="84"/>
      <c r="O251" s="84"/>
      <c r="P251" s="84"/>
    </row>
    <row r="252" spans="1:16" x14ac:dyDescent="0.3">
      <c r="A252" s="84"/>
      <c r="B252" s="84"/>
      <c r="C252" s="84"/>
      <c r="D252" s="84"/>
      <c r="E252" s="84"/>
      <c r="F252" s="84"/>
      <c r="G252" s="84"/>
      <c r="H252" s="125"/>
      <c r="I252" s="84"/>
      <c r="J252" s="84"/>
      <c r="K252" s="84"/>
      <c r="L252" s="84"/>
      <c r="M252" s="84"/>
      <c r="N252" s="84"/>
      <c r="O252" s="84"/>
      <c r="P252" s="84"/>
    </row>
    <row r="253" spans="1:16" x14ac:dyDescent="0.3">
      <c r="A253" s="84"/>
      <c r="B253" s="84"/>
      <c r="C253" s="84"/>
      <c r="D253" s="84"/>
      <c r="E253" s="84"/>
      <c r="F253" s="84"/>
      <c r="G253" s="84"/>
      <c r="H253" s="125"/>
      <c r="I253" s="84"/>
      <c r="J253" s="84"/>
      <c r="K253" s="84"/>
      <c r="L253" s="84"/>
      <c r="M253" s="84"/>
      <c r="N253" s="84"/>
      <c r="O253" s="84"/>
      <c r="P253" s="84"/>
    </row>
    <row r="254" spans="1:16" x14ac:dyDescent="0.3">
      <c r="A254" s="84"/>
      <c r="B254" s="84"/>
      <c r="C254" s="84"/>
      <c r="D254" s="84"/>
      <c r="E254" s="84"/>
      <c r="F254" s="84"/>
      <c r="G254" s="84"/>
      <c r="H254" s="125"/>
      <c r="I254" s="84"/>
      <c r="J254" s="84"/>
      <c r="K254" s="84"/>
      <c r="L254" s="84"/>
      <c r="M254" s="84"/>
      <c r="N254" s="84"/>
      <c r="O254" s="84"/>
      <c r="P254" s="84"/>
    </row>
    <row r="255" spans="1:16" x14ac:dyDescent="0.3">
      <c r="A255" s="84"/>
      <c r="B255" s="84"/>
      <c r="C255" s="84"/>
      <c r="D255" s="84"/>
      <c r="E255" s="84"/>
      <c r="F255" s="84"/>
      <c r="G255" s="84"/>
      <c r="H255" s="125"/>
      <c r="I255" s="84"/>
      <c r="J255" s="84"/>
      <c r="K255" s="84"/>
      <c r="L255" s="84"/>
      <c r="M255" s="84"/>
      <c r="N255" s="84"/>
      <c r="O255" s="84"/>
      <c r="P255" s="84"/>
    </row>
    <row r="256" spans="1:16" x14ac:dyDescent="0.3">
      <c r="A256" s="84"/>
      <c r="B256" s="84"/>
      <c r="C256" s="84"/>
      <c r="D256" s="84"/>
      <c r="E256" s="84"/>
      <c r="F256" s="84"/>
      <c r="G256" s="84"/>
      <c r="H256" s="125"/>
      <c r="I256" s="84"/>
      <c r="J256" s="84"/>
      <c r="K256" s="84"/>
      <c r="L256" s="84"/>
      <c r="M256" s="84"/>
      <c r="N256" s="84"/>
      <c r="O256" s="84"/>
      <c r="P256" s="84"/>
    </row>
    <row r="257" spans="1:16" x14ac:dyDescent="0.3">
      <c r="A257" s="84"/>
      <c r="B257" s="84"/>
      <c r="C257" s="84"/>
      <c r="D257" s="84"/>
      <c r="E257" s="84"/>
      <c r="F257" s="84"/>
      <c r="G257" s="84"/>
      <c r="H257" s="125"/>
      <c r="I257" s="84"/>
      <c r="J257" s="84"/>
      <c r="K257" s="84"/>
      <c r="L257" s="84"/>
      <c r="M257" s="84"/>
      <c r="N257" s="84"/>
      <c r="O257" s="84"/>
      <c r="P257" s="84"/>
    </row>
    <row r="258" spans="1:16" x14ac:dyDescent="0.3">
      <c r="A258" s="84"/>
      <c r="B258" s="84"/>
      <c r="C258" s="84"/>
      <c r="D258" s="84"/>
      <c r="E258" s="84"/>
      <c r="F258" s="84"/>
      <c r="G258" s="84"/>
      <c r="H258" s="125"/>
      <c r="I258" s="84"/>
      <c r="J258" s="84"/>
      <c r="K258" s="84"/>
      <c r="L258" s="84"/>
      <c r="M258" s="84"/>
      <c r="N258" s="84"/>
      <c r="O258" s="84"/>
      <c r="P258" s="84"/>
    </row>
    <row r="259" spans="1:16" x14ac:dyDescent="0.3">
      <c r="A259" s="84"/>
      <c r="B259" s="84"/>
      <c r="C259" s="84"/>
      <c r="D259" s="84"/>
      <c r="E259" s="84"/>
      <c r="F259" s="84"/>
      <c r="G259" s="84"/>
      <c r="H259" s="125"/>
      <c r="I259" s="84"/>
      <c r="J259" s="84"/>
      <c r="K259" s="84"/>
      <c r="L259" s="84"/>
      <c r="M259" s="84"/>
      <c r="N259" s="84"/>
      <c r="O259" s="84"/>
      <c r="P259" s="84"/>
    </row>
    <row r="260" spans="1:16" x14ac:dyDescent="0.3">
      <c r="A260" s="84"/>
      <c r="B260" s="84"/>
      <c r="C260" s="84"/>
      <c r="D260" s="84"/>
      <c r="E260" s="84"/>
      <c r="F260" s="84"/>
      <c r="G260" s="84"/>
      <c r="H260" s="125"/>
      <c r="I260" s="84"/>
      <c r="J260" s="84"/>
      <c r="K260" s="84"/>
      <c r="L260" s="84"/>
      <c r="M260" s="84"/>
      <c r="N260" s="84"/>
      <c r="O260" s="84"/>
      <c r="P260" s="84"/>
    </row>
    <row r="261" spans="1:16" x14ac:dyDescent="0.3">
      <c r="A261" s="84"/>
      <c r="B261" s="84"/>
      <c r="C261" s="84"/>
      <c r="D261" s="84"/>
      <c r="E261" s="84"/>
      <c r="F261" s="84"/>
      <c r="G261" s="84"/>
      <c r="H261" s="125"/>
      <c r="I261" s="84"/>
      <c r="J261" s="84"/>
      <c r="K261" s="84"/>
      <c r="L261" s="84"/>
      <c r="M261" s="84"/>
      <c r="N261" s="84"/>
      <c r="O261" s="84"/>
      <c r="P261" s="84"/>
    </row>
    <row r="262" spans="1:16" x14ac:dyDescent="0.3">
      <c r="A262" s="84"/>
      <c r="B262" s="84"/>
      <c r="C262" s="84"/>
      <c r="D262" s="84"/>
      <c r="E262" s="84"/>
      <c r="F262" s="84"/>
      <c r="G262" s="84"/>
      <c r="H262" s="125"/>
      <c r="I262" s="84"/>
      <c r="J262" s="84"/>
      <c r="K262" s="84"/>
      <c r="L262" s="84"/>
      <c r="M262" s="84"/>
      <c r="N262" s="84"/>
      <c r="O262" s="84"/>
      <c r="P262" s="84"/>
    </row>
    <row r="263" spans="1:16" x14ac:dyDescent="0.3">
      <c r="A263" s="84"/>
      <c r="B263" s="84"/>
      <c r="C263" s="84"/>
      <c r="D263" s="84"/>
      <c r="E263" s="84"/>
      <c r="F263" s="84"/>
      <c r="G263" s="84"/>
      <c r="H263" s="125"/>
      <c r="I263" s="84"/>
      <c r="J263" s="84"/>
      <c r="K263" s="84"/>
      <c r="L263" s="84"/>
      <c r="M263" s="84"/>
      <c r="N263" s="84"/>
      <c r="O263" s="84"/>
      <c r="P263" s="84"/>
    </row>
    <row r="264" spans="1:16" x14ac:dyDescent="0.3">
      <c r="A264" s="84"/>
      <c r="B264" s="84"/>
      <c r="C264" s="84"/>
      <c r="D264" s="84"/>
      <c r="E264" s="84"/>
      <c r="F264" s="84"/>
      <c r="G264" s="84"/>
      <c r="H264" s="125"/>
      <c r="I264" s="84"/>
      <c r="J264" s="84"/>
      <c r="K264" s="84"/>
      <c r="L264" s="84"/>
      <c r="M264" s="84"/>
      <c r="N264" s="84"/>
      <c r="O264" s="84"/>
      <c r="P264" s="84"/>
    </row>
    <row r="265" spans="1:16" x14ac:dyDescent="0.3">
      <c r="A265" s="84"/>
      <c r="B265" s="84"/>
      <c r="C265" s="84"/>
      <c r="D265" s="84"/>
      <c r="E265" s="84"/>
      <c r="F265" s="84"/>
      <c r="G265" s="84"/>
      <c r="H265" s="125"/>
      <c r="I265" s="84"/>
      <c r="J265" s="84"/>
      <c r="K265" s="84"/>
      <c r="L265" s="84"/>
      <c r="M265" s="84"/>
      <c r="N265" s="84"/>
      <c r="O265" s="84"/>
      <c r="P265" s="84"/>
    </row>
    <row r="266" spans="1:16" x14ac:dyDescent="0.3">
      <c r="A266" s="84"/>
      <c r="B266" s="84"/>
      <c r="C266" s="84"/>
      <c r="D266" s="84"/>
      <c r="E266" s="84"/>
      <c r="F266" s="84"/>
      <c r="G266" s="84"/>
      <c r="H266" s="125"/>
      <c r="I266" s="84"/>
      <c r="J266" s="84"/>
      <c r="K266" s="84"/>
      <c r="L266" s="84"/>
      <c r="M266" s="84"/>
      <c r="N266" s="84"/>
      <c r="O266" s="84"/>
      <c r="P266" s="84"/>
    </row>
    <row r="267" spans="1:16" x14ac:dyDescent="0.3">
      <c r="A267" s="84"/>
      <c r="B267" s="84"/>
      <c r="C267" s="84"/>
      <c r="D267" s="84"/>
      <c r="E267" s="84"/>
      <c r="F267" s="84"/>
      <c r="G267" s="84"/>
      <c r="H267" s="125"/>
      <c r="I267" s="84"/>
      <c r="J267" s="84"/>
      <c r="K267" s="84"/>
      <c r="L267" s="84"/>
      <c r="M267" s="84"/>
      <c r="N267" s="84"/>
      <c r="O267" s="84"/>
      <c r="P267" s="84"/>
    </row>
    <row r="268" spans="1:16" x14ac:dyDescent="0.3">
      <c r="A268" s="84"/>
      <c r="B268" s="84"/>
      <c r="C268" s="84"/>
      <c r="D268" s="84"/>
      <c r="E268" s="84"/>
      <c r="F268" s="84"/>
      <c r="G268" s="84"/>
      <c r="H268" s="125"/>
      <c r="I268" s="84"/>
      <c r="J268" s="84"/>
      <c r="K268" s="84"/>
      <c r="L268" s="84"/>
      <c r="M268" s="84"/>
      <c r="N268" s="84"/>
      <c r="O268" s="84"/>
      <c r="P268" s="84"/>
    </row>
    <row r="269" spans="1:16" x14ac:dyDescent="0.3">
      <c r="A269" s="84"/>
      <c r="B269" s="84"/>
      <c r="C269" s="84"/>
      <c r="D269" s="84"/>
      <c r="E269" s="84"/>
      <c r="F269" s="84"/>
      <c r="G269" s="84"/>
      <c r="H269" s="125"/>
      <c r="I269" s="84"/>
      <c r="J269" s="84"/>
      <c r="K269" s="84"/>
      <c r="L269" s="84"/>
      <c r="M269" s="84"/>
      <c r="N269" s="84"/>
      <c r="O269" s="84"/>
      <c r="P269" s="84"/>
    </row>
    <row r="270" spans="1:16" x14ac:dyDescent="0.3">
      <c r="A270" s="84"/>
      <c r="B270" s="84"/>
      <c r="C270" s="84"/>
      <c r="D270" s="84"/>
      <c r="E270" s="84"/>
      <c r="F270" s="84"/>
      <c r="G270" s="84"/>
      <c r="H270" s="125"/>
      <c r="I270" s="84"/>
      <c r="J270" s="84"/>
      <c r="K270" s="84"/>
      <c r="L270" s="84"/>
      <c r="M270" s="84"/>
      <c r="N270" s="84"/>
      <c r="O270" s="84"/>
      <c r="P270" s="84"/>
    </row>
    <row r="271" spans="1:16" x14ac:dyDescent="0.3">
      <c r="A271" s="84"/>
      <c r="B271" s="84"/>
      <c r="C271" s="84"/>
      <c r="D271" s="84"/>
      <c r="E271" s="84"/>
      <c r="F271" s="84"/>
      <c r="G271" s="84"/>
      <c r="H271" s="125"/>
      <c r="I271" s="84"/>
      <c r="J271" s="84"/>
      <c r="K271" s="84"/>
      <c r="L271" s="84"/>
      <c r="M271" s="84"/>
      <c r="N271" s="84"/>
      <c r="O271" s="84"/>
      <c r="P271" s="84"/>
    </row>
    <row r="272" spans="1:16" x14ac:dyDescent="0.3">
      <c r="A272" s="84"/>
      <c r="B272" s="84"/>
      <c r="C272" s="84"/>
      <c r="D272" s="84"/>
      <c r="E272" s="84"/>
      <c r="F272" s="84"/>
      <c r="G272" s="84"/>
      <c r="H272" s="125"/>
      <c r="I272" s="84"/>
      <c r="J272" s="84"/>
      <c r="K272" s="84"/>
      <c r="L272" s="84"/>
      <c r="M272" s="84"/>
      <c r="N272" s="84"/>
      <c r="O272" s="84"/>
      <c r="P272" s="84"/>
    </row>
    <row r="273" spans="1:16" x14ac:dyDescent="0.3">
      <c r="A273" s="84"/>
      <c r="B273" s="84"/>
      <c r="C273" s="84"/>
      <c r="D273" s="84"/>
      <c r="E273" s="84"/>
      <c r="F273" s="84"/>
      <c r="G273" s="84"/>
      <c r="H273" s="125"/>
      <c r="I273" s="84"/>
      <c r="J273" s="84"/>
      <c r="K273" s="84"/>
      <c r="L273" s="84"/>
      <c r="M273" s="84"/>
      <c r="N273" s="84"/>
      <c r="O273" s="84"/>
      <c r="P273" s="84"/>
    </row>
    <row r="274" spans="1:16" x14ac:dyDescent="0.3">
      <c r="A274" s="84"/>
      <c r="B274" s="84"/>
      <c r="C274" s="84"/>
      <c r="D274" s="84"/>
      <c r="E274" s="84"/>
      <c r="F274" s="84"/>
      <c r="G274" s="84"/>
      <c r="H274" s="125"/>
      <c r="I274" s="84"/>
      <c r="J274" s="84"/>
      <c r="K274" s="84"/>
      <c r="L274" s="84"/>
      <c r="M274" s="84"/>
      <c r="N274" s="84"/>
      <c r="O274" s="84"/>
      <c r="P274" s="84"/>
    </row>
    <row r="275" spans="1:16" x14ac:dyDescent="0.3">
      <c r="A275" s="84"/>
      <c r="B275" s="84"/>
      <c r="C275" s="84"/>
      <c r="D275" s="84"/>
      <c r="E275" s="84"/>
      <c r="F275" s="84"/>
      <c r="G275" s="84"/>
      <c r="H275" s="125"/>
      <c r="I275" s="84"/>
      <c r="J275" s="84"/>
      <c r="K275" s="84"/>
      <c r="L275" s="84"/>
      <c r="M275" s="84"/>
      <c r="N275" s="84"/>
      <c r="O275" s="84"/>
      <c r="P275" s="84"/>
    </row>
    <row r="276" spans="1:16" x14ac:dyDescent="0.3">
      <c r="A276" s="84"/>
      <c r="B276" s="84"/>
      <c r="C276" s="84"/>
      <c r="D276" s="84"/>
      <c r="E276" s="84"/>
      <c r="F276" s="84"/>
      <c r="G276" s="84"/>
      <c r="H276" s="125"/>
      <c r="I276" s="84"/>
      <c r="J276" s="84"/>
      <c r="K276" s="84"/>
      <c r="L276" s="84"/>
      <c r="M276" s="84"/>
      <c r="N276" s="84"/>
      <c r="O276" s="84"/>
      <c r="P276" s="84"/>
    </row>
    <row r="277" spans="1:16" x14ac:dyDescent="0.3">
      <c r="A277" s="84"/>
      <c r="B277" s="84"/>
      <c r="C277" s="84"/>
      <c r="D277" s="84"/>
      <c r="E277" s="84"/>
      <c r="F277" s="84"/>
      <c r="G277" s="84"/>
      <c r="H277" s="125"/>
      <c r="I277" s="84"/>
      <c r="J277" s="84"/>
      <c r="K277" s="84"/>
      <c r="L277" s="84"/>
      <c r="M277" s="84"/>
      <c r="N277" s="84"/>
      <c r="O277" s="84"/>
      <c r="P277" s="84"/>
    </row>
    <row r="278" spans="1:16" x14ac:dyDescent="0.3">
      <c r="A278" s="84"/>
      <c r="B278" s="84"/>
      <c r="C278" s="84"/>
      <c r="D278" s="84"/>
      <c r="E278" s="84"/>
      <c r="F278" s="84"/>
      <c r="G278" s="84"/>
      <c r="H278" s="125"/>
      <c r="I278" s="84"/>
      <c r="J278" s="84"/>
      <c r="K278" s="84"/>
      <c r="L278" s="84"/>
      <c r="M278" s="84"/>
      <c r="N278" s="84"/>
      <c r="O278" s="84"/>
      <c r="P278" s="84"/>
    </row>
    <row r="279" spans="1:16" x14ac:dyDescent="0.3">
      <c r="A279" s="84"/>
      <c r="B279" s="84"/>
      <c r="C279" s="84"/>
      <c r="D279" s="84"/>
      <c r="E279" s="84"/>
      <c r="F279" s="84"/>
      <c r="G279" s="84"/>
      <c r="H279" s="125"/>
      <c r="I279" s="84"/>
      <c r="J279" s="84"/>
      <c r="K279" s="84"/>
      <c r="L279" s="84"/>
      <c r="M279" s="84"/>
      <c r="N279" s="84"/>
      <c r="O279" s="84"/>
      <c r="P279" s="84"/>
    </row>
    <row r="280" spans="1:16" x14ac:dyDescent="0.3">
      <c r="A280" s="84"/>
      <c r="B280" s="84"/>
      <c r="C280" s="84"/>
      <c r="D280" s="84"/>
      <c r="E280" s="84"/>
      <c r="F280" s="84"/>
      <c r="G280" s="84"/>
      <c r="H280" s="125"/>
      <c r="I280" s="84"/>
      <c r="J280" s="84"/>
      <c r="K280" s="84"/>
      <c r="L280" s="84"/>
      <c r="M280" s="84"/>
      <c r="N280" s="84"/>
      <c r="O280" s="84"/>
      <c r="P280" s="84"/>
    </row>
    <row r="281" spans="1:16" x14ac:dyDescent="0.3">
      <c r="A281" s="84"/>
      <c r="B281" s="84"/>
      <c r="C281" s="84"/>
      <c r="D281" s="84"/>
      <c r="E281" s="84"/>
      <c r="F281" s="84"/>
      <c r="G281" s="84"/>
      <c r="H281" s="125"/>
      <c r="I281" s="84"/>
      <c r="J281" s="84"/>
      <c r="K281" s="84"/>
      <c r="L281" s="84"/>
      <c r="M281" s="84"/>
      <c r="N281" s="84"/>
      <c r="O281" s="84"/>
      <c r="P281" s="84"/>
    </row>
    <row r="282" spans="1:16" x14ac:dyDescent="0.3">
      <c r="A282" s="84"/>
      <c r="B282" s="84"/>
      <c r="C282" s="84"/>
      <c r="D282" s="84"/>
      <c r="E282" s="84"/>
      <c r="F282" s="84"/>
      <c r="G282" s="84"/>
      <c r="H282" s="125"/>
      <c r="I282" s="84"/>
      <c r="J282" s="84"/>
      <c r="K282" s="84"/>
      <c r="L282" s="84"/>
      <c r="M282" s="84"/>
      <c r="N282" s="84"/>
      <c r="O282" s="84"/>
      <c r="P282" s="84"/>
    </row>
    <row r="283" spans="1:16" x14ac:dyDescent="0.3">
      <c r="A283" s="84"/>
      <c r="B283" s="84"/>
      <c r="C283" s="84"/>
      <c r="D283" s="84"/>
      <c r="E283" s="84"/>
      <c r="F283" s="84"/>
      <c r="G283" s="84"/>
      <c r="H283" s="125"/>
      <c r="I283" s="84"/>
      <c r="J283" s="84"/>
      <c r="K283" s="84"/>
      <c r="L283" s="84"/>
      <c r="M283" s="84"/>
      <c r="N283" s="84"/>
      <c r="O283" s="84"/>
      <c r="P283" s="84"/>
    </row>
    <row r="284" spans="1:16" x14ac:dyDescent="0.3">
      <c r="A284" s="84"/>
      <c r="B284" s="84"/>
      <c r="C284" s="84"/>
      <c r="D284" s="84"/>
      <c r="E284" s="84"/>
      <c r="F284" s="84"/>
      <c r="G284" s="84"/>
      <c r="H284" s="125"/>
      <c r="I284" s="84"/>
      <c r="J284" s="84"/>
      <c r="K284" s="84"/>
      <c r="L284" s="84"/>
      <c r="M284" s="84"/>
      <c r="N284" s="84"/>
      <c r="O284" s="84"/>
      <c r="P284" s="84"/>
    </row>
    <row r="285" spans="1:16" x14ac:dyDescent="0.3">
      <c r="A285" s="84"/>
      <c r="B285" s="84"/>
      <c r="C285" s="84"/>
      <c r="D285" s="84"/>
      <c r="E285" s="84"/>
      <c r="F285" s="84"/>
      <c r="G285" s="84"/>
      <c r="H285" s="125"/>
      <c r="I285" s="84"/>
      <c r="J285" s="84"/>
      <c r="K285" s="84"/>
      <c r="L285" s="84"/>
      <c r="M285" s="84"/>
      <c r="N285" s="84"/>
      <c r="O285" s="84"/>
      <c r="P285" s="84"/>
    </row>
    <row r="286" spans="1:16" x14ac:dyDescent="0.3">
      <c r="A286" s="84"/>
      <c r="B286" s="84"/>
      <c r="C286" s="84"/>
      <c r="D286" s="84"/>
      <c r="E286" s="84"/>
      <c r="F286" s="84"/>
      <c r="G286" s="84"/>
      <c r="H286" s="125"/>
      <c r="I286" s="84"/>
      <c r="J286" s="84"/>
      <c r="K286" s="84"/>
      <c r="L286" s="84"/>
      <c r="M286" s="84"/>
      <c r="N286" s="84"/>
      <c r="O286" s="84"/>
      <c r="P286" s="84"/>
    </row>
    <row r="287" spans="1:16" x14ac:dyDescent="0.3">
      <c r="A287" s="84"/>
      <c r="B287" s="84"/>
      <c r="C287" s="84"/>
      <c r="D287" s="84"/>
      <c r="E287" s="84"/>
      <c r="F287" s="84"/>
      <c r="G287" s="84"/>
      <c r="H287" s="125"/>
      <c r="I287" s="84"/>
      <c r="J287" s="84"/>
      <c r="K287" s="84"/>
      <c r="L287" s="84"/>
      <c r="M287" s="84"/>
      <c r="N287" s="84"/>
      <c r="O287" s="84"/>
      <c r="P287" s="84"/>
    </row>
    <row r="288" spans="1:16" x14ac:dyDescent="0.3">
      <c r="A288" s="84"/>
      <c r="B288" s="84"/>
      <c r="C288" s="84"/>
      <c r="D288" s="84"/>
      <c r="E288" s="84"/>
      <c r="F288" s="84"/>
      <c r="G288" s="84"/>
      <c r="H288" s="125"/>
      <c r="I288" s="84"/>
      <c r="J288" s="84"/>
      <c r="K288" s="84"/>
      <c r="L288" s="84"/>
      <c r="M288" s="84"/>
      <c r="N288" s="84"/>
      <c r="O288" s="84"/>
      <c r="P288" s="84"/>
    </row>
    <row r="289" spans="1:16" x14ac:dyDescent="0.3">
      <c r="A289" s="84"/>
      <c r="B289" s="84"/>
      <c r="C289" s="84"/>
      <c r="D289" s="84"/>
      <c r="E289" s="84"/>
      <c r="F289" s="84"/>
      <c r="G289" s="84"/>
      <c r="H289" s="125"/>
      <c r="I289" s="84"/>
      <c r="J289" s="84"/>
      <c r="K289" s="84"/>
      <c r="L289" s="84"/>
      <c r="M289" s="84"/>
      <c r="N289" s="84"/>
      <c r="O289" s="84"/>
      <c r="P289" s="84"/>
    </row>
    <row r="290" spans="1:16" x14ac:dyDescent="0.3">
      <c r="A290" s="84"/>
      <c r="B290" s="84"/>
      <c r="C290" s="84"/>
      <c r="D290" s="84"/>
      <c r="E290" s="84"/>
      <c r="F290" s="84"/>
      <c r="G290" s="84"/>
      <c r="H290" s="125"/>
      <c r="I290" s="84"/>
      <c r="J290" s="84"/>
      <c r="K290" s="84"/>
      <c r="L290" s="84"/>
      <c r="M290" s="84"/>
      <c r="N290" s="84"/>
      <c r="O290" s="84"/>
      <c r="P290" s="84"/>
    </row>
    <row r="291" spans="1:16" x14ac:dyDescent="0.3">
      <c r="A291" s="84"/>
      <c r="B291" s="84"/>
      <c r="C291" s="84"/>
      <c r="D291" s="84"/>
      <c r="E291" s="84"/>
      <c r="F291" s="84"/>
      <c r="G291" s="84"/>
      <c r="H291" s="125"/>
      <c r="I291" s="84"/>
      <c r="J291" s="84"/>
      <c r="K291" s="84"/>
      <c r="L291" s="84"/>
      <c r="M291" s="84"/>
      <c r="N291" s="84"/>
      <c r="O291" s="84"/>
      <c r="P291" s="84"/>
    </row>
    <row r="292" spans="1:16" x14ac:dyDescent="0.3">
      <c r="A292" s="84"/>
      <c r="B292" s="84"/>
      <c r="C292" s="84"/>
      <c r="D292" s="84"/>
      <c r="E292" s="84"/>
      <c r="F292" s="84"/>
      <c r="G292" s="84"/>
      <c r="H292" s="125"/>
      <c r="I292" s="84"/>
      <c r="J292" s="84"/>
      <c r="K292" s="84"/>
      <c r="L292" s="84"/>
      <c r="M292" s="84"/>
      <c r="N292" s="84"/>
      <c r="O292" s="84"/>
      <c r="P292" s="84"/>
    </row>
    <row r="293" spans="1:16" x14ac:dyDescent="0.3">
      <c r="A293" s="84"/>
      <c r="B293" s="84"/>
      <c r="C293" s="84"/>
      <c r="D293" s="84"/>
      <c r="E293" s="84"/>
      <c r="F293" s="84"/>
      <c r="G293" s="84"/>
      <c r="H293" s="125"/>
      <c r="I293" s="84"/>
      <c r="J293" s="84"/>
      <c r="K293" s="84"/>
      <c r="L293" s="84"/>
      <c r="M293" s="84"/>
      <c r="N293" s="84"/>
      <c r="O293" s="84"/>
      <c r="P293" s="84"/>
    </row>
    <row r="294" spans="1:16" x14ac:dyDescent="0.3">
      <c r="A294" s="84"/>
      <c r="B294" s="84"/>
      <c r="C294" s="84"/>
      <c r="D294" s="84"/>
      <c r="E294" s="84"/>
      <c r="F294" s="84"/>
      <c r="G294" s="84"/>
      <c r="H294" s="125"/>
      <c r="I294" s="84"/>
      <c r="J294" s="84"/>
      <c r="K294" s="84"/>
      <c r="L294" s="84"/>
      <c r="M294" s="84"/>
      <c r="N294" s="84"/>
      <c r="O294" s="84"/>
      <c r="P294" s="84"/>
    </row>
    <row r="295" spans="1:16" x14ac:dyDescent="0.3">
      <c r="A295" s="84"/>
      <c r="B295" s="84"/>
      <c r="C295" s="84"/>
      <c r="D295" s="84"/>
      <c r="E295" s="84"/>
      <c r="F295" s="84"/>
      <c r="G295" s="84"/>
      <c r="H295" s="125"/>
      <c r="I295" s="84"/>
      <c r="J295" s="84"/>
      <c r="K295" s="84"/>
      <c r="L295" s="84"/>
      <c r="M295" s="84"/>
      <c r="N295" s="84"/>
      <c r="O295" s="84"/>
      <c r="P295" s="84"/>
    </row>
    <row r="296" spans="1:16" x14ac:dyDescent="0.3">
      <c r="A296" s="84"/>
      <c r="B296" s="84"/>
      <c r="C296" s="84"/>
      <c r="D296" s="84"/>
      <c r="E296" s="84"/>
      <c r="F296" s="84"/>
      <c r="G296" s="84"/>
      <c r="H296" s="125"/>
      <c r="I296" s="84"/>
      <c r="J296" s="84"/>
      <c r="K296" s="84"/>
      <c r="L296" s="84"/>
      <c r="M296" s="84"/>
      <c r="N296" s="84"/>
      <c r="O296" s="84"/>
      <c r="P296" s="84"/>
    </row>
    <row r="297" spans="1:16" x14ac:dyDescent="0.3">
      <c r="A297" s="84"/>
      <c r="B297" s="84"/>
      <c r="C297" s="84"/>
      <c r="D297" s="84"/>
      <c r="E297" s="84"/>
      <c r="F297" s="84"/>
      <c r="G297" s="84"/>
      <c r="H297" s="125"/>
      <c r="I297" s="84"/>
      <c r="J297" s="84"/>
      <c r="K297" s="84"/>
      <c r="L297" s="84"/>
      <c r="M297" s="84"/>
      <c r="N297" s="84"/>
      <c r="O297" s="84"/>
      <c r="P297" s="84"/>
    </row>
    <row r="298" spans="1:16" x14ac:dyDescent="0.3">
      <c r="A298" s="84"/>
      <c r="B298" s="84"/>
      <c r="C298" s="84"/>
      <c r="D298" s="84"/>
      <c r="E298" s="84"/>
      <c r="F298" s="84"/>
      <c r="G298" s="84"/>
      <c r="H298" s="125"/>
      <c r="I298" s="84"/>
      <c r="J298" s="84"/>
      <c r="K298" s="84"/>
      <c r="L298" s="84"/>
      <c r="M298" s="84"/>
      <c r="N298" s="84"/>
      <c r="O298" s="84"/>
      <c r="P298" s="84"/>
    </row>
    <row r="299" spans="1:16" x14ac:dyDescent="0.3">
      <c r="A299" s="84"/>
      <c r="B299" s="84"/>
      <c r="C299" s="84"/>
      <c r="D299" s="84"/>
      <c r="E299" s="84"/>
      <c r="F299" s="84"/>
      <c r="G299" s="84"/>
      <c r="H299" s="125"/>
      <c r="I299" s="84"/>
      <c r="J299" s="84"/>
      <c r="K299" s="84"/>
      <c r="L299" s="84"/>
      <c r="M299" s="84"/>
      <c r="N299" s="84"/>
      <c r="O299" s="84"/>
      <c r="P299" s="84"/>
    </row>
    <row r="300" spans="1:16" x14ac:dyDescent="0.3">
      <c r="A300" s="84"/>
      <c r="B300" s="84"/>
      <c r="C300" s="84"/>
      <c r="D300" s="84"/>
      <c r="E300" s="84"/>
      <c r="F300" s="84"/>
      <c r="G300" s="84"/>
      <c r="H300" s="125"/>
      <c r="I300" s="84"/>
      <c r="J300" s="84"/>
      <c r="K300" s="84"/>
      <c r="L300" s="84"/>
      <c r="M300" s="84"/>
      <c r="N300" s="84"/>
      <c r="O300" s="84"/>
      <c r="P300" s="84"/>
    </row>
    <row r="301" spans="1:16" x14ac:dyDescent="0.3">
      <c r="A301" s="84"/>
      <c r="B301" s="84"/>
      <c r="C301" s="84"/>
      <c r="D301" s="84"/>
      <c r="E301" s="84"/>
      <c r="F301" s="84"/>
      <c r="G301" s="84"/>
      <c r="H301" s="125"/>
      <c r="I301" s="84"/>
      <c r="J301" s="84"/>
      <c r="K301" s="84"/>
      <c r="L301" s="84"/>
      <c r="M301" s="84"/>
      <c r="N301" s="84"/>
      <c r="O301" s="84"/>
      <c r="P301" s="84"/>
    </row>
    <row r="302" spans="1:16" x14ac:dyDescent="0.3">
      <c r="A302" s="84"/>
      <c r="B302" s="84"/>
      <c r="C302" s="84"/>
      <c r="D302" s="84"/>
      <c r="E302" s="84"/>
      <c r="F302" s="84"/>
      <c r="G302" s="84"/>
      <c r="H302" s="125"/>
      <c r="I302" s="84"/>
      <c r="J302" s="84"/>
      <c r="K302" s="84"/>
      <c r="L302" s="84"/>
      <c r="M302" s="84"/>
      <c r="N302" s="84"/>
      <c r="O302" s="84"/>
      <c r="P302" s="84"/>
    </row>
    <row r="303" spans="1:16" x14ac:dyDescent="0.3">
      <c r="A303" s="84"/>
      <c r="B303" s="84"/>
      <c r="C303" s="84"/>
      <c r="D303" s="84"/>
      <c r="E303" s="84"/>
      <c r="F303" s="84"/>
      <c r="G303" s="84"/>
      <c r="H303" s="125"/>
      <c r="I303" s="84"/>
      <c r="J303" s="84"/>
      <c r="K303" s="84"/>
      <c r="L303" s="84"/>
      <c r="M303" s="84"/>
      <c r="N303" s="84"/>
      <c r="O303" s="84"/>
      <c r="P303" s="84"/>
    </row>
    <row r="304" spans="1:16" x14ac:dyDescent="0.3">
      <c r="A304" s="84"/>
      <c r="B304" s="84"/>
      <c r="C304" s="84"/>
      <c r="D304" s="84"/>
      <c r="E304" s="84"/>
      <c r="F304" s="84"/>
      <c r="G304" s="84"/>
      <c r="H304" s="125"/>
      <c r="I304" s="84"/>
      <c r="J304" s="84"/>
      <c r="K304" s="84"/>
      <c r="L304" s="84"/>
      <c r="M304" s="84"/>
      <c r="N304" s="84"/>
      <c r="O304" s="84"/>
      <c r="P304" s="84"/>
    </row>
    <row r="305" spans="1:16" x14ac:dyDescent="0.3">
      <c r="A305" s="84"/>
      <c r="B305" s="84"/>
      <c r="C305" s="84"/>
      <c r="D305" s="84"/>
      <c r="E305" s="84"/>
      <c r="F305" s="84"/>
      <c r="G305" s="84"/>
      <c r="H305" s="125"/>
      <c r="I305" s="84"/>
      <c r="J305" s="84"/>
      <c r="K305" s="84"/>
      <c r="L305" s="84"/>
      <c r="M305" s="84"/>
      <c r="N305" s="84"/>
      <c r="O305" s="84"/>
      <c r="P305" s="84"/>
    </row>
    <row r="306" spans="1:16" x14ac:dyDescent="0.3">
      <c r="A306" s="84"/>
      <c r="B306" s="84"/>
      <c r="C306" s="84"/>
      <c r="D306" s="84"/>
      <c r="E306" s="84"/>
      <c r="F306" s="84"/>
      <c r="G306" s="84"/>
      <c r="H306" s="125"/>
      <c r="I306" s="84"/>
      <c r="J306" s="84"/>
      <c r="K306" s="84"/>
      <c r="L306" s="84"/>
      <c r="M306" s="84"/>
      <c r="N306" s="84"/>
      <c r="O306" s="84"/>
      <c r="P306" s="84"/>
    </row>
    <row r="307" spans="1:16" x14ac:dyDescent="0.3">
      <c r="A307" s="84"/>
      <c r="B307" s="84"/>
      <c r="C307" s="84"/>
      <c r="D307" s="84"/>
      <c r="E307" s="84"/>
      <c r="F307" s="84"/>
      <c r="G307" s="84"/>
      <c r="H307" s="125"/>
      <c r="I307" s="84"/>
      <c r="J307" s="84"/>
      <c r="K307" s="84"/>
      <c r="L307" s="84"/>
      <c r="M307" s="84"/>
      <c r="N307" s="84"/>
      <c r="O307" s="84"/>
      <c r="P307" s="84"/>
    </row>
    <row r="308" spans="1:16" x14ac:dyDescent="0.3">
      <c r="A308" s="84"/>
      <c r="B308" s="84"/>
      <c r="C308" s="84"/>
      <c r="D308" s="84"/>
      <c r="E308" s="84"/>
      <c r="F308" s="84"/>
      <c r="G308" s="84"/>
      <c r="H308" s="125"/>
      <c r="I308" s="84"/>
      <c r="J308" s="84"/>
      <c r="K308" s="84"/>
      <c r="L308" s="84"/>
      <c r="M308" s="84"/>
      <c r="N308" s="84"/>
      <c r="O308" s="84"/>
      <c r="P308" s="84"/>
    </row>
    <row r="309" spans="1:16" x14ac:dyDescent="0.3">
      <c r="A309" s="84"/>
      <c r="B309" s="84"/>
      <c r="C309" s="84"/>
      <c r="D309" s="84"/>
      <c r="E309" s="84"/>
      <c r="F309" s="84"/>
      <c r="G309" s="84"/>
      <c r="H309" s="125"/>
      <c r="I309" s="84"/>
      <c r="J309" s="84"/>
      <c r="K309" s="84"/>
      <c r="L309" s="84"/>
      <c r="M309" s="84"/>
      <c r="N309" s="84"/>
      <c r="O309" s="84"/>
      <c r="P309" s="84"/>
    </row>
    <row r="310" spans="1:16" x14ac:dyDescent="0.3">
      <c r="A310" s="84"/>
      <c r="B310" s="84"/>
      <c r="C310" s="84"/>
      <c r="D310" s="84"/>
      <c r="E310" s="84"/>
      <c r="F310" s="84"/>
      <c r="G310" s="84"/>
      <c r="H310" s="125"/>
      <c r="I310" s="84"/>
      <c r="J310" s="84"/>
      <c r="K310" s="84"/>
      <c r="L310" s="84"/>
      <c r="M310" s="84"/>
      <c r="N310" s="84"/>
      <c r="O310" s="84"/>
      <c r="P310" s="84"/>
    </row>
    <row r="311" spans="1:16" x14ac:dyDescent="0.3">
      <c r="A311" s="84"/>
      <c r="B311" s="84"/>
      <c r="C311" s="84"/>
      <c r="D311" s="84"/>
      <c r="E311" s="84"/>
      <c r="F311" s="84"/>
      <c r="G311" s="84"/>
      <c r="H311" s="125"/>
      <c r="I311" s="84"/>
      <c r="J311" s="84"/>
      <c r="K311" s="84"/>
      <c r="L311" s="84"/>
      <c r="M311" s="84"/>
      <c r="N311" s="84"/>
      <c r="O311" s="84"/>
      <c r="P311" s="84"/>
    </row>
    <row r="312" spans="1:16" x14ac:dyDescent="0.3">
      <c r="A312" s="84"/>
      <c r="B312" s="84"/>
      <c r="C312" s="84"/>
      <c r="D312" s="84"/>
      <c r="E312" s="84"/>
      <c r="F312" s="84"/>
      <c r="G312" s="84"/>
      <c r="H312" s="125"/>
      <c r="I312" s="84"/>
      <c r="J312" s="84"/>
      <c r="K312" s="84"/>
      <c r="L312" s="84"/>
      <c r="M312" s="84"/>
      <c r="N312" s="84"/>
      <c r="O312" s="84"/>
      <c r="P312" s="84"/>
    </row>
    <row r="313" spans="1:16" x14ac:dyDescent="0.3">
      <c r="A313" s="84"/>
      <c r="B313" s="84"/>
      <c r="C313" s="84"/>
      <c r="D313" s="84"/>
      <c r="E313" s="84"/>
      <c r="F313" s="84"/>
      <c r="G313" s="84"/>
      <c r="H313" s="125"/>
      <c r="I313" s="84"/>
      <c r="J313" s="84"/>
      <c r="K313" s="84"/>
      <c r="L313" s="84"/>
      <c r="M313" s="84"/>
      <c r="N313" s="84"/>
      <c r="O313" s="84"/>
      <c r="P313" s="84"/>
    </row>
    <row r="314" spans="1:16" x14ac:dyDescent="0.3">
      <c r="A314" s="84"/>
      <c r="B314" s="84"/>
      <c r="C314" s="84"/>
      <c r="D314" s="84"/>
      <c r="E314" s="84"/>
      <c r="F314" s="84"/>
      <c r="G314" s="84"/>
      <c r="H314" s="125"/>
      <c r="I314" s="84"/>
      <c r="J314" s="84"/>
      <c r="K314" s="84"/>
      <c r="L314" s="84"/>
      <c r="M314" s="84"/>
      <c r="N314" s="84"/>
      <c r="O314" s="84"/>
      <c r="P314" s="84"/>
    </row>
    <row r="315" spans="1:16" x14ac:dyDescent="0.3">
      <c r="A315" s="84"/>
      <c r="B315" s="84"/>
      <c r="C315" s="84"/>
      <c r="D315" s="84"/>
      <c r="E315" s="84"/>
      <c r="F315" s="84"/>
      <c r="G315" s="84"/>
      <c r="H315" s="125"/>
      <c r="I315" s="84"/>
      <c r="J315" s="84"/>
      <c r="K315" s="84"/>
      <c r="L315" s="84"/>
      <c r="M315" s="84"/>
      <c r="N315" s="84"/>
      <c r="O315" s="84"/>
      <c r="P315" s="84"/>
    </row>
    <row r="316" spans="1:16" x14ac:dyDescent="0.3">
      <c r="A316" s="84"/>
      <c r="B316" s="84"/>
      <c r="C316" s="84"/>
      <c r="D316" s="84"/>
      <c r="E316" s="84"/>
      <c r="F316" s="84"/>
      <c r="G316" s="84"/>
      <c r="H316" s="125"/>
      <c r="I316" s="84"/>
      <c r="J316" s="84"/>
      <c r="K316" s="84"/>
      <c r="L316" s="84"/>
      <c r="M316" s="84"/>
      <c r="N316" s="84"/>
      <c r="O316" s="84"/>
      <c r="P316" s="84"/>
    </row>
    <row r="317" spans="1:16" x14ac:dyDescent="0.3">
      <c r="A317" s="84"/>
      <c r="B317" s="84"/>
      <c r="C317" s="84"/>
      <c r="D317" s="84"/>
      <c r="E317" s="84"/>
      <c r="F317" s="84"/>
      <c r="G317" s="84"/>
      <c r="H317" s="125"/>
      <c r="I317" s="84"/>
      <c r="J317" s="84"/>
      <c r="K317" s="84"/>
      <c r="L317" s="84"/>
      <c r="M317" s="84"/>
      <c r="N317" s="84"/>
      <c r="O317" s="84"/>
      <c r="P317" s="84"/>
    </row>
    <row r="318" spans="1:16" x14ac:dyDescent="0.3">
      <c r="A318" s="84"/>
      <c r="B318" s="84"/>
      <c r="C318" s="84"/>
      <c r="D318" s="84"/>
      <c r="E318" s="84"/>
      <c r="F318" s="84"/>
      <c r="G318" s="84"/>
      <c r="H318" s="125"/>
      <c r="I318" s="84"/>
      <c r="J318" s="84"/>
      <c r="K318" s="84"/>
      <c r="L318" s="84"/>
      <c r="M318" s="84"/>
      <c r="N318" s="84"/>
      <c r="O318" s="84"/>
      <c r="P318" s="84"/>
    </row>
    <row r="319" spans="1:16" x14ac:dyDescent="0.3">
      <c r="A319" s="84"/>
      <c r="B319" s="84"/>
      <c r="C319" s="84"/>
      <c r="D319" s="84"/>
      <c r="E319" s="84"/>
      <c r="F319" s="84"/>
      <c r="G319" s="84"/>
      <c r="H319" s="125"/>
      <c r="I319" s="84"/>
      <c r="J319" s="84"/>
      <c r="K319" s="84"/>
      <c r="L319" s="84"/>
      <c r="M319" s="84"/>
      <c r="N319" s="84"/>
      <c r="O319" s="84"/>
      <c r="P319" s="84"/>
    </row>
    <row r="320" spans="1:16" x14ac:dyDescent="0.3">
      <c r="A320" s="84"/>
      <c r="B320" s="84"/>
      <c r="C320" s="84"/>
      <c r="D320" s="84"/>
      <c r="E320" s="84"/>
      <c r="F320" s="84"/>
      <c r="G320" s="84"/>
      <c r="H320" s="125"/>
      <c r="I320" s="84"/>
      <c r="J320" s="84"/>
      <c r="K320" s="84"/>
      <c r="L320" s="84"/>
      <c r="M320" s="84"/>
      <c r="N320" s="84"/>
      <c r="O320" s="84"/>
      <c r="P320" s="84"/>
    </row>
    <row r="321" spans="1:16" x14ac:dyDescent="0.3">
      <c r="A321" s="84"/>
      <c r="B321" s="84"/>
      <c r="C321" s="84"/>
      <c r="D321" s="84"/>
      <c r="E321" s="84"/>
      <c r="F321" s="84"/>
      <c r="G321" s="84"/>
      <c r="H321" s="125"/>
      <c r="I321" s="84"/>
      <c r="J321" s="84"/>
      <c r="K321" s="84"/>
      <c r="L321" s="84"/>
      <c r="M321" s="84"/>
      <c r="N321" s="84"/>
      <c r="O321" s="84"/>
      <c r="P321" s="84"/>
    </row>
    <row r="322" spans="1:16" x14ac:dyDescent="0.3">
      <c r="A322" s="84"/>
      <c r="B322" s="84"/>
      <c r="C322" s="84"/>
      <c r="D322" s="84"/>
      <c r="E322" s="84"/>
      <c r="F322" s="84"/>
      <c r="G322" s="84"/>
      <c r="H322" s="125"/>
      <c r="I322" s="84"/>
      <c r="J322" s="84"/>
      <c r="K322" s="84"/>
      <c r="L322" s="84"/>
      <c r="M322" s="84"/>
      <c r="N322" s="84"/>
      <c r="O322" s="84"/>
      <c r="P322" s="84"/>
    </row>
    <row r="323" spans="1:16" x14ac:dyDescent="0.3">
      <c r="A323" s="84"/>
      <c r="B323" s="84"/>
      <c r="C323" s="84"/>
      <c r="D323" s="84"/>
      <c r="E323" s="84"/>
      <c r="F323" s="84"/>
      <c r="G323" s="84"/>
      <c r="H323" s="125"/>
      <c r="I323" s="84"/>
      <c r="J323" s="84"/>
      <c r="K323" s="84"/>
      <c r="L323" s="84"/>
      <c r="M323" s="84"/>
      <c r="N323" s="84"/>
      <c r="O323" s="84"/>
      <c r="P323" s="84"/>
    </row>
    <row r="324" spans="1:16" x14ac:dyDescent="0.3">
      <c r="A324" s="84"/>
      <c r="B324" s="84"/>
      <c r="C324" s="84"/>
      <c r="D324" s="84"/>
      <c r="E324" s="84"/>
      <c r="F324" s="84"/>
      <c r="G324" s="84"/>
      <c r="H324" s="125"/>
      <c r="I324" s="84"/>
      <c r="J324" s="84"/>
      <c r="K324" s="84"/>
      <c r="L324" s="84"/>
      <c r="M324" s="84"/>
      <c r="N324" s="84"/>
      <c r="O324" s="84"/>
      <c r="P324" s="84"/>
    </row>
    <row r="325" spans="1:16" x14ac:dyDescent="0.3">
      <c r="A325" s="84"/>
      <c r="B325" s="84"/>
      <c r="C325" s="84"/>
      <c r="D325" s="84"/>
      <c r="E325" s="84"/>
      <c r="F325" s="84"/>
      <c r="G325" s="84"/>
      <c r="H325" s="125"/>
      <c r="I325" s="84"/>
      <c r="J325" s="84"/>
      <c r="K325" s="84"/>
      <c r="L325" s="84"/>
      <c r="M325" s="84"/>
      <c r="N325" s="84"/>
      <c r="O325" s="84"/>
      <c r="P325" s="84"/>
    </row>
    <row r="326" spans="1:16" x14ac:dyDescent="0.3">
      <c r="A326" s="84"/>
      <c r="B326" s="84"/>
      <c r="C326" s="84"/>
      <c r="D326" s="84"/>
      <c r="E326" s="84"/>
      <c r="F326" s="84"/>
      <c r="G326" s="84"/>
      <c r="H326" s="125"/>
      <c r="I326" s="84"/>
      <c r="J326" s="84"/>
      <c r="K326" s="84"/>
      <c r="L326" s="84"/>
      <c r="M326" s="84"/>
      <c r="N326" s="84"/>
      <c r="O326" s="84"/>
      <c r="P326" s="84"/>
    </row>
    <row r="327" spans="1:16" x14ac:dyDescent="0.3">
      <c r="A327" s="84"/>
      <c r="B327" s="84"/>
      <c r="C327" s="84"/>
      <c r="D327" s="84"/>
      <c r="E327" s="84"/>
      <c r="F327" s="84"/>
      <c r="G327" s="84"/>
      <c r="H327" s="125"/>
      <c r="I327" s="84"/>
      <c r="J327" s="84"/>
      <c r="K327" s="84"/>
      <c r="L327" s="84"/>
      <c r="M327" s="84"/>
      <c r="N327" s="84"/>
      <c r="O327" s="84"/>
      <c r="P327" s="84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Z327"/>
  <sheetViews>
    <sheetView zoomScale="175" zoomScaleNormal="175" workbookViewId="0">
      <pane ySplit="6" topLeftCell="A7" activePane="bottomLeft" state="frozen"/>
      <selection pane="bottomLeft" activeCell="B27" sqref="B27:C2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2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9" x14ac:dyDescent="0.3">
      <c r="A2" s="110" t="s">
        <v>45</v>
      </c>
      <c r="B2" s="44" t="s">
        <v>1</v>
      </c>
      <c r="C2" s="44" t="s">
        <v>24</v>
      </c>
      <c r="D2" s="43" t="s">
        <v>20</v>
      </c>
      <c r="E2" s="41" t="s">
        <v>13</v>
      </c>
      <c r="F2" s="41" t="s">
        <v>15</v>
      </c>
      <c r="G2" s="59"/>
      <c r="H2" s="2"/>
      <c r="J2" s="17"/>
      <c r="K2" s="91"/>
      <c r="L2" s="69" t="s">
        <v>32</v>
      </c>
      <c r="M2" s="74" t="s">
        <v>8</v>
      </c>
      <c r="N2" s="70" t="s">
        <v>21</v>
      </c>
      <c r="O2" s="71" t="s">
        <v>26</v>
      </c>
      <c r="P2" s="122" t="s">
        <v>36</v>
      </c>
      <c r="Q2" s="96" t="s">
        <v>6</v>
      </c>
      <c r="S2" t="s">
        <v>98</v>
      </c>
    </row>
    <row r="3" spans="1:19" x14ac:dyDescent="0.3">
      <c r="A3" s="100" t="s">
        <v>35</v>
      </c>
      <c r="B3" s="1" t="s">
        <v>11</v>
      </c>
      <c r="C3" s="44" t="s">
        <v>10</v>
      </c>
      <c r="D3" s="43" t="s">
        <v>9</v>
      </c>
      <c r="E3" s="41" t="s">
        <v>12</v>
      </c>
      <c r="F3" s="41" t="s">
        <v>14</v>
      </c>
      <c r="G3" s="79"/>
      <c r="H3" s="2"/>
      <c r="J3" s="17"/>
      <c r="K3" s="108" t="s">
        <v>4</v>
      </c>
      <c r="L3" s="69" t="s">
        <v>30</v>
      </c>
      <c r="M3" s="74" t="s">
        <v>2</v>
      </c>
      <c r="N3" s="70" t="s">
        <v>22</v>
      </c>
      <c r="O3" s="71" t="s">
        <v>25</v>
      </c>
      <c r="P3" s="72" t="s">
        <v>28</v>
      </c>
      <c r="Q3" s="97" t="s">
        <v>5</v>
      </c>
      <c r="S3" t="s">
        <v>99</v>
      </c>
    </row>
    <row r="4" spans="1:19" x14ac:dyDescent="0.3">
      <c r="A4" s="1"/>
      <c r="B4" s="1" t="s">
        <v>16</v>
      </c>
      <c r="C4" s="44" t="s">
        <v>17</v>
      </c>
      <c r="D4" s="111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27</v>
      </c>
      <c r="M4" s="74" t="s">
        <v>31</v>
      </c>
      <c r="N4" s="70" t="s">
        <v>29</v>
      </c>
      <c r="O4" s="71" t="s">
        <v>23</v>
      </c>
      <c r="P4" s="72" t="s">
        <v>7</v>
      </c>
      <c r="Q4" s="97"/>
    </row>
    <row r="5" spans="1:19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06"/>
      <c r="L5" s="192" t="s">
        <v>37</v>
      </c>
      <c r="M5" s="99"/>
      <c r="N5" s="94"/>
      <c r="O5" s="96"/>
      <c r="P5" s="97"/>
      <c r="Q5" s="72"/>
    </row>
    <row r="6" spans="1:19" x14ac:dyDescent="0.3">
      <c r="A6" s="2"/>
      <c r="B6" s="2"/>
      <c r="C6" s="2"/>
      <c r="D6" s="2"/>
      <c r="E6" s="2"/>
      <c r="F6" s="191"/>
      <c r="G6" s="191"/>
      <c r="H6" s="3"/>
      <c r="J6" s="73"/>
      <c r="K6" s="107"/>
      <c r="L6" s="171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"j"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"k"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"."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","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</v>
      </c>
    </row>
    <row r="18" spans="1:26" x14ac:dyDescent="0.3">
      <c r="A18" t="str">
        <f>_xlfn.CONCAT("{","""left"": {",A15,"}",", ""right"": {",A16,"}}")</f>
        <v>{"left": {"1":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""}, "right": {"7":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""}}</v>
      </c>
    </row>
    <row r="20" spans="1:26" x14ac:dyDescent="0.3">
      <c r="A20" s="84"/>
      <c r="B20" s="64" t="s">
        <v>95</v>
      </c>
      <c r="C20" s="64" t="s">
        <v>96</v>
      </c>
      <c r="D20" s="125" t="s">
        <v>93</v>
      </c>
      <c r="E20" s="127"/>
      <c r="F20" s="127" t="s">
        <v>43</v>
      </c>
      <c r="G20" s="127" t="s">
        <v>94</v>
      </c>
      <c r="H20" s="127"/>
      <c r="I20" s="127" t="s">
        <v>44</v>
      </c>
      <c r="J20" s="127" t="s">
        <v>94</v>
      </c>
      <c r="L20" s="44" t="s">
        <v>30</v>
      </c>
      <c r="M20" s="44" t="s">
        <v>24</v>
      </c>
      <c r="N20" s="43" t="s">
        <v>20</v>
      </c>
      <c r="O20" s="41" t="s">
        <v>13</v>
      </c>
      <c r="P20" s="41" t="s">
        <v>15</v>
      </c>
      <c r="Q20" s="59"/>
      <c r="R20" s="2"/>
      <c r="T20" s="17"/>
      <c r="U20" s="91"/>
      <c r="V20" s="69" t="s">
        <v>32</v>
      </c>
      <c r="W20" s="74" t="s">
        <v>8</v>
      </c>
      <c r="X20" s="70" t="s">
        <v>21</v>
      </c>
      <c r="Y20" s="71" t="s">
        <v>27</v>
      </c>
      <c r="Z20" s="122" t="s">
        <v>36</v>
      </c>
    </row>
    <row r="21" spans="1:26" x14ac:dyDescent="0.3">
      <c r="A21" s="84"/>
      <c r="B21" s="149" t="s">
        <v>9</v>
      </c>
      <c r="C21" s="149" t="s">
        <v>9</v>
      </c>
      <c r="D21" s="153">
        <v>11.692</v>
      </c>
      <c r="E21" s="84"/>
      <c r="F21" t="s">
        <v>30</v>
      </c>
      <c r="G21" s="124">
        <f t="shared" ref="G21:G35" si="0">_xlfn.IFNA(_xlfn.IFNA(INDEX($D$21:$D$67, MATCH(F21,$B$21:$B$67,0)), INDEX($D$21:$D$67, MATCH(F21,$C$21:$C$67,0))),0)</f>
        <v>3.0430000000000001</v>
      </c>
      <c r="H21" s="84"/>
      <c r="I21" s="144" t="s">
        <v>36</v>
      </c>
      <c r="J21" s="124">
        <f t="shared" ref="J21:J35" si="1">_xlfn.IFNA(_xlfn.IFNA(INDEX($D$21:$D$67, MATCH(I21,$B$21:$B$67,0)), INDEX($D$21:$D$67, MATCH(I21,$C$21:$C$67,0))),0)</f>
        <v>0.26900000000000002</v>
      </c>
      <c r="L21" s="1" t="s">
        <v>11</v>
      </c>
      <c r="M21" s="44" t="s">
        <v>10</v>
      </c>
      <c r="N21" s="43" t="s">
        <v>9</v>
      </c>
      <c r="O21" s="41" t="s">
        <v>12</v>
      </c>
      <c r="P21" s="41" t="s">
        <v>14</v>
      </c>
      <c r="Q21" s="79"/>
      <c r="R21" s="2"/>
      <c r="T21" s="17"/>
      <c r="U21" s="108" t="s">
        <v>4</v>
      </c>
      <c r="V21" s="69" t="s">
        <v>26</v>
      </c>
      <c r="W21" s="74" t="s">
        <v>2</v>
      </c>
      <c r="X21" s="70" t="s">
        <v>22</v>
      </c>
      <c r="Y21" s="71" t="s">
        <v>25</v>
      </c>
      <c r="Z21" s="72" t="s">
        <v>28</v>
      </c>
    </row>
    <row r="22" spans="1:26" x14ac:dyDescent="0.3">
      <c r="A22" s="84"/>
      <c r="B22" s="149" t="s">
        <v>2</v>
      </c>
      <c r="C22" s="149" t="s">
        <v>2</v>
      </c>
      <c r="D22" s="153">
        <v>9.1489999999999991</v>
      </c>
      <c r="E22" s="84"/>
      <c r="F22" t="s">
        <v>11</v>
      </c>
      <c r="G22" s="124">
        <f t="shared" si="0"/>
        <v>7.2220000000000004</v>
      </c>
      <c r="H22" s="84"/>
      <c r="I22" t="s">
        <v>27</v>
      </c>
      <c r="J22" s="124">
        <f t="shared" si="1"/>
        <v>1.0269999999999999</v>
      </c>
      <c r="L22" s="1" t="s">
        <v>17</v>
      </c>
      <c r="M22" s="44" t="s">
        <v>18</v>
      </c>
      <c r="N22" s="111" t="s">
        <v>16</v>
      </c>
      <c r="O22" s="41" t="s">
        <v>19</v>
      </c>
      <c r="P22" s="60" t="s">
        <v>1</v>
      </c>
      <c r="Q22" s="3"/>
      <c r="R22" s="3"/>
      <c r="T22" s="73"/>
      <c r="U22" s="73"/>
      <c r="V22" s="69" t="s">
        <v>3</v>
      </c>
      <c r="W22" s="74" t="s">
        <v>31</v>
      </c>
      <c r="X22" s="70" t="s">
        <v>29</v>
      </c>
      <c r="Y22" s="71" t="s">
        <v>23</v>
      </c>
      <c r="Z22" s="72" t="s">
        <v>7</v>
      </c>
    </row>
    <row r="23" spans="1:26" x14ac:dyDescent="0.3">
      <c r="A23" s="84"/>
      <c r="B23" s="149" t="s">
        <v>11</v>
      </c>
      <c r="C23" s="149" t="s">
        <v>11</v>
      </c>
      <c r="D23" s="153">
        <v>7.2220000000000004</v>
      </c>
      <c r="E23" s="84"/>
      <c r="F23" t="s">
        <v>18</v>
      </c>
      <c r="G23" s="124">
        <f t="shared" si="0"/>
        <v>3.9359999999999999</v>
      </c>
      <c r="H23" s="84"/>
      <c r="I23" t="s">
        <v>32</v>
      </c>
      <c r="J23" s="124">
        <f t="shared" si="1"/>
        <v>0.39800000000000002</v>
      </c>
    </row>
    <row r="24" spans="1:26" x14ac:dyDescent="0.3">
      <c r="A24" s="84"/>
      <c r="B24" s="136" t="s">
        <v>25</v>
      </c>
      <c r="C24" s="136" t="s">
        <v>25</v>
      </c>
      <c r="D24" s="137">
        <v>6.7350000000000003</v>
      </c>
      <c r="E24" s="84"/>
      <c r="F24" t="s">
        <v>13</v>
      </c>
      <c r="G24" s="124">
        <f t="shared" si="0"/>
        <v>3.1739999999999999</v>
      </c>
      <c r="H24" s="84"/>
      <c r="I24" t="s">
        <v>3</v>
      </c>
      <c r="J24" s="124">
        <f t="shared" si="1"/>
        <v>1.5489999999999999</v>
      </c>
    </row>
    <row r="25" spans="1:26" x14ac:dyDescent="0.3">
      <c r="A25" s="84"/>
      <c r="B25" s="136" t="s">
        <v>28</v>
      </c>
      <c r="C25" s="136" t="s">
        <v>28</v>
      </c>
      <c r="D25" s="137">
        <v>6.7030000000000003</v>
      </c>
      <c r="E25" s="84"/>
      <c r="F25" t="s">
        <v>9</v>
      </c>
      <c r="G25" s="124">
        <f t="shared" si="0"/>
        <v>11.692</v>
      </c>
      <c r="H25" s="84"/>
      <c r="I25" t="s">
        <v>21</v>
      </c>
      <c r="J25" s="124">
        <f t="shared" si="1"/>
        <v>3.2429999999999999</v>
      </c>
    </row>
    <row r="26" spans="1:26" x14ac:dyDescent="0.3">
      <c r="A26" s="84"/>
      <c r="B26" s="136" t="s">
        <v>22</v>
      </c>
      <c r="C26" s="136" t="s">
        <v>22</v>
      </c>
      <c r="D26" s="137">
        <v>6.49</v>
      </c>
      <c r="E26" s="84"/>
      <c r="F26" t="s">
        <v>14</v>
      </c>
      <c r="G26" s="124">
        <f t="shared" si="0"/>
        <v>1.756</v>
      </c>
      <c r="H26" s="84"/>
      <c r="I26" t="s">
        <v>25</v>
      </c>
      <c r="J26" s="124">
        <f t="shared" si="1"/>
        <v>6.7350000000000003</v>
      </c>
    </row>
    <row r="27" spans="1:26" x14ac:dyDescent="0.3">
      <c r="A27" s="84"/>
      <c r="B27" s="136" t="s">
        <v>12</v>
      </c>
      <c r="C27" s="136" t="s">
        <v>12</v>
      </c>
      <c r="D27" s="137">
        <v>6.3739999999999997</v>
      </c>
      <c r="E27" s="84"/>
      <c r="F27" t="s">
        <v>15</v>
      </c>
      <c r="G27" s="124">
        <f t="shared" si="0"/>
        <v>1.597</v>
      </c>
      <c r="H27" s="84"/>
      <c r="I27" t="s">
        <v>26</v>
      </c>
      <c r="J27" s="124">
        <f t="shared" si="1"/>
        <v>0.51900000000000002</v>
      </c>
    </row>
    <row r="28" spans="1:26" x14ac:dyDescent="0.3">
      <c r="A28" s="84"/>
      <c r="B28" s="136" t="s">
        <v>10</v>
      </c>
      <c r="C28" s="136" t="s">
        <v>10</v>
      </c>
      <c r="D28" s="137">
        <v>5.7329999999999997</v>
      </c>
      <c r="E28" s="84"/>
      <c r="F28" s="144" t="s">
        <v>1</v>
      </c>
      <c r="G28" s="124">
        <f t="shared" si="0"/>
        <v>0.18099999999999999</v>
      </c>
      <c r="H28" s="84"/>
      <c r="I28" s="144" t="s">
        <v>29</v>
      </c>
      <c r="J28" s="124">
        <f t="shared" si="1"/>
        <v>3.9790000000000001</v>
      </c>
    </row>
    <row r="29" spans="1:26" x14ac:dyDescent="0.3">
      <c r="B29" s="151" t="s">
        <v>29</v>
      </c>
      <c r="C29" s="151" t="s">
        <v>29</v>
      </c>
      <c r="D29" s="154">
        <v>3.9790000000000001</v>
      </c>
      <c r="E29" s="84"/>
      <c r="F29" t="s">
        <v>24</v>
      </c>
      <c r="G29" s="124">
        <f t="shared" si="0"/>
        <v>2.4380000000000002</v>
      </c>
      <c r="H29" s="84"/>
      <c r="I29" t="s">
        <v>22</v>
      </c>
      <c r="J29" s="124">
        <f t="shared" si="1"/>
        <v>6.49</v>
      </c>
    </row>
    <row r="30" spans="1:26" x14ac:dyDescent="0.3">
      <c r="A30" s="84"/>
      <c r="B30" s="151" t="s">
        <v>18</v>
      </c>
      <c r="C30" s="151" t="s">
        <v>18</v>
      </c>
      <c r="D30" s="154">
        <v>3.9359999999999999</v>
      </c>
      <c r="E30" s="84"/>
      <c r="F30" t="s">
        <v>10</v>
      </c>
      <c r="G30" s="124">
        <f t="shared" si="0"/>
        <v>5.7329999999999997</v>
      </c>
      <c r="H30" s="84"/>
      <c r="I30" t="s">
        <v>28</v>
      </c>
      <c r="J30" s="124">
        <f t="shared" si="1"/>
        <v>6.7030000000000003</v>
      </c>
    </row>
    <row r="31" spans="1:26" x14ac:dyDescent="0.3">
      <c r="A31" s="84"/>
      <c r="B31" s="129" t="s">
        <v>21</v>
      </c>
      <c r="C31" s="129" t="s">
        <v>21</v>
      </c>
      <c r="D31" s="128">
        <v>3.2429999999999999</v>
      </c>
      <c r="E31" s="84"/>
      <c r="F31" t="s">
        <v>12</v>
      </c>
      <c r="G31" s="124">
        <f t="shared" si="0"/>
        <v>6.3739999999999997</v>
      </c>
      <c r="H31" s="84"/>
      <c r="I31" t="s">
        <v>31</v>
      </c>
      <c r="J31" s="124">
        <f t="shared" si="1"/>
        <v>2.54</v>
      </c>
    </row>
    <row r="32" spans="1:26" x14ac:dyDescent="0.3">
      <c r="A32" s="84"/>
      <c r="B32" s="129" t="s">
        <v>13</v>
      </c>
      <c r="C32" s="129" t="s">
        <v>13</v>
      </c>
      <c r="D32" s="128">
        <v>3.1739999999999999</v>
      </c>
      <c r="E32" s="84"/>
      <c r="F32" t="s">
        <v>19</v>
      </c>
      <c r="G32" s="124">
        <f t="shared" si="0"/>
        <v>0.90100000000000002</v>
      </c>
      <c r="H32" s="84"/>
      <c r="I32" t="s">
        <v>7</v>
      </c>
      <c r="J32" s="124">
        <f t="shared" si="1"/>
        <v>0.23799999999999999</v>
      </c>
    </row>
    <row r="33" spans="1:16" x14ac:dyDescent="0.3">
      <c r="A33" s="84"/>
      <c r="B33" s="129" t="s">
        <v>30</v>
      </c>
      <c r="C33" s="145" t="s">
        <v>89</v>
      </c>
      <c r="D33" s="128">
        <v>3.0430000000000001</v>
      </c>
      <c r="E33" s="84"/>
      <c r="F33" t="s">
        <v>17</v>
      </c>
      <c r="G33" s="124">
        <f t="shared" si="0"/>
        <v>0.43</v>
      </c>
      <c r="H33" s="84"/>
      <c r="I33" t="s">
        <v>2</v>
      </c>
      <c r="J33" s="124">
        <f t="shared" si="1"/>
        <v>9.1489999999999991</v>
      </c>
    </row>
    <row r="34" spans="1:16" x14ac:dyDescent="0.3">
      <c r="A34" s="84"/>
      <c r="B34" s="129" t="s">
        <v>23</v>
      </c>
      <c r="C34" s="129" t="s">
        <v>23</v>
      </c>
      <c r="D34" s="128">
        <v>2.6539999999999999</v>
      </c>
      <c r="E34" s="84"/>
      <c r="F34" t="s">
        <v>20</v>
      </c>
      <c r="G34" s="124">
        <f t="shared" si="0"/>
        <v>1.5489999999999999</v>
      </c>
      <c r="H34" s="84"/>
      <c r="I34" t="s">
        <v>23</v>
      </c>
      <c r="J34" s="124">
        <f t="shared" si="1"/>
        <v>2.6539999999999999</v>
      </c>
    </row>
    <row r="35" spans="1:16" x14ac:dyDescent="0.3">
      <c r="A35" s="84"/>
      <c r="B35" s="129" t="s">
        <v>31</v>
      </c>
      <c r="C35" s="129" t="s">
        <v>31</v>
      </c>
      <c r="D35" s="128">
        <v>2.54</v>
      </c>
      <c r="E35" s="84"/>
      <c r="F35" t="s">
        <v>16</v>
      </c>
      <c r="G35" s="124">
        <f t="shared" si="0"/>
        <v>0.105</v>
      </c>
      <c r="H35" s="84"/>
      <c r="I35" t="s">
        <v>8</v>
      </c>
      <c r="J35" s="124">
        <f t="shared" si="1"/>
        <v>1.278</v>
      </c>
    </row>
    <row r="36" spans="1:16" x14ac:dyDescent="0.3">
      <c r="A36" s="84"/>
      <c r="B36" s="129" t="s">
        <v>24</v>
      </c>
      <c r="C36" s="129" t="s">
        <v>24</v>
      </c>
      <c r="D36" s="128">
        <v>2.4380000000000002</v>
      </c>
      <c r="E36" s="84"/>
      <c r="F36" s="146"/>
      <c r="G36" s="148">
        <f>SUM(G21:G35)</f>
        <v>50.131</v>
      </c>
      <c r="I36" s="146"/>
      <c r="J36" s="148">
        <f>SUM(J21:J35)</f>
        <v>46.771000000000008</v>
      </c>
      <c r="O36" s="84"/>
    </row>
    <row r="37" spans="1:16" x14ac:dyDescent="0.3">
      <c r="A37" s="84"/>
      <c r="B37" s="130" t="s">
        <v>14</v>
      </c>
      <c r="C37" s="130" t="s">
        <v>14</v>
      </c>
      <c r="D37" s="131">
        <v>1.756</v>
      </c>
      <c r="E37" s="84"/>
      <c r="F37" s="84"/>
      <c r="G37" s="84"/>
      <c r="H37" s="84"/>
      <c r="I37" s="84"/>
      <c r="J37" s="84"/>
      <c r="O37" s="84"/>
      <c r="P37" s="84"/>
    </row>
    <row r="38" spans="1:16" x14ac:dyDescent="0.3">
      <c r="A38" s="84"/>
      <c r="B38" s="130" t="s">
        <v>15</v>
      </c>
      <c r="C38" s="130" t="s">
        <v>15</v>
      </c>
      <c r="D38" s="131">
        <v>1.597</v>
      </c>
      <c r="E38" s="84"/>
      <c r="F38" s="84"/>
      <c r="G38" s="84"/>
      <c r="H38" s="84"/>
      <c r="I38" s="84"/>
      <c r="J38" s="84"/>
      <c r="O38" s="84"/>
      <c r="P38" s="84"/>
    </row>
    <row r="39" spans="1:16" x14ac:dyDescent="0.3">
      <c r="A39" s="84"/>
      <c r="B39" s="130" t="s">
        <v>20</v>
      </c>
      <c r="C39" s="130" t="s">
        <v>20</v>
      </c>
      <c r="D39" s="131">
        <v>1.5489999999999999</v>
      </c>
      <c r="E39" s="84"/>
      <c r="F39" s="84"/>
      <c r="G39" s="84"/>
      <c r="H39" s="84"/>
      <c r="I39" s="84"/>
      <c r="J39" s="84"/>
      <c r="O39" s="84"/>
      <c r="P39" s="84"/>
    </row>
    <row r="40" spans="1:16" x14ac:dyDescent="0.3">
      <c r="A40" s="84"/>
      <c r="B40" s="130" t="s">
        <v>3</v>
      </c>
      <c r="C40" s="130" t="s">
        <v>3</v>
      </c>
      <c r="D40" s="131">
        <v>1.5489999999999999</v>
      </c>
      <c r="E40" s="84"/>
      <c r="F40" s="84"/>
      <c r="G40" s="84"/>
      <c r="H40" s="84"/>
      <c r="I40" s="84"/>
      <c r="J40" s="84"/>
      <c r="O40" s="84"/>
      <c r="P40" s="84"/>
    </row>
    <row r="41" spans="1:16" x14ac:dyDescent="0.3">
      <c r="A41" s="84"/>
      <c r="B41" s="130" t="s">
        <v>8</v>
      </c>
      <c r="C41" s="130" t="s">
        <v>8</v>
      </c>
      <c r="D41" s="131">
        <v>1.278</v>
      </c>
      <c r="E41" s="84"/>
      <c r="F41" s="84"/>
      <c r="G41" s="84"/>
      <c r="H41" s="84"/>
      <c r="I41" s="84"/>
      <c r="J41" s="84"/>
      <c r="O41" s="84"/>
      <c r="P41" s="84"/>
    </row>
    <row r="42" spans="1:16" x14ac:dyDescent="0.3">
      <c r="A42" s="84"/>
      <c r="B42" s="130" t="s">
        <v>27</v>
      </c>
      <c r="C42" s="130" t="s">
        <v>90</v>
      </c>
      <c r="D42" s="131">
        <v>1.0269999999999999</v>
      </c>
      <c r="E42" s="84"/>
      <c r="F42" s="84"/>
      <c r="G42" s="84"/>
      <c r="H42" s="84"/>
      <c r="I42" s="84"/>
      <c r="J42" s="84"/>
      <c r="O42" s="84"/>
      <c r="P42" s="84"/>
    </row>
    <row r="43" spans="1:16" x14ac:dyDescent="0.3">
      <c r="A43" s="84"/>
      <c r="B43" s="130" t="s">
        <v>19</v>
      </c>
      <c r="C43" s="130" t="s">
        <v>19</v>
      </c>
      <c r="D43" s="131">
        <v>0.90100000000000002</v>
      </c>
      <c r="E43" s="84"/>
      <c r="F43" s="84"/>
      <c r="G43" s="84"/>
      <c r="H43" s="84"/>
      <c r="I43" s="84"/>
      <c r="J43" s="84"/>
      <c r="O43" s="84"/>
      <c r="P43" s="84"/>
    </row>
    <row r="44" spans="1:16" x14ac:dyDescent="0.3">
      <c r="A44" s="84"/>
      <c r="B44" s="132" t="s">
        <v>26</v>
      </c>
      <c r="C44" s="132" t="s">
        <v>26</v>
      </c>
      <c r="D44" s="133">
        <v>0.51900000000000002</v>
      </c>
      <c r="E44" s="84"/>
      <c r="F44" s="84"/>
      <c r="G44" s="84"/>
      <c r="H44" s="84"/>
      <c r="I44" s="84"/>
      <c r="J44" s="84"/>
      <c r="O44" s="84"/>
      <c r="P44" s="84"/>
    </row>
    <row r="45" spans="1:16" x14ac:dyDescent="0.3">
      <c r="A45" s="84"/>
      <c r="B45" s="132" t="s">
        <v>17</v>
      </c>
      <c r="C45" s="132" t="s">
        <v>17</v>
      </c>
      <c r="D45" s="133">
        <v>0.43</v>
      </c>
      <c r="E45" s="84"/>
      <c r="F45" s="84"/>
      <c r="G45" s="84"/>
      <c r="H45" s="84"/>
      <c r="I45" s="84"/>
      <c r="J45" s="84"/>
      <c r="O45" s="84"/>
      <c r="P45" s="84"/>
    </row>
    <row r="46" spans="1:16" x14ac:dyDescent="0.3">
      <c r="A46" s="84"/>
      <c r="B46" s="132" t="s">
        <v>91</v>
      </c>
      <c r="C46" s="132" t="s">
        <v>32</v>
      </c>
      <c r="D46" s="133">
        <v>0.39800000000000002</v>
      </c>
      <c r="E46" s="84"/>
      <c r="F46" s="84"/>
      <c r="G46" s="84"/>
      <c r="H46" s="84"/>
      <c r="I46" s="84"/>
      <c r="J46" s="84"/>
      <c r="O46" s="84"/>
      <c r="P46" s="84"/>
    </row>
    <row r="47" spans="1:16" x14ac:dyDescent="0.3">
      <c r="A47" s="84"/>
      <c r="B47" s="134" t="s">
        <v>92</v>
      </c>
      <c r="C47" s="135" t="s">
        <v>36</v>
      </c>
      <c r="D47" s="133">
        <v>0.26900000000000002</v>
      </c>
      <c r="E47" s="84"/>
      <c r="F47" s="84"/>
      <c r="G47" s="84"/>
      <c r="H47" s="84"/>
      <c r="I47" s="84"/>
      <c r="J47" s="84"/>
      <c r="O47" s="84"/>
      <c r="P47" s="84"/>
    </row>
    <row r="48" spans="1:16" x14ac:dyDescent="0.3">
      <c r="A48" s="84"/>
      <c r="B48" s="132" t="s">
        <v>7</v>
      </c>
      <c r="C48" s="132" t="s">
        <v>7</v>
      </c>
      <c r="D48" s="133">
        <v>0.23799999999999999</v>
      </c>
      <c r="E48" s="84"/>
      <c r="F48" s="84"/>
      <c r="G48" s="84"/>
      <c r="H48" s="84"/>
      <c r="I48" s="84"/>
      <c r="J48" s="84"/>
      <c r="O48" s="84"/>
      <c r="P48" s="84"/>
    </row>
    <row r="49" spans="1:16" x14ac:dyDescent="0.3">
      <c r="A49" s="84"/>
      <c r="B49" s="132" t="s">
        <v>1</v>
      </c>
      <c r="C49" s="132" t="s">
        <v>1</v>
      </c>
      <c r="D49" s="133">
        <v>0.18099999999999999</v>
      </c>
      <c r="E49" s="84"/>
      <c r="F49" s="84"/>
      <c r="G49" s="84"/>
      <c r="H49" s="84"/>
      <c r="I49" s="84"/>
      <c r="J49" s="84"/>
      <c r="O49" s="84"/>
      <c r="P49" s="84"/>
    </row>
    <row r="50" spans="1:16" x14ac:dyDescent="0.3">
      <c r="A50" s="84"/>
      <c r="B50" s="132" t="s">
        <v>16</v>
      </c>
      <c r="C50" s="132" t="s">
        <v>16</v>
      </c>
      <c r="D50" s="133">
        <v>0.105</v>
      </c>
      <c r="E50" s="84"/>
      <c r="F50" s="84"/>
      <c r="G50" s="84"/>
      <c r="H50" s="84"/>
      <c r="I50" s="84"/>
      <c r="J50" s="84"/>
      <c r="O50" s="84"/>
      <c r="P50" s="84"/>
    </row>
    <row r="51" spans="1:16" x14ac:dyDescent="0.3">
      <c r="A51" s="84"/>
      <c r="B51" s="84"/>
      <c r="C51" s="84"/>
      <c r="D51" s="84"/>
      <c r="E51" s="84"/>
      <c r="F51" s="84"/>
      <c r="G51" s="84"/>
      <c r="H51" s="125"/>
      <c r="I51" s="84"/>
      <c r="J51" s="84"/>
      <c r="K51" s="84"/>
      <c r="L51" s="84"/>
      <c r="M51" s="84"/>
      <c r="N51" s="84"/>
      <c r="O51" s="84"/>
      <c r="P51" s="84"/>
    </row>
    <row r="52" spans="1:16" x14ac:dyDescent="0.3">
      <c r="A52" s="84"/>
      <c r="B52" s="84"/>
      <c r="C52" s="84"/>
      <c r="D52" s="84"/>
      <c r="E52" s="84"/>
      <c r="F52" s="64"/>
      <c r="G52" s="64"/>
      <c r="H52" s="125"/>
      <c r="I52" s="84"/>
      <c r="J52" s="84"/>
      <c r="K52" s="84"/>
      <c r="L52" s="84"/>
      <c r="M52" s="84"/>
      <c r="N52" s="84"/>
      <c r="O52" s="84"/>
      <c r="P52" s="84"/>
    </row>
    <row r="53" spans="1:16" x14ac:dyDescent="0.3">
      <c r="A53" s="84"/>
      <c r="B53" s="84"/>
      <c r="C53" s="84"/>
      <c r="D53" s="84"/>
      <c r="E53" s="84"/>
      <c r="F53" s="84"/>
      <c r="G53" s="84"/>
      <c r="H53" s="125"/>
      <c r="I53" s="84"/>
      <c r="J53" s="84"/>
      <c r="K53" s="84"/>
      <c r="L53" s="84"/>
      <c r="M53" s="84"/>
      <c r="N53" s="84"/>
      <c r="O53" s="84"/>
      <c r="P53" s="84"/>
    </row>
    <row r="54" spans="1:16" x14ac:dyDescent="0.3">
      <c r="A54" s="84"/>
      <c r="B54" s="84"/>
      <c r="C54" s="84"/>
      <c r="D54" s="84"/>
      <c r="E54" s="84"/>
      <c r="F54" s="64"/>
      <c r="G54" s="64"/>
      <c r="H54" s="125"/>
      <c r="I54" s="84"/>
      <c r="J54" s="84"/>
      <c r="K54" s="84"/>
      <c r="L54" s="84"/>
      <c r="M54" s="84"/>
      <c r="N54" s="84"/>
      <c r="O54" s="84"/>
      <c r="P54" s="84"/>
    </row>
    <row r="55" spans="1:16" x14ac:dyDescent="0.3">
      <c r="A55" s="84"/>
      <c r="B55" s="84"/>
      <c r="C55" s="84"/>
      <c r="D55" s="84"/>
      <c r="E55" s="84"/>
      <c r="F55" s="64"/>
      <c r="G55" s="64"/>
      <c r="H55" s="125"/>
      <c r="I55" s="84"/>
      <c r="J55" s="84"/>
      <c r="K55" s="84"/>
      <c r="L55" s="84"/>
      <c r="M55" s="84"/>
      <c r="N55" s="84"/>
      <c r="O55" s="84"/>
      <c r="P55" s="84"/>
    </row>
    <row r="56" spans="1:16" x14ac:dyDescent="0.3">
      <c r="A56" s="84"/>
      <c r="B56" s="84"/>
      <c r="C56" s="84"/>
      <c r="D56" s="84"/>
      <c r="E56" s="84"/>
      <c r="F56" s="84"/>
      <c r="G56" s="84"/>
      <c r="H56" s="125"/>
      <c r="I56" s="84"/>
      <c r="J56" s="84"/>
      <c r="K56" s="84"/>
      <c r="L56" s="84"/>
      <c r="M56" s="84"/>
      <c r="N56" s="84"/>
      <c r="O56" s="84"/>
      <c r="P56" s="84"/>
    </row>
    <row r="57" spans="1:16" x14ac:dyDescent="0.3">
      <c r="A57" s="84"/>
      <c r="B57" s="84"/>
      <c r="C57" s="84"/>
      <c r="D57" s="84"/>
      <c r="E57" s="84"/>
      <c r="F57" s="64"/>
      <c r="G57" s="64"/>
      <c r="H57" s="125"/>
      <c r="I57" s="84"/>
      <c r="J57" s="84"/>
      <c r="K57" s="84"/>
      <c r="L57" s="84"/>
      <c r="M57" s="84"/>
      <c r="N57" s="84"/>
      <c r="O57" s="84"/>
      <c r="P57" s="84"/>
    </row>
    <row r="58" spans="1:16" x14ac:dyDescent="0.3">
      <c r="A58" s="84"/>
      <c r="B58" s="84"/>
      <c r="C58" s="84"/>
      <c r="D58" s="84"/>
      <c r="E58" s="84"/>
      <c r="F58" s="64"/>
      <c r="G58" s="64"/>
      <c r="H58" s="125"/>
      <c r="I58" s="84"/>
      <c r="J58" s="84"/>
      <c r="K58" s="84"/>
      <c r="L58" s="84"/>
      <c r="M58" s="84"/>
      <c r="N58" s="84"/>
      <c r="O58" s="84"/>
      <c r="P58" s="84"/>
    </row>
    <row r="59" spans="1:16" x14ac:dyDescent="0.3">
      <c r="A59" s="84"/>
      <c r="B59" s="84"/>
      <c r="C59" s="84"/>
      <c r="D59" s="84"/>
      <c r="E59" s="84"/>
      <c r="F59" s="64"/>
      <c r="G59" s="64"/>
      <c r="H59" s="125"/>
      <c r="I59" s="84"/>
      <c r="J59" s="84"/>
      <c r="K59" s="84"/>
      <c r="L59" s="84"/>
      <c r="M59" s="84"/>
      <c r="N59" s="84"/>
      <c r="O59" s="84"/>
      <c r="P59" s="84"/>
    </row>
    <row r="60" spans="1:16" x14ac:dyDescent="0.3">
      <c r="A60" s="84"/>
      <c r="B60" s="84"/>
      <c r="C60" s="84"/>
      <c r="D60" s="84"/>
      <c r="E60" s="84"/>
      <c r="F60" s="64"/>
      <c r="G60" s="64"/>
      <c r="H60" s="125"/>
      <c r="I60" s="84"/>
      <c r="J60" s="84"/>
      <c r="K60" s="84"/>
      <c r="L60" s="84"/>
      <c r="M60" s="84"/>
      <c r="N60" s="84"/>
      <c r="O60" s="84"/>
      <c r="P60" s="84"/>
    </row>
    <row r="61" spans="1:16" x14ac:dyDescent="0.3">
      <c r="A61" s="84"/>
      <c r="B61" s="84"/>
      <c r="C61" s="84"/>
      <c r="D61" s="84"/>
      <c r="E61" s="84"/>
      <c r="F61" s="123"/>
      <c r="G61" s="123"/>
      <c r="H61" s="125"/>
      <c r="I61" s="84"/>
      <c r="J61" s="84"/>
      <c r="K61" s="84"/>
      <c r="L61" s="84"/>
      <c r="M61" s="84"/>
      <c r="N61" s="84"/>
      <c r="O61" s="84"/>
      <c r="P61" s="84"/>
    </row>
    <row r="62" spans="1:16" x14ac:dyDescent="0.3">
      <c r="A62" s="84"/>
      <c r="B62" s="84"/>
      <c r="C62" s="84"/>
      <c r="D62" s="84"/>
      <c r="E62" s="84"/>
      <c r="F62" s="84"/>
      <c r="G62" s="84"/>
      <c r="H62" s="125"/>
      <c r="I62" s="84"/>
      <c r="J62" s="84"/>
      <c r="K62" s="84"/>
      <c r="L62" s="84"/>
      <c r="M62" s="84"/>
      <c r="N62" s="84"/>
      <c r="O62" s="84"/>
      <c r="P62" s="84"/>
    </row>
    <row r="63" spans="1:16" x14ac:dyDescent="0.3">
      <c r="A63" s="84"/>
      <c r="B63" s="84"/>
      <c r="C63" s="84"/>
      <c r="D63" s="84"/>
      <c r="E63" s="84"/>
      <c r="F63" s="84"/>
      <c r="G63" s="84"/>
      <c r="H63" s="125"/>
      <c r="I63" s="84"/>
      <c r="J63" s="84"/>
      <c r="K63" s="84"/>
      <c r="L63" s="84"/>
      <c r="M63" s="84"/>
      <c r="N63" s="84"/>
      <c r="O63" s="84"/>
      <c r="P63" s="84"/>
    </row>
    <row r="64" spans="1:16" x14ac:dyDescent="0.3">
      <c r="A64" s="84"/>
      <c r="B64" s="84"/>
      <c r="C64" s="84"/>
      <c r="D64" s="84"/>
      <c r="E64" s="84"/>
      <c r="F64" s="64"/>
      <c r="G64" s="64"/>
      <c r="H64" s="125"/>
      <c r="I64" s="84"/>
      <c r="J64" s="84"/>
      <c r="K64" s="84"/>
      <c r="L64" s="84"/>
      <c r="M64" s="84"/>
      <c r="N64" s="84"/>
      <c r="O64" s="84"/>
      <c r="P64" s="84"/>
    </row>
    <row r="65" spans="1:16" x14ac:dyDescent="0.3">
      <c r="A65" s="84"/>
      <c r="B65" s="84"/>
      <c r="C65" s="84"/>
      <c r="D65" s="84"/>
      <c r="E65" s="84"/>
      <c r="F65" s="64"/>
      <c r="G65" s="64"/>
      <c r="H65" s="125"/>
      <c r="I65" s="84"/>
      <c r="J65" s="84"/>
      <c r="K65" s="84"/>
      <c r="L65" s="84"/>
      <c r="M65" s="84"/>
      <c r="N65" s="84"/>
      <c r="O65" s="84"/>
      <c r="P65" s="84"/>
    </row>
    <row r="66" spans="1:16" x14ac:dyDescent="0.3">
      <c r="A66" s="84"/>
      <c r="B66" s="84"/>
      <c r="C66" s="84"/>
      <c r="D66" s="84"/>
      <c r="E66" s="84"/>
      <c r="F66" s="64"/>
      <c r="G66" s="64"/>
      <c r="H66" s="125"/>
      <c r="I66" s="84"/>
      <c r="J66" s="84"/>
      <c r="K66" s="84"/>
      <c r="L66" s="84"/>
      <c r="M66" s="84"/>
      <c r="N66" s="84"/>
      <c r="O66" s="84"/>
      <c r="P66" s="84"/>
    </row>
    <row r="67" spans="1:16" x14ac:dyDescent="0.3">
      <c r="A67" s="84"/>
      <c r="B67" s="84"/>
      <c r="C67" s="84"/>
      <c r="D67" s="84"/>
      <c r="E67" s="84"/>
      <c r="F67" s="64"/>
      <c r="G67" s="64"/>
      <c r="H67" s="125"/>
      <c r="I67" s="84"/>
      <c r="J67" s="84"/>
      <c r="K67" s="84"/>
      <c r="L67" s="84"/>
      <c r="M67" s="84"/>
      <c r="N67" s="84"/>
      <c r="O67" s="84"/>
      <c r="P67" s="84"/>
    </row>
    <row r="68" spans="1:16" x14ac:dyDescent="0.3">
      <c r="A68" s="84"/>
      <c r="B68" s="84"/>
      <c r="C68" s="84"/>
      <c r="D68" s="84"/>
      <c r="E68" s="84"/>
      <c r="F68" s="84"/>
      <c r="G68" s="84"/>
      <c r="H68" s="125"/>
      <c r="I68" s="84"/>
      <c r="J68" s="84"/>
      <c r="K68" s="84"/>
      <c r="L68" s="84"/>
      <c r="M68" s="84"/>
      <c r="N68" s="84"/>
      <c r="O68" s="84"/>
      <c r="P68" s="84"/>
    </row>
    <row r="69" spans="1:16" x14ac:dyDescent="0.3">
      <c r="A69" s="84"/>
      <c r="B69" s="84"/>
      <c r="C69" s="84"/>
      <c r="D69" s="84"/>
      <c r="E69" s="84"/>
      <c r="F69" s="84"/>
      <c r="G69" s="84"/>
      <c r="H69" s="125"/>
      <c r="I69" s="84"/>
      <c r="J69" s="84"/>
      <c r="K69" s="84"/>
      <c r="L69" s="84"/>
      <c r="M69" s="84"/>
      <c r="N69" s="84"/>
      <c r="O69" s="84"/>
      <c r="P69" s="84"/>
    </row>
    <row r="70" spans="1:16" x14ac:dyDescent="0.3">
      <c r="A70" s="84"/>
      <c r="B70" s="84"/>
      <c r="C70" s="84"/>
      <c r="D70" s="84"/>
      <c r="E70" s="84"/>
      <c r="F70" s="84"/>
      <c r="G70" s="84"/>
      <c r="H70" s="125"/>
      <c r="I70" s="84"/>
      <c r="J70" s="84"/>
      <c r="K70" s="84"/>
      <c r="L70" s="84"/>
      <c r="M70" s="84"/>
      <c r="N70" s="84"/>
      <c r="O70" s="84"/>
      <c r="P70" s="84"/>
    </row>
    <row r="71" spans="1:16" x14ac:dyDescent="0.3">
      <c r="A71" s="84"/>
      <c r="B71" s="84"/>
      <c r="C71" s="84"/>
      <c r="D71" s="84"/>
      <c r="E71" s="84"/>
      <c r="F71" s="84"/>
      <c r="G71" s="84"/>
      <c r="H71" s="125"/>
      <c r="I71" s="84"/>
      <c r="J71" s="84"/>
      <c r="K71" s="84"/>
      <c r="L71" s="84"/>
      <c r="M71" s="84"/>
      <c r="N71" s="84"/>
      <c r="O71" s="84"/>
      <c r="P71" s="84"/>
    </row>
    <row r="72" spans="1:16" x14ac:dyDescent="0.3">
      <c r="A72" s="84"/>
      <c r="B72" s="84"/>
      <c r="C72" s="84"/>
      <c r="D72" s="84"/>
      <c r="E72" s="84"/>
      <c r="F72" s="84"/>
      <c r="G72" s="84"/>
      <c r="H72" s="125"/>
      <c r="I72" s="84"/>
      <c r="J72" s="84"/>
      <c r="K72" s="84"/>
      <c r="L72" s="84"/>
      <c r="M72" s="84"/>
      <c r="N72" s="84"/>
      <c r="O72" s="84"/>
      <c r="P72" s="84"/>
    </row>
    <row r="73" spans="1:16" x14ac:dyDescent="0.3">
      <c r="A73" s="84"/>
      <c r="B73" s="84"/>
      <c r="C73" s="84"/>
      <c r="D73" s="84"/>
      <c r="E73" s="84"/>
      <c r="F73" s="84"/>
      <c r="G73" s="84"/>
      <c r="H73" s="125"/>
      <c r="I73" s="84"/>
      <c r="J73" s="84"/>
      <c r="K73" s="84"/>
      <c r="L73" s="84"/>
      <c r="M73" s="84"/>
      <c r="N73" s="84"/>
      <c r="O73" s="84"/>
      <c r="P73" s="84"/>
    </row>
    <row r="74" spans="1:16" x14ac:dyDescent="0.3">
      <c r="A74" s="84"/>
      <c r="B74" s="84"/>
      <c r="C74" s="84"/>
      <c r="D74" s="84"/>
      <c r="E74" s="84"/>
      <c r="F74" s="84"/>
      <c r="G74" s="84"/>
      <c r="H74" s="125"/>
      <c r="I74" s="84"/>
      <c r="J74" s="84"/>
      <c r="K74" s="84"/>
      <c r="L74" s="84"/>
      <c r="M74" s="84"/>
      <c r="N74" s="84"/>
      <c r="O74" s="84"/>
      <c r="P74" s="84"/>
    </row>
    <row r="75" spans="1:16" x14ac:dyDescent="0.3">
      <c r="A75" s="84"/>
      <c r="B75" s="84"/>
      <c r="C75" s="84"/>
      <c r="D75" s="84"/>
      <c r="E75" s="84"/>
      <c r="F75" s="84"/>
      <c r="G75" s="84"/>
      <c r="H75" s="125"/>
      <c r="I75" s="84"/>
      <c r="J75" s="84"/>
      <c r="K75" s="84"/>
      <c r="L75" s="84"/>
      <c r="M75" s="84"/>
      <c r="N75" s="84"/>
      <c r="O75" s="84"/>
      <c r="P75" s="84"/>
    </row>
    <row r="76" spans="1:16" x14ac:dyDescent="0.3">
      <c r="A76" s="84"/>
      <c r="B76" s="84"/>
      <c r="C76" s="84"/>
      <c r="D76" s="84"/>
      <c r="E76" s="84"/>
      <c r="F76" s="84"/>
      <c r="G76" s="84"/>
      <c r="H76" s="125"/>
      <c r="I76" s="84"/>
      <c r="J76" s="84"/>
      <c r="K76" s="84"/>
      <c r="L76" s="84"/>
      <c r="M76" s="84"/>
      <c r="N76" s="84"/>
      <c r="O76" s="84"/>
      <c r="P76" s="84"/>
    </row>
    <row r="77" spans="1:16" x14ac:dyDescent="0.3">
      <c r="A77" s="84"/>
      <c r="B77" s="84"/>
      <c r="C77" s="84"/>
      <c r="D77" s="84"/>
      <c r="E77" s="84"/>
      <c r="F77" s="84"/>
      <c r="G77" s="84"/>
      <c r="H77" s="125"/>
      <c r="I77" s="84"/>
      <c r="J77" s="84"/>
      <c r="K77" s="84"/>
      <c r="L77" s="84"/>
      <c r="M77" s="84"/>
      <c r="N77" s="84"/>
      <c r="O77" s="84"/>
      <c r="P77" s="84"/>
    </row>
    <row r="78" spans="1:16" x14ac:dyDescent="0.3">
      <c r="A78" s="84"/>
      <c r="B78" s="84"/>
      <c r="C78" s="84"/>
      <c r="D78" s="84"/>
      <c r="E78" s="84"/>
      <c r="F78" s="84"/>
      <c r="G78" s="84"/>
      <c r="H78" s="125"/>
      <c r="I78" s="84"/>
      <c r="J78" s="84"/>
      <c r="K78" s="84"/>
      <c r="L78" s="84"/>
      <c r="M78" s="84"/>
      <c r="N78" s="84"/>
      <c r="O78" s="84"/>
      <c r="P78" s="84"/>
    </row>
    <row r="79" spans="1:16" x14ac:dyDescent="0.3">
      <c r="A79" s="84"/>
      <c r="B79" s="84"/>
      <c r="C79" s="84"/>
      <c r="D79" s="84"/>
      <c r="E79" s="84"/>
      <c r="F79" s="84"/>
      <c r="G79" s="84"/>
      <c r="H79" s="125"/>
      <c r="I79" s="84"/>
      <c r="J79" s="84"/>
      <c r="K79" s="84"/>
      <c r="L79" s="84"/>
      <c r="M79" s="84"/>
      <c r="N79" s="84"/>
      <c r="O79" s="84"/>
      <c r="P79" s="84"/>
    </row>
    <row r="80" spans="1:16" x14ac:dyDescent="0.3">
      <c r="A80" s="84"/>
      <c r="B80" s="84"/>
      <c r="C80" s="84"/>
      <c r="D80" s="84"/>
      <c r="E80" s="84"/>
      <c r="F80" s="84"/>
      <c r="G80" s="84"/>
      <c r="H80" s="125"/>
      <c r="I80" s="84"/>
      <c r="J80" s="84"/>
      <c r="K80" s="84"/>
      <c r="L80" s="84"/>
      <c r="M80" s="84"/>
      <c r="N80" s="84"/>
      <c r="O80" s="84"/>
      <c r="P80" s="84"/>
    </row>
    <row r="81" spans="1:16" x14ac:dyDescent="0.3">
      <c r="A81" s="84"/>
      <c r="B81" s="84"/>
      <c r="C81" s="84"/>
      <c r="D81" s="84"/>
      <c r="E81" s="84"/>
      <c r="F81" s="84"/>
      <c r="G81" s="84"/>
      <c r="H81" s="125"/>
      <c r="I81" s="84"/>
      <c r="J81" s="84"/>
      <c r="K81" s="84"/>
      <c r="L81" s="84"/>
      <c r="M81" s="84"/>
      <c r="N81" s="84"/>
      <c r="O81" s="84"/>
      <c r="P81" s="84"/>
    </row>
    <row r="82" spans="1:16" x14ac:dyDescent="0.3">
      <c r="A82" s="84"/>
      <c r="B82" s="84"/>
      <c r="C82" s="84"/>
      <c r="D82" s="84"/>
      <c r="E82" s="84"/>
      <c r="F82" s="84"/>
      <c r="G82" s="84"/>
      <c r="H82" s="125"/>
      <c r="I82" s="84"/>
      <c r="J82" s="84"/>
      <c r="K82" s="84"/>
      <c r="L82" s="84"/>
      <c r="M82" s="84"/>
      <c r="N82" s="84"/>
      <c r="O82" s="84"/>
      <c r="P82" s="84"/>
    </row>
    <row r="83" spans="1:16" x14ac:dyDescent="0.3">
      <c r="A83" s="84"/>
      <c r="B83" s="84"/>
      <c r="C83" s="84"/>
      <c r="D83" s="84"/>
      <c r="E83" s="84"/>
      <c r="F83" s="84"/>
      <c r="G83" s="84"/>
      <c r="H83" s="125"/>
      <c r="I83" s="84"/>
      <c r="J83" s="84"/>
      <c r="K83" s="84"/>
      <c r="L83" s="84"/>
      <c r="M83" s="84"/>
      <c r="N83" s="84"/>
      <c r="O83" s="84"/>
      <c r="P83" s="84"/>
    </row>
    <row r="84" spans="1:16" x14ac:dyDescent="0.3">
      <c r="A84" s="84"/>
      <c r="B84" s="84"/>
      <c r="C84" s="84"/>
      <c r="D84" s="84"/>
      <c r="E84" s="84"/>
      <c r="F84" s="84"/>
      <c r="G84" s="84"/>
      <c r="H84" s="125"/>
      <c r="I84" s="84"/>
      <c r="J84" s="84"/>
      <c r="K84" s="84"/>
      <c r="L84" s="84"/>
      <c r="M84" s="84"/>
      <c r="N84" s="84"/>
      <c r="O84" s="84"/>
      <c r="P84" s="84"/>
    </row>
    <row r="85" spans="1:16" x14ac:dyDescent="0.3">
      <c r="A85" s="84"/>
      <c r="B85" s="84"/>
      <c r="C85" s="84"/>
      <c r="D85" s="84"/>
      <c r="E85" s="84"/>
      <c r="F85" s="84"/>
      <c r="G85" s="84"/>
      <c r="H85" s="125"/>
      <c r="I85" s="84"/>
      <c r="J85" s="84"/>
      <c r="K85" s="84"/>
      <c r="L85" s="84"/>
      <c r="M85" s="84"/>
      <c r="N85" s="84"/>
      <c r="O85" s="84"/>
      <c r="P85" s="84"/>
    </row>
    <row r="86" spans="1:16" x14ac:dyDescent="0.3">
      <c r="A86" s="84"/>
      <c r="B86" s="84"/>
      <c r="C86" s="84"/>
      <c r="D86" s="84"/>
      <c r="E86" s="84"/>
      <c r="F86" s="84"/>
      <c r="G86" s="84"/>
      <c r="H86" s="125"/>
      <c r="I86" s="84"/>
      <c r="J86" s="84"/>
      <c r="K86" s="84"/>
      <c r="L86" s="84"/>
      <c r="M86" s="84"/>
      <c r="N86" s="84"/>
      <c r="O86" s="84"/>
      <c r="P86" s="84"/>
    </row>
    <row r="87" spans="1:16" x14ac:dyDescent="0.3">
      <c r="A87" s="84"/>
      <c r="B87" s="84"/>
      <c r="C87" s="84"/>
      <c r="D87" s="84"/>
      <c r="E87" s="84"/>
      <c r="F87" s="84"/>
      <c r="G87" s="84"/>
      <c r="H87" s="125"/>
      <c r="I87" s="84"/>
      <c r="J87" s="84"/>
      <c r="K87" s="84"/>
      <c r="L87" s="84"/>
      <c r="M87" s="84"/>
      <c r="N87" s="84"/>
      <c r="O87" s="84"/>
      <c r="P87" s="84"/>
    </row>
    <row r="88" spans="1:16" x14ac:dyDescent="0.3">
      <c r="A88" s="84"/>
      <c r="B88" s="84"/>
      <c r="C88" s="84"/>
      <c r="D88" s="84"/>
      <c r="E88" s="84"/>
      <c r="F88" s="84"/>
      <c r="G88" s="84"/>
      <c r="H88" s="125"/>
      <c r="I88" s="84"/>
      <c r="J88" s="84"/>
      <c r="K88" s="84"/>
      <c r="L88" s="84"/>
      <c r="M88" s="84"/>
      <c r="N88" s="84"/>
      <c r="O88" s="84"/>
      <c r="P88" s="84"/>
    </row>
    <row r="89" spans="1:16" x14ac:dyDescent="0.3">
      <c r="A89" s="84"/>
      <c r="B89" s="84"/>
      <c r="C89" s="84"/>
      <c r="D89" s="84"/>
      <c r="E89" s="84"/>
      <c r="F89" s="84"/>
      <c r="G89" s="84"/>
      <c r="H89" s="125"/>
      <c r="I89" s="84"/>
      <c r="J89" s="84"/>
      <c r="K89" s="84"/>
      <c r="L89" s="84"/>
      <c r="M89" s="84"/>
      <c r="N89" s="84"/>
      <c r="O89" s="84"/>
      <c r="P89" s="84"/>
    </row>
    <row r="90" spans="1:16" x14ac:dyDescent="0.3">
      <c r="A90" s="84"/>
      <c r="B90" s="84"/>
      <c r="C90" s="84"/>
      <c r="D90" s="84"/>
      <c r="E90" s="84"/>
      <c r="F90" s="84"/>
      <c r="G90" s="84"/>
      <c r="H90" s="125"/>
      <c r="I90" s="84"/>
      <c r="J90" s="84"/>
      <c r="K90" s="84"/>
      <c r="L90" s="84"/>
      <c r="M90" s="84"/>
      <c r="N90" s="84"/>
      <c r="O90" s="84"/>
      <c r="P90" s="84"/>
    </row>
    <row r="91" spans="1:16" x14ac:dyDescent="0.3">
      <c r="A91" s="84"/>
      <c r="B91" s="84"/>
      <c r="C91" s="84"/>
      <c r="D91" s="84"/>
      <c r="E91" s="84"/>
      <c r="F91" s="84"/>
      <c r="G91" s="84"/>
      <c r="H91" s="125"/>
      <c r="I91" s="84"/>
      <c r="J91" s="84"/>
      <c r="K91" s="84"/>
      <c r="L91" s="84"/>
      <c r="M91" s="84"/>
      <c r="N91" s="84"/>
      <c r="O91" s="84"/>
      <c r="P91" s="84"/>
    </row>
    <row r="92" spans="1:16" x14ac:dyDescent="0.3">
      <c r="A92" s="84"/>
      <c r="B92" s="84"/>
      <c r="C92" s="84"/>
      <c r="D92" s="84"/>
      <c r="E92" s="84"/>
      <c r="F92" s="84"/>
      <c r="G92" s="84"/>
      <c r="H92" s="125"/>
      <c r="I92" s="84"/>
      <c r="J92" s="84"/>
      <c r="K92" s="84"/>
      <c r="L92" s="84"/>
      <c r="M92" s="84"/>
      <c r="N92" s="84"/>
      <c r="O92" s="84"/>
      <c r="P92" s="84"/>
    </row>
    <row r="93" spans="1:16" x14ac:dyDescent="0.3">
      <c r="A93" s="84"/>
      <c r="B93" s="84"/>
      <c r="C93" s="84"/>
      <c r="D93" s="84"/>
      <c r="E93" s="84"/>
      <c r="F93" s="84"/>
      <c r="G93" s="84"/>
      <c r="H93" s="125"/>
      <c r="I93" s="84"/>
      <c r="J93" s="84"/>
      <c r="K93" s="84"/>
      <c r="L93" s="84"/>
      <c r="M93" s="84"/>
      <c r="N93" s="84"/>
      <c r="O93" s="84"/>
      <c r="P93" s="84"/>
    </row>
    <row r="94" spans="1:16" x14ac:dyDescent="0.3">
      <c r="A94" s="84"/>
      <c r="B94" s="84"/>
      <c r="C94" s="84"/>
      <c r="D94" s="84"/>
      <c r="E94" s="84"/>
      <c r="F94" s="84"/>
      <c r="G94" s="84"/>
      <c r="H94" s="125"/>
      <c r="I94" s="84"/>
      <c r="J94" s="84"/>
      <c r="K94" s="84"/>
      <c r="L94" s="84"/>
      <c r="M94" s="84"/>
      <c r="N94" s="84"/>
      <c r="O94" s="84"/>
      <c r="P94" s="84"/>
    </row>
    <row r="95" spans="1:16" x14ac:dyDescent="0.3">
      <c r="A95" s="84"/>
      <c r="B95" s="84"/>
      <c r="C95" s="84"/>
      <c r="D95" s="84"/>
      <c r="E95" s="84"/>
      <c r="F95" s="84"/>
      <c r="G95" s="84"/>
      <c r="H95" s="125"/>
      <c r="I95" s="84"/>
      <c r="J95" s="84"/>
      <c r="K95" s="84"/>
      <c r="L95" s="84"/>
      <c r="M95" s="84"/>
      <c r="N95" s="84"/>
      <c r="O95" s="84"/>
      <c r="P95" s="84"/>
    </row>
    <row r="96" spans="1:16" x14ac:dyDescent="0.3">
      <c r="A96" s="84"/>
      <c r="B96" s="84"/>
      <c r="C96" s="84"/>
      <c r="D96" s="84"/>
      <c r="E96" s="84"/>
      <c r="F96" s="84"/>
      <c r="G96" s="84"/>
      <c r="H96" s="125"/>
      <c r="I96" s="84"/>
      <c r="J96" s="84"/>
      <c r="K96" s="84"/>
      <c r="L96" s="84"/>
      <c r="M96" s="84"/>
      <c r="N96" s="84"/>
      <c r="O96" s="84"/>
      <c r="P96" s="84"/>
    </row>
    <row r="97" spans="1:16" x14ac:dyDescent="0.3">
      <c r="A97" s="84"/>
      <c r="B97" s="84"/>
      <c r="C97" s="84"/>
      <c r="D97" s="84"/>
      <c r="E97" s="84"/>
      <c r="F97" s="84"/>
      <c r="G97" s="84"/>
      <c r="H97" s="125"/>
      <c r="I97" s="84"/>
      <c r="J97" s="84"/>
      <c r="K97" s="84"/>
      <c r="L97" s="84"/>
      <c r="M97" s="84"/>
      <c r="N97" s="84"/>
      <c r="O97" s="84"/>
      <c r="P97" s="84"/>
    </row>
    <row r="98" spans="1:16" x14ac:dyDescent="0.3">
      <c r="A98" s="84"/>
      <c r="B98" s="84"/>
      <c r="C98" s="84"/>
      <c r="D98" s="84"/>
      <c r="E98" s="84"/>
      <c r="F98" s="84"/>
      <c r="G98" s="84"/>
      <c r="H98" s="125"/>
      <c r="I98" s="84"/>
      <c r="J98" s="84"/>
      <c r="K98" s="84"/>
      <c r="L98" s="84"/>
      <c r="M98" s="84"/>
      <c r="N98" s="84"/>
      <c r="O98" s="84"/>
      <c r="P98" s="84"/>
    </row>
    <row r="99" spans="1:16" x14ac:dyDescent="0.3">
      <c r="A99" s="84"/>
      <c r="B99" s="84"/>
      <c r="C99" s="84"/>
      <c r="D99" s="84"/>
      <c r="E99" s="84"/>
      <c r="F99" s="84"/>
      <c r="G99" s="84"/>
      <c r="H99" s="125"/>
      <c r="I99" s="84"/>
      <c r="J99" s="84"/>
      <c r="K99" s="84"/>
      <c r="L99" s="84"/>
      <c r="M99" s="84"/>
      <c r="N99" s="84"/>
      <c r="O99" s="84"/>
      <c r="P99" s="84"/>
    </row>
    <row r="100" spans="1:16" x14ac:dyDescent="0.3">
      <c r="A100" s="84"/>
      <c r="B100" s="84"/>
      <c r="C100" s="84"/>
      <c r="D100" s="84"/>
      <c r="E100" s="84"/>
      <c r="F100" s="84"/>
      <c r="G100" s="84"/>
      <c r="H100" s="125"/>
      <c r="I100" s="84"/>
      <c r="J100" s="84"/>
      <c r="K100" s="84"/>
      <c r="L100" s="84"/>
      <c r="M100" s="84"/>
      <c r="N100" s="84"/>
      <c r="O100" s="84"/>
      <c r="P100" s="84"/>
    </row>
    <row r="101" spans="1:16" x14ac:dyDescent="0.3">
      <c r="A101" s="84"/>
      <c r="B101" s="84"/>
      <c r="C101" s="84"/>
      <c r="D101" s="84"/>
      <c r="E101" s="84"/>
      <c r="F101" s="84"/>
      <c r="G101" s="84"/>
      <c r="H101" s="125"/>
      <c r="I101" s="84"/>
      <c r="J101" s="84"/>
      <c r="K101" s="84"/>
      <c r="L101" s="84"/>
      <c r="M101" s="84"/>
      <c r="N101" s="84"/>
      <c r="O101" s="84"/>
      <c r="P101" s="84"/>
    </row>
    <row r="102" spans="1:16" x14ac:dyDescent="0.3">
      <c r="A102" s="84"/>
      <c r="B102" s="84"/>
      <c r="C102" s="84"/>
      <c r="D102" s="84"/>
      <c r="E102" s="84"/>
      <c r="F102" s="84"/>
      <c r="G102" s="84"/>
      <c r="H102" s="125"/>
      <c r="I102" s="84"/>
      <c r="J102" s="84"/>
      <c r="K102" s="84"/>
      <c r="L102" s="84"/>
      <c r="M102" s="84"/>
      <c r="N102" s="84"/>
      <c r="O102" s="84"/>
      <c r="P102" s="84"/>
    </row>
    <row r="103" spans="1:16" x14ac:dyDescent="0.3">
      <c r="A103" s="84"/>
      <c r="B103" s="84"/>
      <c r="C103" s="84"/>
      <c r="D103" s="84"/>
      <c r="E103" s="84"/>
      <c r="F103" s="84"/>
      <c r="G103" s="84"/>
      <c r="H103" s="125"/>
      <c r="I103" s="84"/>
      <c r="J103" s="84"/>
      <c r="K103" s="84"/>
      <c r="L103" s="84"/>
      <c r="M103" s="84"/>
      <c r="N103" s="84"/>
      <c r="O103" s="84"/>
      <c r="P103" s="84"/>
    </row>
    <row r="104" spans="1:16" x14ac:dyDescent="0.3">
      <c r="A104" s="84"/>
      <c r="B104" s="84"/>
      <c r="C104" s="84"/>
      <c r="D104" s="84"/>
      <c r="E104" s="84"/>
      <c r="F104" s="84"/>
      <c r="G104" s="84"/>
      <c r="H104" s="125"/>
      <c r="I104" s="84"/>
      <c r="J104" s="84"/>
      <c r="K104" s="84"/>
      <c r="L104" s="84"/>
      <c r="M104" s="84"/>
      <c r="N104" s="84"/>
      <c r="O104" s="84"/>
      <c r="P104" s="84"/>
    </row>
    <row r="105" spans="1:16" x14ac:dyDescent="0.3">
      <c r="A105" s="84"/>
      <c r="B105" s="84"/>
      <c r="C105" s="84"/>
      <c r="D105" s="84"/>
      <c r="E105" s="84"/>
      <c r="F105" s="84"/>
      <c r="G105" s="84"/>
      <c r="H105" s="125"/>
      <c r="I105" s="84"/>
      <c r="J105" s="84"/>
      <c r="K105" s="84"/>
      <c r="L105" s="84"/>
      <c r="M105" s="84"/>
      <c r="N105" s="84"/>
      <c r="O105" s="84"/>
      <c r="P105" s="84"/>
    </row>
    <row r="106" spans="1:16" x14ac:dyDescent="0.3">
      <c r="A106" s="84"/>
      <c r="B106" s="84"/>
      <c r="C106" s="84"/>
      <c r="D106" s="84"/>
      <c r="E106" s="84"/>
      <c r="F106" s="84"/>
      <c r="G106" s="84"/>
      <c r="H106" s="125"/>
      <c r="I106" s="84"/>
      <c r="J106" s="84"/>
      <c r="K106" s="84"/>
      <c r="L106" s="84"/>
      <c r="M106" s="84"/>
      <c r="N106" s="84"/>
      <c r="O106" s="84"/>
      <c r="P106" s="84"/>
    </row>
    <row r="107" spans="1:16" x14ac:dyDescent="0.3">
      <c r="A107" s="84"/>
      <c r="B107" s="84"/>
      <c r="C107" s="84"/>
      <c r="D107" s="84"/>
      <c r="E107" s="84"/>
      <c r="F107" s="84"/>
      <c r="G107" s="84"/>
      <c r="H107" s="125"/>
      <c r="I107" s="84"/>
      <c r="J107" s="84"/>
      <c r="K107" s="84"/>
      <c r="L107" s="84"/>
      <c r="M107" s="84"/>
      <c r="N107" s="84"/>
      <c r="O107" s="84"/>
      <c r="P107" s="84"/>
    </row>
    <row r="108" spans="1:16" x14ac:dyDescent="0.3">
      <c r="A108" s="84"/>
      <c r="B108" s="84"/>
      <c r="C108" s="84"/>
      <c r="D108" s="84"/>
      <c r="E108" s="84"/>
      <c r="F108" s="84"/>
      <c r="G108" s="84"/>
      <c r="H108" s="125"/>
      <c r="I108" s="84"/>
      <c r="J108" s="84"/>
      <c r="K108" s="84"/>
      <c r="L108" s="84"/>
      <c r="M108" s="84"/>
      <c r="N108" s="84"/>
      <c r="O108" s="84"/>
      <c r="P108" s="84"/>
    </row>
    <row r="109" spans="1:16" x14ac:dyDescent="0.3">
      <c r="A109" s="84"/>
      <c r="B109" s="84"/>
      <c r="C109" s="84"/>
      <c r="D109" s="84"/>
      <c r="E109" s="84"/>
      <c r="F109" s="84"/>
      <c r="G109" s="84"/>
      <c r="H109" s="125"/>
      <c r="I109" s="84"/>
      <c r="J109" s="84"/>
      <c r="K109" s="84"/>
      <c r="L109" s="84"/>
      <c r="M109" s="84"/>
      <c r="N109" s="84"/>
      <c r="O109" s="84"/>
      <c r="P109" s="84"/>
    </row>
    <row r="110" spans="1:16" x14ac:dyDescent="0.3">
      <c r="A110" s="84"/>
      <c r="B110" s="84"/>
      <c r="C110" s="84"/>
      <c r="D110" s="84"/>
      <c r="E110" s="84"/>
      <c r="F110" s="84"/>
      <c r="G110" s="84"/>
      <c r="H110" s="125"/>
      <c r="I110" s="84"/>
      <c r="J110" s="84"/>
      <c r="K110" s="84"/>
      <c r="L110" s="84"/>
      <c r="M110" s="84"/>
      <c r="N110" s="84"/>
      <c r="O110" s="84"/>
      <c r="P110" s="84"/>
    </row>
    <row r="111" spans="1:16" x14ac:dyDescent="0.3">
      <c r="A111" s="84"/>
      <c r="B111" s="84"/>
      <c r="C111" s="84"/>
      <c r="D111" s="84"/>
      <c r="E111" s="84"/>
      <c r="F111" s="84"/>
      <c r="G111" s="84"/>
      <c r="H111" s="125"/>
      <c r="I111" s="84"/>
      <c r="J111" s="84"/>
      <c r="K111" s="84"/>
      <c r="L111" s="84"/>
      <c r="M111" s="84"/>
      <c r="N111" s="84"/>
      <c r="O111" s="84"/>
      <c r="P111" s="84"/>
    </row>
    <row r="112" spans="1:16" x14ac:dyDescent="0.3">
      <c r="A112" s="84"/>
      <c r="B112" s="84"/>
      <c r="C112" s="84"/>
      <c r="D112" s="84"/>
      <c r="E112" s="84"/>
      <c r="F112" s="84"/>
      <c r="G112" s="84"/>
      <c r="H112" s="125"/>
      <c r="I112" s="84"/>
      <c r="J112" s="84"/>
      <c r="K112" s="84"/>
      <c r="L112" s="84"/>
      <c r="M112" s="84"/>
      <c r="N112" s="84"/>
      <c r="O112" s="84"/>
      <c r="P112" s="84"/>
    </row>
    <row r="113" spans="1:16" x14ac:dyDescent="0.3">
      <c r="A113" s="84"/>
      <c r="B113" s="84"/>
      <c r="C113" s="84"/>
      <c r="D113" s="84"/>
      <c r="E113" s="84"/>
      <c r="F113" s="84"/>
      <c r="G113" s="84"/>
      <c r="H113" s="125"/>
      <c r="I113" s="84"/>
      <c r="J113" s="84"/>
      <c r="K113" s="84"/>
      <c r="L113" s="84"/>
      <c r="M113" s="84"/>
      <c r="N113" s="84"/>
      <c r="O113" s="84"/>
      <c r="P113" s="84"/>
    </row>
    <row r="114" spans="1:16" x14ac:dyDescent="0.3">
      <c r="A114" s="84"/>
      <c r="B114" s="84"/>
      <c r="C114" s="84"/>
      <c r="D114" s="84"/>
      <c r="E114" s="84"/>
      <c r="F114" s="84"/>
      <c r="G114" s="84"/>
      <c r="H114" s="125"/>
      <c r="I114" s="84"/>
      <c r="J114" s="84"/>
      <c r="K114" s="84"/>
      <c r="L114" s="84"/>
      <c r="M114" s="84"/>
      <c r="N114" s="84"/>
      <c r="O114" s="84"/>
      <c r="P114" s="84"/>
    </row>
    <row r="115" spans="1:16" x14ac:dyDescent="0.3">
      <c r="A115" s="84"/>
      <c r="B115" s="84"/>
      <c r="C115" s="84"/>
      <c r="D115" s="84"/>
      <c r="E115" s="84"/>
      <c r="F115" s="84"/>
      <c r="G115" s="84"/>
      <c r="H115" s="125"/>
      <c r="I115" s="84"/>
      <c r="J115" s="84"/>
      <c r="K115" s="84"/>
      <c r="L115" s="84"/>
      <c r="M115" s="84"/>
      <c r="N115" s="84"/>
      <c r="O115" s="84"/>
      <c r="P115" s="84"/>
    </row>
    <row r="116" spans="1:16" x14ac:dyDescent="0.3">
      <c r="A116" s="84"/>
      <c r="B116" s="84"/>
      <c r="C116" s="84"/>
      <c r="D116" s="84"/>
      <c r="E116" s="84"/>
      <c r="F116" s="84"/>
      <c r="G116" s="84"/>
      <c r="H116" s="125"/>
      <c r="I116" s="84"/>
      <c r="J116" s="84"/>
      <c r="K116" s="84"/>
      <c r="L116" s="84"/>
      <c r="M116" s="84"/>
      <c r="N116" s="84"/>
      <c r="O116" s="84"/>
      <c r="P116" s="84"/>
    </row>
    <row r="117" spans="1:16" x14ac:dyDescent="0.3">
      <c r="A117" s="84"/>
      <c r="B117" s="84"/>
      <c r="C117" s="84"/>
      <c r="D117" s="84"/>
      <c r="E117" s="84"/>
      <c r="F117" s="84"/>
      <c r="G117" s="84"/>
      <c r="H117" s="125"/>
      <c r="I117" s="84"/>
      <c r="J117" s="84"/>
      <c r="K117" s="84"/>
      <c r="L117" s="84"/>
      <c r="M117" s="84"/>
      <c r="N117" s="84"/>
      <c r="O117" s="84"/>
      <c r="P117" s="84"/>
    </row>
    <row r="118" spans="1:16" x14ac:dyDescent="0.3">
      <c r="A118" s="84"/>
      <c r="B118" s="84"/>
      <c r="C118" s="84"/>
      <c r="D118" s="84"/>
      <c r="E118" s="84"/>
      <c r="F118" s="84"/>
      <c r="G118" s="84"/>
      <c r="H118" s="125"/>
      <c r="I118" s="84"/>
      <c r="J118" s="84"/>
      <c r="K118" s="84"/>
      <c r="L118" s="84"/>
      <c r="M118" s="84"/>
      <c r="N118" s="84"/>
      <c r="O118" s="84"/>
      <c r="P118" s="84"/>
    </row>
    <row r="119" spans="1:16" x14ac:dyDescent="0.3">
      <c r="A119" s="84"/>
      <c r="B119" s="84"/>
      <c r="C119" s="84"/>
      <c r="D119" s="84"/>
      <c r="E119" s="84"/>
      <c r="F119" s="84"/>
      <c r="G119" s="84"/>
      <c r="H119" s="125"/>
      <c r="I119" s="84"/>
      <c r="J119" s="84"/>
      <c r="K119" s="84"/>
      <c r="L119" s="84"/>
      <c r="M119" s="84"/>
      <c r="N119" s="84"/>
      <c r="O119" s="84"/>
      <c r="P119" s="84"/>
    </row>
    <row r="120" spans="1:16" x14ac:dyDescent="0.3">
      <c r="A120" s="84"/>
      <c r="B120" s="84"/>
      <c r="C120" s="84"/>
      <c r="D120" s="84"/>
      <c r="E120" s="84"/>
      <c r="F120" s="84"/>
      <c r="G120" s="84"/>
      <c r="H120" s="125"/>
      <c r="I120" s="84"/>
      <c r="J120" s="84"/>
      <c r="K120" s="84"/>
      <c r="L120" s="84"/>
      <c r="M120" s="84"/>
      <c r="N120" s="84"/>
      <c r="O120" s="84"/>
      <c r="P120" s="84"/>
    </row>
    <row r="121" spans="1:16" x14ac:dyDescent="0.3">
      <c r="A121" s="84"/>
      <c r="B121" s="84"/>
      <c r="C121" s="84"/>
      <c r="D121" s="84"/>
      <c r="E121" s="84"/>
      <c r="F121" s="84"/>
      <c r="G121" s="84"/>
      <c r="H121" s="125"/>
      <c r="I121" s="84"/>
      <c r="J121" s="84"/>
      <c r="K121" s="84"/>
      <c r="L121" s="84"/>
      <c r="M121" s="84"/>
      <c r="N121" s="84"/>
      <c r="O121" s="84"/>
      <c r="P121" s="84"/>
    </row>
    <row r="122" spans="1:16" x14ac:dyDescent="0.3">
      <c r="A122" s="84"/>
      <c r="B122" s="84"/>
      <c r="C122" s="84"/>
      <c r="D122" s="84"/>
      <c r="E122" s="84"/>
      <c r="F122" s="84"/>
      <c r="G122" s="84"/>
      <c r="H122" s="125"/>
      <c r="I122" s="84"/>
      <c r="J122" s="84"/>
      <c r="K122" s="84"/>
      <c r="L122" s="84"/>
      <c r="M122" s="84"/>
      <c r="N122" s="84"/>
      <c r="O122" s="84"/>
      <c r="P122" s="84"/>
    </row>
    <row r="123" spans="1:16" x14ac:dyDescent="0.3">
      <c r="A123" s="84"/>
      <c r="B123" s="84"/>
      <c r="C123" s="84"/>
      <c r="D123" s="84"/>
      <c r="E123" s="84"/>
      <c r="F123" s="84"/>
      <c r="G123" s="84"/>
      <c r="H123" s="125"/>
      <c r="I123" s="84"/>
      <c r="J123" s="84"/>
      <c r="K123" s="84"/>
      <c r="L123" s="84"/>
      <c r="M123" s="84"/>
      <c r="N123" s="84"/>
      <c r="O123" s="84"/>
      <c r="P123" s="84"/>
    </row>
    <row r="124" spans="1:16" x14ac:dyDescent="0.3">
      <c r="A124" s="84"/>
      <c r="B124" s="84"/>
      <c r="C124" s="84"/>
      <c r="D124" s="84"/>
      <c r="E124" s="84"/>
      <c r="F124" s="84"/>
      <c r="G124" s="84"/>
      <c r="H124" s="125"/>
      <c r="I124" s="84"/>
      <c r="J124" s="84"/>
      <c r="K124" s="84"/>
      <c r="L124" s="84"/>
      <c r="M124" s="84"/>
      <c r="N124" s="84"/>
      <c r="O124" s="84"/>
      <c r="P124" s="84"/>
    </row>
    <row r="125" spans="1:16" x14ac:dyDescent="0.3">
      <c r="A125" s="84"/>
      <c r="B125" s="84"/>
      <c r="C125" s="84"/>
      <c r="D125" s="84"/>
      <c r="E125" s="84"/>
      <c r="F125" s="84"/>
      <c r="G125" s="84"/>
      <c r="H125" s="125"/>
      <c r="I125" s="84"/>
      <c r="J125" s="84"/>
      <c r="K125" s="84"/>
      <c r="L125" s="84"/>
      <c r="M125" s="84"/>
      <c r="N125" s="84"/>
      <c r="O125" s="84"/>
      <c r="P125" s="84"/>
    </row>
    <row r="126" spans="1:16" x14ac:dyDescent="0.3">
      <c r="A126" s="84"/>
      <c r="B126" s="84"/>
      <c r="C126" s="84"/>
      <c r="D126" s="84"/>
      <c r="E126" s="84"/>
      <c r="F126" s="84"/>
      <c r="G126" s="84"/>
      <c r="H126" s="125"/>
      <c r="I126" s="84"/>
      <c r="J126" s="84"/>
      <c r="K126" s="84"/>
      <c r="L126" s="84"/>
      <c r="M126" s="84"/>
      <c r="N126" s="84"/>
      <c r="O126" s="84"/>
      <c r="P126" s="84"/>
    </row>
    <row r="127" spans="1:16" x14ac:dyDescent="0.3">
      <c r="A127" s="84"/>
      <c r="B127" s="84"/>
      <c r="C127" s="84"/>
      <c r="D127" s="84"/>
      <c r="E127" s="84"/>
      <c r="F127" s="84"/>
      <c r="G127" s="84"/>
      <c r="H127" s="125"/>
      <c r="I127" s="84"/>
      <c r="J127" s="84"/>
      <c r="K127" s="84"/>
      <c r="L127" s="84"/>
      <c r="M127" s="84"/>
      <c r="N127" s="84"/>
      <c r="O127" s="84"/>
      <c r="P127" s="84"/>
    </row>
    <row r="128" spans="1:16" x14ac:dyDescent="0.3">
      <c r="A128" s="84"/>
      <c r="B128" s="84"/>
      <c r="C128" s="84"/>
      <c r="D128" s="84"/>
      <c r="E128" s="84"/>
      <c r="F128" s="84"/>
      <c r="G128" s="84"/>
      <c r="H128" s="125"/>
      <c r="I128" s="84"/>
      <c r="J128" s="84"/>
      <c r="K128" s="84"/>
      <c r="L128" s="84"/>
      <c r="M128" s="84"/>
      <c r="N128" s="84"/>
      <c r="O128" s="84"/>
      <c r="P128" s="84"/>
    </row>
    <row r="129" spans="1:16" x14ac:dyDescent="0.3">
      <c r="A129" s="84"/>
      <c r="B129" s="84"/>
      <c r="C129" s="84"/>
      <c r="D129" s="84"/>
      <c r="E129" s="84"/>
      <c r="F129" s="84"/>
      <c r="G129" s="84"/>
      <c r="H129" s="125"/>
      <c r="I129" s="84"/>
      <c r="J129" s="84"/>
      <c r="K129" s="84"/>
      <c r="L129" s="84"/>
      <c r="M129" s="84"/>
      <c r="N129" s="84"/>
      <c r="O129" s="84"/>
      <c r="P129" s="84"/>
    </row>
    <row r="130" spans="1:16" x14ac:dyDescent="0.3">
      <c r="A130" s="84"/>
      <c r="B130" s="84"/>
      <c r="C130" s="84"/>
      <c r="D130" s="84"/>
      <c r="E130" s="84"/>
      <c r="F130" s="84"/>
      <c r="G130" s="84"/>
      <c r="H130" s="125"/>
      <c r="I130" s="84"/>
      <c r="J130" s="84"/>
      <c r="K130" s="84"/>
      <c r="L130" s="84"/>
      <c r="M130" s="84"/>
      <c r="N130" s="84"/>
      <c r="O130" s="84"/>
      <c r="P130" s="84"/>
    </row>
    <row r="131" spans="1:16" x14ac:dyDescent="0.3">
      <c r="A131" s="84"/>
      <c r="B131" s="84"/>
      <c r="C131" s="84"/>
      <c r="D131" s="84"/>
      <c r="E131" s="84"/>
      <c r="F131" s="84"/>
      <c r="G131" s="84"/>
      <c r="H131" s="125"/>
      <c r="I131" s="84"/>
      <c r="J131" s="84"/>
      <c r="K131" s="84"/>
      <c r="L131" s="84"/>
      <c r="M131" s="84"/>
      <c r="N131" s="84"/>
      <c r="O131" s="84"/>
      <c r="P131" s="84"/>
    </row>
    <row r="132" spans="1:16" x14ac:dyDescent="0.3">
      <c r="A132" s="84"/>
      <c r="B132" s="84"/>
      <c r="C132" s="84"/>
      <c r="D132" s="84"/>
      <c r="E132" s="84"/>
      <c r="F132" s="84"/>
      <c r="G132" s="84"/>
      <c r="H132" s="125"/>
      <c r="I132" s="84"/>
      <c r="J132" s="84"/>
      <c r="K132" s="84"/>
      <c r="L132" s="84"/>
      <c r="M132" s="84"/>
      <c r="N132" s="84"/>
      <c r="O132" s="84"/>
      <c r="P132" s="84"/>
    </row>
    <row r="133" spans="1:16" x14ac:dyDescent="0.3">
      <c r="A133" s="84"/>
      <c r="B133" s="84"/>
      <c r="C133" s="84"/>
      <c r="D133" s="84"/>
      <c r="E133" s="84"/>
      <c r="F133" s="84"/>
      <c r="G133" s="84"/>
      <c r="H133" s="125"/>
      <c r="I133" s="84"/>
      <c r="J133" s="84"/>
      <c r="K133" s="84"/>
      <c r="L133" s="84"/>
      <c r="M133" s="84"/>
      <c r="N133" s="84"/>
      <c r="O133" s="84"/>
      <c r="P133" s="84"/>
    </row>
    <row r="134" spans="1:16" x14ac:dyDescent="0.3">
      <c r="A134" s="84"/>
      <c r="B134" s="84"/>
      <c r="C134" s="84"/>
      <c r="D134" s="84"/>
      <c r="E134" s="84"/>
      <c r="F134" s="84"/>
      <c r="G134" s="84"/>
      <c r="H134" s="125"/>
      <c r="I134" s="84"/>
      <c r="J134" s="84"/>
      <c r="K134" s="84"/>
      <c r="L134" s="84"/>
      <c r="M134" s="84"/>
      <c r="N134" s="84"/>
      <c r="O134" s="84"/>
      <c r="P134" s="84"/>
    </row>
    <row r="135" spans="1:16" x14ac:dyDescent="0.3">
      <c r="A135" s="84"/>
      <c r="B135" s="84"/>
      <c r="C135" s="84"/>
      <c r="D135" s="84"/>
      <c r="E135" s="84"/>
      <c r="F135" s="84"/>
      <c r="G135" s="84"/>
      <c r="H135" s="125"/>
      <c r="I135" s="84"/>
      <c r="J135" s="84"/>
      <c r="K135" s="84"/>
      <c r="L135" s="84"/>
      <c r="M135" s="84"/>
      <c r="N135" s="84"/>
      <c r="O135" s="84"/>
      <c r="P135" s="84"/>
    </row>
    <row r="136" spans="1:16" x14ac:dyDescent="0.3">
      <c r="A136" s="84"/>
      <c r="B136" s="84"/>
      <c r="C136" s="84"/>
      <c r="D136" s="84"/>
      <c r="E136" s="84"/>
      <c r="F136" s="84"/>
      <c r="G136" s="84"/>
      <c r="H136" s="125"/>
      <c r="I136" s="84"/>
      <c r="J136" s="84"/>
      <c r="K136" s="84"/>
      <c r="L136" s="84"/>
      <c r="M136" s="84"/>
      <c r="N136" s="84"/>
      <c r="O136" s="84"/>
      <c r="P136" s="84"/>
    </row>
    <row r="137" spans="1:16" x14ac:dyDescent="0.3">
      <c r="A137" s="84"/>
      <c r="B137" s="84"/>
      <c r="C137" s="84"/>
      <c r="D137" s="84"/>
      <c r="E137" s="84"/>
      <c r="F137" s="84"/>
      <c r="G137" s="84"/>
      <c r="H137" s="125"/>
      <c r="I137" s="84"/>
      <c r="J137" s="84"/>
      <c r="K137" s="84"/>
      <c r="L137" s="84"/>
      <c r="M137" s="84"/>
      <c r="N137" s="84"/>
      <c r="O137" s="84"/>
      <c r="P137" s="84"/>
    </row>
    <row r="138" spans="1:16" x14ac:dyDescent="0.3">
      <c r="A138" s="84"/>
      <c r="B138" s="84"/>
      <c r="C138" s="84"/>
      <c r="D138" s="84"/>
      <c r="E138" s="84"/>
      <c r="F138" s="84"/>
      <c r="G138" s="84"/>
      <c r="H138" s="125"/>
      <c r="I138" s="84"/>
      <c r="J138" s="84"/>
      <c r="K138" s="84"/>
      <c r="L138" s="84"/>
      <c r="M138" s="84"/>
      <c r="N138" s="84"/>
      <c r="O138" s="84"/>
      <c r="P138" s="84"/>
    </row>
    <row r="139" spans="1:16" x14ac:dyDescent="0.3">
      <c r="A139" s="84"/>
      <c r="B139" s="84"/>
      <c r="C139" s="84"/>
      <c r="D139" s="84"/>
      <c r="E139" s="84"/>
      <c r="F139" s="84"/>
      <c r="G139" s="84"/>
      <c r="H139" s="125"/>
      <c r="I139" s="84"/>
      <c r="J139" s="84"/>
      <c r="K139" s="84"/>
      <c r="L139" s="84"/>
      <c r="M139" s="84"/>
      <c r="N139" s="84"/>
      <c r="O139" s="84"/>
      <c r="P139" s="84"/>
    </row>
    <row r="140" spans="1:16" x14ac:dyDescent="0.3">
      <c r="A140" s="84"/>
      <c r="B140" s="84"/>
      <c r="C140" s="84"/>
      <c r="D140" s="84"/>
      <c r="E140" s="84"/>
      <c r="F140" s="84"/>
      <c r="G140" s="84"/>
      <c r="H140" s="125"/>
      <c r="I140" s="84"/>
      <c r="J140" s="84"/>
      <c r="K140" s="84"/>
      <c r="L140" s="84"/>
      <c r="M140" s="84"/>
      <c r="N140" s="84"/>
      <c r="O140" s="84"/>
      <c r="P140" s="84"/>
    </row>
    <row r="141" spans="1:16" x14ac:dyDescent="0.3">
      <c r="A141" s="84"/>
      <c r="B141" s="84"/>
      <c r="C141" s="84"/>
      <c r="D141" s="84"/>
      <c r="E141" s="84"/>
      <c r="F141" s="84"/>
      <c r="G141" s="84"/>
      <c r="H141" s="125"/>
      <c r="I141" s="84"/>
      <c r="J141" s="84"/>
      <c r="K141" s="84"/>
      <c r="L141" s="84"/>
      <c r="M141" s="84"/>
      <c r="N141" s="84"/>
      <c r="O141" s="84"/>
      <c r="P141" s="84"/>
    </row>
    <row r="142" spans="1:16" x14ac:dyDescent="0.3">
      <c r="A142" s="84"/>
      <c r="B142" s="84"/>
      <c r="C142" s="84"/>
      <c r="D142" s="84"/>
      <c r="E142" s="84"/>
      <c r="F142" s="84"/>
      <c r="G142" s="84"/>
      <c r="H142" s="125"/>
      <c r="I142" s="84"/>
      <c r="J142" s="84"/>
      <c r="K142" s="84"/>
      <c r="L142" s="84"/>
      <c r="M142" s="84"/>
      <c r="N142" s="84"/>
      <c r="O142" s="84"/>
      <c r="P142" s="84"/>
    </row>
    <row r="143" spans="1:16" x14ac:dyDescent="0.3">
      <c r="A143" s="84"/>
      <c r="B143" s="84"/>
      <c r="C143" s="84"/>
      <c r="D143" s="84"/>
      <c r="E143" s="84"/>
      <c r="F143" s="84"/>
      <c r="G143" s="84"/>
      <c r="H143" s="125"/>
      <c r="I143" s="84"/>
      <c r="J143" s="84"/>
      <c r="K143" s="84"/>
      <c r="L143" s="84"/>
      <c r="M143" s="84"/>
      <c r="N143" s="84"/>
      <c r="O143" s="84"/>
      <c r="P143" s="84"/>
    </row>
    <row r="144" spans="1:16" x14ac:dyDescent="0.3">
      <c r="A144" s="84"/>
      <c r="B144" s="84"/>
      <c r="C144" s="84"/>
      <c r="D144" s="84"/>
      <c r="E144" s="84"/>
      <c r="F144" s="84"/>
      <c r="G144" s="84"/>
      <c r="H144" s="125"/>
      <c r="I144" s="84"/>
      <c r="J144" s="84"/>
      <c r="K144" s="84"/>
      <c r="L144" s="84"/>
      <c r="M144" s="84"/>
      <c r="N144" s="84"/>
      <c r="O144" s="84"/>
      <c r="P144" s="84"/>
    </row>
    <row r="145" spans="1:16" x14ac:dyDescent="0.3">
      <c r="A145" s="84"/>
      <c r="B145" s="84"/>
      <c r="C145" s="84"/>
      <c r="D145" s="84"/>
      <c r="E145" s="84"/>
      <c r="F145" s="84"/>
      <c r="G145" s="84"/>
      <c r="H145" s="125"/>
      <c r="I145" s="84"/>
      <c r="J145" s="84"/>
      <c r="K145" s="84"/>
      <c r="L145" s="84"/>
      <c r="M145" s="84"/>
      <c r="N145" s="84"/>
      <c r="O145" s="84"/>
      <c r="P145" s="84"/>
    </row>
    <row r="146" spans="1:16" x14ac:dyDescent="0.3">
      <c r="A146" s="84"/>
      <c r="B146" s="84"/>
      <c r="C146" s="84"/>
      <c r="D146" s="84"/>
      <c r="E146" s="84"/>
      <c r="F146" s="84"/>
      <c r="G146" s="84"/>
      <c r="H146" s="125"/>
      <c r="I146" s="84"/>
      <c r="J146" s="84"/>
      <c r="K146" s="84"/>
      <c r="L146" s="84"/>
      <c r="M146" s="84"/>
      <c r="N146" s="84"/>
      <c r="O146" s="84"/>
      <c r="P146" s="84"/>
    </row>
    <row r="147" spans="1:16" x14ac:dyDescent="0.3">
      <c r="A147" s="84"/>
      <c r="B147" s="84"/>
      <c r="C147" s="84"/>
      <c r="D147" s="84"/>
      <c r="E147" s="84"/>
      <c r="F147" s="84"/>
      <c r="G147" s="84"/>
      <c r="H147" s="125"/>
      <c r="I147" s="84"/>
      <c r="J147" s="84"/>
      <c r="K147" s="84"/>
      <c r="L147" s="84"/>
      <c r="M147" s="84"/>
      <c r="N147" s="84"/>
      <c r="O147" s="84"/>
      <c r="P147" s="84"/>
    </row>
    <row r="148" spans="1:16" x14ac:dyDescent="0.3">
      <c r="A148" s="84"/>
      <c r="B148" s="84"/>
      <c r="C148" s="84"/>
      <c r="D148" s="84"/>
      <c r="E148" s="84"/>
      <c r="F148" s="84"/>
      <c r="G148" s="84"/>
      <c r="H148" s="125"/>
      <c r="I148" s="84"/>
      <c r="J148" s="84"/>
      <c r="K148" s="84"/>
      <c r="L148" s="84"/>
      <c r="M148" s="84"/>
      <c r="N148" s="84"/>
      <c r="O148" s="84"/>
      <c r="P148" s="84"/>
    </row>
    <row r="149" spans="1:16" x14ac:dyDescent="0.3">
      <c r="A149" s="84"/>
      <c r="B149" s="84"/>
      <c r="C149" s="84"/>
      <c r="D149" s="84"/>
      <c r="E149" s="84"/>
      <c r="F149" s="84"/>
      <c r="G149" s="84"/>
      <c r="H149" s="125"/>
      <c r="I149" s="84"/>
      <c r="J149" s="84"/>
      <c r="K149" s="84"/>
      <c r="L149" s="84"/>
      <c r="M149" s="84"/>
      <c r="N149" s="84"/>
      <c r="O149" s="84"/>
      <c r="P149" s="84"/>
    </row>
    <row r="150" spans="1:16" x14ac:dyDescent="0.3">
      <c r="A150" s="84"/>
      <c r="B150" s="84"/>
      <c r="C150" s="84"/>
      <c r="D150" s="84"/>
      <c r="E150" s="84"/>
      <c r="F150" s="84"/>
      <c r="G150" s="84"/>
      <c r="H150" s="125"/>
      <c r="I150" s="84"/>
      <c r="J150" s="84"/>
      <c r="K150" s="84"/>
      <c r="L150" s="84"/>
      <c r="M150" s="84"/>
      <c r="N150" s="84"/>
      <c r="O150" s="84"/>
      <c r="P150" s="84"/>
    </row>
    <row r="151" spans="1:16" x14ac:dyDescent="0.3">
      <c r="A151" s="84"/>
      <c r="B151" s="84"/>
      <c r="C151" s="84"/>
      <c r="D151" s="84"/>
      <c r="E151" s="84"/>
      <c r="F151" s="84"/>
      <c r="G151" s="84"/>
      <c r="H151" s="125"/>
      <c r="I151" s="84"/>
      <c r="J151" s="84"/>
      <c r="K151" s="84"/>
      <c r="L151" s="84"/>
      <c r="M151" s="84"/>
      <c r="N151" s="84"/>
      <c r="O151" s="84"/>
      <c r="P151" s="84"/>
    </row>
    <row r="152" spans="1:16" x14ac:dyDescent="0.3">
      <c r="A152" s="84"/>
      <c r="B152" s="84"/>
      <c r="C152" s="84"/>
      <c r="D152" s="84"/>
      <c r="E152" s="84"/>
      <c r="F152" s="84"/>
      <c r="G152" s="84"/>
      <c r="H152" s="125"/>
      <c r="I152" s="84"/>
      <c r="J152" s="84"/>
      <c r="K152" s="84"/>
      <c r="L152" s="84"/>
      <c r="M152" s="84"/>
      <c r="N152" s="84"/>
      <c r="O152" s="84"/>
      <c r="P152" s="84"/>
    </row>
    <row r="153" spans="1:16" x14ac:dyDescent="0.3">
      <c r="A153" s="84"/>
      <c r="B153" s="84"/>
      <c r="C153" s="84"/>
      <c r="D153" s="84"/>
      <c r="E153" s="84"/>
      <c r="F153" s="84"/>
      <c r="G153" s="84"/>
      <c r="H153" s="125"/>
      <c r="I153" s="84"/>
      <c r="J153" s="84"/>
      <c r="K153" s="84"/>
      <c r="L153" s="84"/>
      <c r="M153" s="84"/>
      <c r="N153" s="84"/>
      <c r="O153" s="84"/>
      <c r="P153" s="84"/>
    </row>
    <row r="154" spans="1:16" x14ac:dyDescent="0.3">
      <c r="A154" s="84"/>
      <c r="B154" s="84"/>
      <c r="C154" s="84"/>
      <c r="D154" s="84"/>
      <c r="E154" s="84"/>
      <c r="F154" s="84"/>
      <c r="G154" s="84"/>
      <c r="H154" s="125"/>
      <c r="I154" s="84"/>
      <c r="J154" s="84"/>
      <c r="K154" s="84"/>
      <c r="L154" s="84"/>
      <c r="M154" s="84"/>
      <c r="N154" s="84"/>
      <c r="O154" s="84"/>
      <c r="P154" s="84"/>
    </row>
    <row r="155" spans="1:16" x14ac:dyDescent="0.3">
      <c r="A155" s="84"/>
      <c r="B155" s="84"/>
      <c r="C155" s="84"/>
      <c r="D155" s="84"/>
      <c r="E155" s="84"/>
      <c r="F155" s="84"/>
      <c r="G155" s="84"/>
      <c r="H155" s="125"/>
      <c r="I155" s="84"/>
      <c r="J155" s="84"/>
      <c r="K155" s="84"/>
      <c r="L155" s="84"/>
      <c r="M155" s="84"/>
      <c r="N155" s="84"/>
      <c r="O155" s="84"/>
      <c r="P155" s="84"/>
    </row>
    <row r="156" spans="1:16" x14ac:dyDescent="0.3">
      <c r="A156" s="84"/>
      <c r="B156" s="84"/>
      <c r="C156" s="84"/>
      <c r="D156" s="84"/>
      <c r="E156" s="84"/>
      <c r="F156" s="84"/>
      <c r="G156" s="84"/>
      <c r="H156" s="125"/>
      <c r="I156" s="84"/>
      <c r="J156" s="84"/>
      <c r="K156" s="84"/>
      <c r="L156" s="84"/>
      <c r="M156" s="84"/>
      <c r="N156" s="84"/>
      <c r="O156" s="84"/>
      <c r="P156" s="84"/>
    </row>
    <row r="157" spans="1:16" x14ac:dyDescent="0.3">
      <c r="A157" s="84"/>
      <c r="B157" s="84"/>
      <c r="C157" s="84"/>
      <c r="D157" s="84"/>
      <c r="E157" s="84"/>
      <c r="F157" s="84"/>
      <c r="G157" s="84"/>
      <c r="H157" s="125"/>
      <c r="I157" s="84"/>
      <c r="J157" s="84"/>
      <c r="K157" s="84"/>
      <c r="L157" s="84"/>
      <c r="M157" s="84"/>
      <c r="N157" s="84"/>
      <c r="O157" s="84"/>
      <c r="P157" s="84"/>
    </row>
    <row r="158" spans="1:16" x14ac:dyDescent="0.3">
      <c r="A158" s="84"/>
      <c r="B158" s="84"/>
      <c r="C158" s="84"/>
      <c r="D158" s="84"/>
      <c r="E158" s="84"/>
      <c r="F158" s="84"/>
      <c r="G158" s="84"/>
      <c r="H158" s="125"/>
      <c r="I158" s="84"/>
      <c r="J158" s="84"/>
      <c r="K158" s="84"/>
      <c r="L158" s="84"/>
      <c r="M158" s="84"/>
      <c r="N158" s="84"/>
      <c r="O158" s="84"/>
      <c r="P158" s="84"/>
    </row>
    <row r="159" spans="1:16" x14ac:dyDescent="0.3">
      <c r="A159" s="84"/>
      <c r="B159" s="84"/>
      <c r="C159" s="84"/>
      <c r="D159" s="84"/>
      <c r="E159" s="84"/>
      <c r="F159" s="84"/>
      <c r="G159" s="84"/>
      <c r="H159" s="125"/>
      <c r="I159" s="84"/>
      <c r="J159" s="84"/>
      <c r="K159" s="84"/>
      <c r="L159" s="84"/>
      <c r="M159" s="84"/>
      <c r="N159" s="84"/>
      <c r="O159" s="84"/>
      <c r="P159" s="84"/>
    </row>
    <row r="160" spans="1:16" x14ac:dyDescent="0.3">
      <c r="A160" s="84"/>
      <c r="B160" s="84"/>
      <c r="C160" s="84"/>
      <c r="D160" s="84"/>
      <c r="E160" s="84"/>
      <c r="F160" s="84"/>
      <c r="G160" s="84"/>
      <c r="H160" s="125"/>
      <c r="I160" s="84"/>
      <c r="J160" s="84"/>
      <c r="K160" s="84"/>
      <c r="L160" s="84"/>
      <c r="M160" s="84"/>
      <c r="N160" s="84"/>
      <c r="O160" s="84"/>
      <c r="P160" s="84"/>
    </row>
    <row r="161" spans="1:16" x14ac:dyDescent="0.3">
      <c r="A161" s="84"/>
      <c r="B161" s="84"/>
      <c r="C161" s="84"/>
      <c r="D161" s="84"/>
      <c r="E161" s="84"/>
      <c r="F161" s="84"/>
      <c r="G161" s="84"/>
      <c r="H161" s="125"/>
      <c r="I161" s="84"/>
      <c r="J161" s="84"/>
      <c r="K161" s="84"/>
      <c r="L161" s="84"/>
      <c r="M161" s="84"/>
      <c r="N161" s="84"/>
      <c r="O161" s="84"/>
      <c r="P161" s="84"/>
    </row>
    <row r="162" spans="1:16" x14ac:dyDescent="0.3">
      <c r="A162" s="84"/>
      <c r="B162" s="84"/>
      <c r="C162" s="84"/>
      <c r="D162" s="84"/>
      <c r="E162" s="84"/>
      <c r="F162" s="84"/>
      <c r="G162" s="84"/>
      <c r="H162" s="125"/>
      <c r="I162" s="84"/>
      <c r="J162" s="84"/>
      <c r="K162" s="84"/>
      <c r="L162" s="84"/>
      <c r="M162" s="84"/>
      <c r="N162" s="84"/>
      <c r="O162" s="84"/>
      <c r="P162" s="84"/>
    </row>
    <row r="163" spans="1:16" x14ac:dyDescent="0.3">
      <c r="A163" s="84"/>
      <c r="B163" s="84"/>
      <c r="C163" s="84"/>
      <c r="D163" s="84"/>
      <c r="E163" s="84"/>
      <c r="F163" s="84"/>
      <c r="G163" s="84"/>
      <c r="H163" s="125"/>
      <c r="I163" s="84"/>
      <c r="J163" s="84"/>
      <c r="K163" s="84"/>
      <c r="L163" s="84"/>
      <c r="M163" s="84"/>
      <c r="N163" s="84"/>
      <c r="O163" s="84"/>
      <c r="P163" s="84"/>
    </row>
    <row r="164" spans="1:16" x14ac:dyDescent="0.3">
      <c r="A164" s="84"/>
      <c r="B164" s="84"/>
      <c r="C164" s="84"/>
      <c r="D164" s="84"/>
      <c r="E164" s="84"/>
      <c r="F164" s="84"/>
      <c r="G164" s="84"/>
      <c r="H164" s="125"/>
      <c r="I164" s="84"/>
      <c r="J164" s="84"/>
      <c r="K164" s="84"/>
      <c r="L164" s="84"/>
      <c r="M164" s="84"/>
      <c r="N164" s="84"/>
      <c r="O164" s="84"/>
      <c r="P164" s="84"/>
    </row>
    <row r="165" spans="1:16" x14ac:dyDescent="0.3">
      <c r="A165" s="84"/>
      <c r="B165" s="84"/>
      <c r="C165" s="84"/>
      <c r="D165" s="84"/>
      <c r="E165" s="84"/>
      <c r="F165" s="84"/>
      <c r="G165" s="84"/>
      <c r="H165" s="125"/>
      <c r="I165" s="84"/>
      <c r="J165" s="84"/>
      <c r="K165" s="84"/>
      <c r="L165" s="84"/>
      <c r="M165" s="84"/>
      <c r="N165" s="84"/>
      <c r="O165" s="84"/>
      <c r="P165" s="84"/>
    </row>
    <row r="166" spans="1:16" x14ac:dyDescent="0.3">
      <c r="A166" s="84"/>
      <c r="B166" s="84"/>
      <c r="C166" s="84"/>
      <c r="D166" s="84"/>
      <c r="E166" s="84"/>
      <c r="F166" s="84"/>
      <c r="G166" s="84"/>
      <c r="H166" s="125"/>
      <c r="I166" s="84"/>
      <c r="J166" s="84"/>
      <c r="K166" s="84"/>
      <c r="L166" s="84"/>
      <c r="M166" s="84"/>
      <c r="N166" s="84"/>
      <c r="O166" s="84"/>
      <c r="P166" s="84"/>
    </row>
    <row r="167" spans="1:16" x14ac:dyDescent="0.3">
      <c r="A167" s="84"/>
      <c r="B167" s="84"/>
      <c r="C167" s="84"/>
      <c r="D167" s="84"/>
      <c r="E167" s="84"/>
      <c r="F167" s="84"/>
      <c r="G167" s="84"/>
      <c r="H167" s="125"/>
      <c r="I167" s="84"/>
      <c r="J167" s="84"/>
      <c r="K167" s="84"/>
      <c r="L167" s="84"/>
      <c r="M167" s="84"/>
      <c r="N167" s="84"/>
      <c r="O167" s="84"/>
      <c r="P167" s="84"/>
    </row>
    <row r="168" spans="1:16" x14ac:dyDescent="0.3">
      <c r="A168" s="84"/>
      <c r="B168" s="84"/>
      <c r="C168" s="84"/>
      <c r="D168" s="84"/>
      <c r="E168" s="84"/>
      <c r="F168" s="84"/>
      <c r="G168" s="84"/>
      <c r="H168" s="125"/>
      <c r="I168" s="84"/>
      <c r="J168" s="84"/>
      <c r="K168" s="84"/>
      <c r="L168" s="84"/>
      <c r="M168" s="84"/>
      <c r="N168" s="84"/>
      <c r="O168" s="84"/>
      <c r="P168" s="84"/>
    </row>
    <row r="169" spans="1:16" x14ac:dyDescent="0.3">
      <c r="A169" s="84"/>
      <c r="B169" s="84"/>
      <c r="C169" s="84"/>
      <c r="D169" s="84"/>
      <c r="E169" s="84"/>
      <c r="F169" s="84"/>
      <c r="G169" s="84"/>
      <c r="H169" s="125"/>
      <c r="I169" s="84"/>
      <c r="J169" s="84"/>
      <c r="K169" s="84"/>
      <c r="L169" s="84"/>
      <c r="M169" s="84"/>
      <c r="N169" s="84"/>
      <c r="O169" s="84"/>
      <c r="P169" s="84"/>
    </row>
    <row r="170" spans="1:16" x14ac:dyDescent="0.3">
      <c r="A170" s="84"/>
      <c r="B170" s="84"/>
      <c r="C170" s="84"/>
      <c r="D170" s="84"/>
      <c r="E170" s="84"/>
      <c r="F170" s="84"/>
      <c r="G170" s="84"/>
      <c r="H170" s="125"/>
      <c r="I170" s="84"/>
      <c r="J170" s="84"/>
      <c r="K170" s="84"/>
      <c r="L170" s="84"/>
      <c r="M170" s="84"/>
      <c r="N170" s="84"/>
      <c r="O170" s="84"/>
      <c r="P170" s="84"/>
    </row>
    <row r="171" spans="1:16" x14ac:dyDescent="0.3">
      <c r="A171" s="84"/>
      <c r="B171" s="84"/>
      <c r="C171" s="84"/>
      <c r="D171" s="84"/>
      <c r="E171" s="84"/>
      <c r="F171" s="84"/>
      <c r="G171" s="84"/>
      <c r="H171" s="125"/>
      <c r="I171" s="84"/>
      <c r="J171" s="84"/>
      <c r="K171" s="84"/>
      <c r="L171" s="84"/>
      <c r="M171" s="84"/>
      <c r="N171" s="84"/>
      <c r="O171" s="84"/>
      <c r="P171" s="84"/>
    </row>
    <row r="172" spans="1:16" x14ac:dyDescent="0.3">
      <c r="A172" s="84"/>
      <c r="B172" s="84"/>
      <c r="C172" s="84"/>
      <c r="D172" s="84"/>
      <c r="E172" s="84"/>
      <c r="F172" s="84"/>
      <c r="G172" s="84"/>
      <c r="H172" s="125"/>
      <c r="I172" s="84"/>
      <c r="J172" s="84"/>
      <c r="K172" s="84"/>
      <c r="L172" s="84"/>
      <c r="M172" s="84"/>
      <c r="N172" s="84"/>
      <c r="O172" s="84"/>
      <c r="P172" s="84"/>
    </row>
    <row r="173" spans="1:16" x14ac:dyDescent="0.3">
      <c r="A173" s="84"/>
      <c r="B173" s="84"/>
      <c r="C173" s="84"/>
      <c r="D173" s="84"/>
      <c r="E173" s="84"/>
      <c r="F173" s="84"/>
      <c r="G173" s="84"/>
      <c r="H173" s="125"/>
      <c r="I173" s="84"/>
      <c r="J173" s="84"/>
      <c r="K173" s="84"/>
      <c r="L173" s="84"/>
      <c r="M173" s="84"/>
      <c r="N173" s="84"/>
      <c r="O173" s="84"/>
      <c r="P173" s="84"/>
    </row>
    <row r="174" spans="1:16" x14ac:dyDescent="0.3">
      <c r="A174" s="84"/>
      <c r="B174" s="84"/>
      <c r="C174" s="84"/>
      <c r="D174" s="84"/>
      <c r="E174" s="84"/>
      <c r="F174" s="84"/>
      <c r="G174" s="84"/>
      <c r="H174" s="125"/>
      <c r="I174" s="84"/>
      <c r="J174" s="84"/>
      <c r="K174" s="84"/>
      <c r="L174" s="84"/>
      <c r="M174" s="84"/>
      <c r="N174" s="84"/>
      <c r="O174" s="84"/>
      <c r="P174" s="84"/>
    </row>
    <row r="175" spans="1:16" x14ac:dyDescent="0.3">
      <c r="A175" s="84"/>
      <c r="B175" s="84"/>
      <c r="C175" s="84"/>
      <c r="D175" s="84"/>
      <c r="E175" s="84"/>
      <c r="F175" s="84"/>
      <c r="G175" s="84"/>
      <c r="H175" s="125"/>
      <c r="I175" s="84"/>
      <c r="J175" s="84"/>
      <c r="K175" s="84"/>
      <c r="L175" s="84"/>
      <c r="M175" s="84"/>
      <c r="N175" s="84"/>
      <c r="O175" s="84"/>
      <c r="P175" s="84"/>
    </row>
    <row r="176" spans="1:16" x14ac:dyDescent="0.3">
      <c r="A176" s="84"/>
      <c r="B176" s="84"/>
      <c r="C176" s="84"/>
      <c r="D176" s="84"/>
      <c r="E176" s="84"/>
      <c r="F176" s="84"/>
      <c r="G176" s="84"/>
      <c r="H176" s="125"/>
      <c r="I176" s="84"/>
      <c r="J176" s="84"/>
      <c r="K176" s="84"/>
      <c r="L176" s="84"/>
      <c r="M176" s="84"/>
      <c r="N176" s="84"/>
      <c r="O176" s="84"/>
      <c r="P176" s="84"/>
    </row>
    <row r="177" spans="1:16" x14ac:dyDescent="0.3">
      <c r="A177" s="84"/>
      <c r="B177" s="84"/>
      <c r="C177" s="84"/>
      <c r="D177" s="84"/>
      <c r="E177" s="84"/>
      <c r="F177" s="84"/>
      <c r="G177" s="84"/>
      <c r="H177" s="125"/>
      <c r="I177" s="84"/>
      <c r="J177" s="84"/>
      <c r="K177" s="84"/>
      <c r="L177" s="84"/>
      <c r="M177" s="84"/>
      <c r="N177" s="84"/>
      <c r="O177" s="84"/>
      <c r="P177" s="84"/>
    </row>
    <row r="178" spans="1:16" x14ac:dyDescent="0.3">
      <c r="A178" s="84"/>
      <c r="B178" s="84"/>
      <c r="C178" s="84"/>
      <c r="D178" s="84"/>
      <c r="E178" s="84"/>
      <c r="F178" s="84"/>
      <c r="G178" s="84"/>
      <c r="H178" s="125"/>
      <c r="I178" s="84"/>
      <c r="J178" s="84"/>
      <c r="K178" s="84"/>
      <c r="L178" s="84"/>
      <c r="M178" s="84"/>
      <c r="N178" s="84"/>
      <c r="O178" s="84"/>
      <c r="P178" s="84"/>
    </row>
    <row r="179" spans="1:16" x14ac:dyDescent="0.3">
      <c r="A179" s="84"/>
      <c r="B179" s="84"/>
      <c r="C179" s="84"/>
      <c r="D179" s="84"/>
      <c r="E179" s="84"/>
      <c r="F179" s="84"/>
      <c r="G179" s="84"/>
      <c r="H179" s="125"/>
      <c r="I179" s="84"/>
      <c r="J179" s="84"/>
      <c r="K179" s="84"/>
      <c r="L179" s="84"/>
      <c r="M179" s="84"/>
      <c r="N179" s="84"/>
      <c r="O179" s="84"/>
      <c r="P179" s="84"/>
    </row>
    <row r="180" spans="1:16" x14ac:dyDescent="0.3">
      <c r="A180" s="84"/>
      <c r="B180" s="84"/>
      <c r="C180" s="84"/>
      <c r="D180" s="84"/>
      <c r="E180" s="84"/>
      <c r="F180" s="84"/>
      <c r="G180" s="84"/>
      <c r="H180" s="125"/>
      <c r="I180" s="84"/>
      <c r="J180" s="84"/>
      <c r="K180" s="84"/>
      <c r="L180" s="84"/>
      <c r="M180" s="84"/>
      <c r="N180" s="84"/>
      <c r="O180" s="84"/>
      <c r="P180" s="84"/>
    </row>
    <row r="181" spans="1:16" x14ac:dyDescent="0.3">
      <c r="A181" s="84"/>
      <c r="B181" s="84"/>
      <c r="C181" s="84"/>
      <c r="D181" s="84"/>
      <c r="E181" s="84"/>
      <c r="F181" s="84"/>
      <c r="G181" s="84"/>
      <c r="H181" s="125"/>
      <c r="I181" s="84"/>
      <c r="J181" s="84"/>
      <c r="K181" s="84"/>
      <c r="L181" s="84"/>
      <c r="M181" s="84"/>
      <c r="N181" s="84"/>
      <c r="O181" s="84"/>
      <c r="P181" s="84"/>
    </row>
    <row r="182" spans="1:16" x14ac:dyDescent="0.3">
      <c r="C182" s="84"/>
      <c r="D182" s="84"/>
      <c r="E182" s="84"/>
      <c r="F182" s="84"/>
      <c r="G182" s="84"/>
      <c r="H182" s="125"/>
      <c r="I182" s="84"/>
      <c r="J182" s="84"/>
      <c r="K182" s="84"/>
      <c r="L182" s="84"/>
      <c r="M182" s="84"/>
      <c r="N182" s="84"/>
      <c r="O182" s="84"/>
      <c r="P182" s="84"/>
    </row>
    <row r="183" spans="1:16" x14ac:dyDescent="0.3">
      <c r="A183" s="84"/>
      <c r="B183" s="84"/>
      <c r="C183" s="84"/>
      <c r="D183" s="84"/>
      <c r="E183" s="84"/>
      <c r="F183" s="84"/>
      <c r="G183" s="84"/>
      <c r="H183" s="125"/>
      <c r="I183" s="84"/>
      <c r="J183" s="84"/>
      <c r="K183" s="84"/>
      <c r="L183" s="84"/>
      <c r="M183" s="84"/>
      <c r="N183" s="84"/>
      <c r="O183" s="84"/>
      <c r="P183" s="84"/>
    </row>
    <row r="184" spans="1:16" x14ac:dyDescent="0.3">
      <c r="A184" s="84"/>
      <c r="B184" s="84"/>
      <c r="C184" s="84"/>
      <c r="D184" s="84"/>
      <c r="E184" s="84"/>
      <c r="F184" s="84"/>
      <c r="G184" s="84"/>
      <c r="H184" s="125"/>
      <c r="I184" s="84"/>
      <c r="J184" s="84"/>
      <c r="K184" s="84"/>
      <c r="L184" s="84"/>
      <c r="M184" s="84"/>
      <c r="N184" s="84"/>
      <c r="O184" s="84"/>
      <c r="P184" s="84"/>
    </row>
    <row r="185" spans="1:16" x14ac:dyDescent="0.3">
      <c r="A185" s="84"/>
      <c r="B185" s="84"/>
      <c r="C185" s="84"/>
      <c r="D185" s="84"/>
      <c r="E185" s="84"/>
      <c r="F185" s="84"/>
      <c r="G185" s="84"/>
      <c r="H185" s="125"/>
      <c r="I185" s="84"/>
      <c r="J185" s="84"/>
      <c r="K185" s="84"/>
      <c r="L185" s="84"/>
      <c r="M185" s="84"/>
      <c r="N185" s="84"/>
      <c r="O185" s="84"/>
      <c r="P185" s="84"/>
    </row>
    <row r="186" spans="1:16" x14ac:dyDescent="0.3">
      <c r="A186" s="84"/>
      <c r="B186" s="84"/>
      <c r="C186" s="84"/>
      <c r="D186" s="84"/>
      <c r="E186" s="84"/>
      <c r="F186" s="84"/>
      <c r="G186" s="84"/>
      <c r="H186" s="125"/>
      <c r="I186" s="84"/>
      <c r="J186" s="84"/>
      <c r="K186" s="84"/>
      <c r="L186" s="84"/>
      <c r="M186" s="84"/>
      <c r="N186" s="84"/>
      <c r="O186" s="84"/>
      <c r="P186" s="84"/>
    </row>
    <row r="187" spans="1:16" x14ac:dyDescent="0.3">
      <c r="A187" s="84"/>
      <c r="B187" s="84"/>
      <c r="C187" s="84"/>
      <c r="D187" s="84"/>
      <c r="E187" s="84"/>
      <c r="F187" s="84"/>
      <c r="G187" s="84"/>
      <c r="H187" s="125"/>
      <c r="I187" s="84"/>
      <c r="J187" s="84"/>
      <c r="K187" s="84"/>
      <c r="L187" s="84"/>
      <c r="M187" s="84"/>
      <c r="N187" s="84"/>
      <c r="O187" s="84"/>
      <c r="P187" s="84"/>
    </row>
    <row r="188" spans="1:16" x14ac:dyDescent="0.3">
      <c r="A188" s="84"/>
      <c r="B188" s="84"/>
      <c r="C188" s="84"/>
      <c r="D188" s="84"/>
      <c r="E188" s="84"/>
      <c r="F188" s="84"/>
      <c r="G188" s="84"/>
      <c r="H188" s="125"/>
      <c r="I188" s="84"/>
      <c r="J188" s="84"/>
      <c r="K188" s="84"/>
      <c r="L188" s="84"/>
      <c r="M188" s="84"/>
      <c r="N188" s="84"/>
      <c r="O188" s="84"/>
      <c r="P188" s="84"/>
    </row>
    <row r="189" spans="1:16" x14ac:dyDescent="0.3">
      <c r="A189" s="84"/>
      <c r="B189" s="84"/>
      <c r="C189" s="84"/>
      <c r="D189" s="84"/>
      <c r="E189" s="84"/>
      <c r="F189" s="84"/>
      <c r="G189" s="84"/>
      <c r="H189" s="125"/>
      <c r="I189" s="84"/>
      <c r="J189" s="84"/>
      <c r="K189" s="84"/>
      <c r="L189" s="84"/>
      <c r="M189" s="84"/>
      <c r="N189" s="84"/>
      <c r="O189" s="84"/>
      <c r="P189" s="84"/>
    </row>
    <row r="190" spans="1:16" x14ac:dyDescent="0.3">
      <c r="A190" s="84"/>
      <c r="B190" s="84"/>
      <c r="C190" s="84"/>
      <c r="D190" s="84"/>
      <c r="E190" s="84"/>
      <c r="F190" s="84"/>
      <c r="G190" s="84"/>
      <c r="H190" s="125"/>
      <c r="I190" s="84"/>
      <c r="J190" s="84"/>
      <c r="K190" s="84"/>
      <c r="L190" s="84"/>
      <c r="M190" s="84"/>
      <c r="N190" s="84"/>
      <c r="O190" s="84"/>
      <c r="P190" s="84"/>
    </row>
    <row r="191" spans="1:16" x14ac:dyDescent="0.3">
      <c r="A191" s="84"/>
      <c r="B191" s="84"/>
      <c r="C191" s="84"/>
      <c r="D191" s="84"/>
      <c r="E191" s="84"/>
      <c r="F191" s="84"/>
      <c r="G191" s="84"/>
      <c r="H191" s="125"/>
      <c r="I191" s="84"/>
      <c r="J191" s="84"/>
      <c r="K191" s="84"/>
      <c r="L191" s="84"/>
      <c r="M191" s="84"/>
      <c r="N191" s="84"/>
      <c r="O191" s="84"/>
      <c r="P191" s="84"/>
    </row>
    <row r="192" spans="1:16" x14ac:dyDescent="0.3">
      <c r="A192" s="84"/>
      <c r="B192" s="84"/>
      <c r="C192" s="84"/>
      <c r="D192" s="84"/>
      <c r="E192" s="84"/>
      <c r="F192" s="84"/>
      <c r="G192" s="84"/>
      <c r="H192" s="125"/>
      <c r="I192" s="84"/>
      <c r="J192" s="84"/>
      <c r="K192" s="84"/>
      <c r="L192" s="84"/>
      <c r="M192" s="84"/>
      <c r="N192" s="84"/>
      <c r="O192" s="84"/>
      <c r="P192" s="84"/>
    </row>
    <row r="193" spans="1:16" x14ac:dyDescent="0.3">
      <c r="A193" s="84"/>
      <c r="B193" s="84"/>
      <c r="C193" s="84"/>
      <c r="D193" s="84"/>
      <c r="E193" s="84"/>
      <c r="F193" s="84"/>
      <c r="G193" s="84"/>
      <c r="H193" s="125"/>
      <c r="I193" s="84"/>
      <c r="J193" s="84"/>
      <c r="K193" s="84"/>
      <c r="L193" s="84"/>
      <c r="M193" s="84"/>
      <c r="N193" s="84"/>
      <c r="O193" s="84"/>
      <c r="P193" s="84"/>
    </row>
    <row r="194" spans="1:16" x14ac:dyDescent="0.3">
      <c r="A194" s="84"/>
      <c r="B194" s="84"/>
      <c r="C194" s="84"/>
      <c r="D194" s="84"/>
      <c r="E194" s="84"/>
      <c r="F194" s="84"/>
      <c r="G194" s="84"/>
      <c r="H194" s="125"/>
      <c r="I194" s="84"/>
      <c r="J194" s="84"/>
      <c r="K194" s="84"/>
      <c r="L194" s="84"/>
      <c r="M194" s="84"/>
      <c r="N194" s="84"/>
      <c r="O194" s="84"/>
      <c r="P194" s="84"/>
    </row>
    <row r="195" spans="1:16" x14ac:dyDescent="0.3">
      <c r="A195" s="84"/>
      <c r="B195" s="84"/>
      <c r="C195" s="84"/>
      <c r="D195" s="84"/>
      <c r="E195" s="84"/>
      <c r="F195" s="84"/>
      <c r="G195" s="84"/>
      <c r="H195" s="125"/>
      <c r="I195" s="84"/>
      <c r="J195" s="84"/>
      <c r="K195" s="84"/>
      <c r="L195" s="84"/>
      <c r="M195" s="84"/>
      <c r="N195" s="84"/>
      <c r="O195" s="84"/>
      <c r="P195" s="84"/>
    </row>
    <row r="196" spans="1:16" x14ac:dyDescent="0.3">
      <c r="A196" s="84"/>
      <c r="B196" s="84"/>
      <c r="C196" s="84"/>
      <c r="D196" s="84"/>
      <c r="E196" s="84"/>
      <c r="F196" s="84"/>
      <c r="G196" s="84"/>
      <c r="H196" s="125"/>
      <c r="I196" s="84"/>
      <c r="J196" s="84"/>
      <c r="K196" s="84"/>
      <c r="L196" s="84"/>
      <c r="M196" s="84"/>
      <c r="N196" s="84"/>
      <c r="O196" s="84"/>
      <c r="P196" s="84"/>
    </row>
    <row r="197" spans="1:16" x14ac:dyDescent="0.3">
      <c r="A197" s="84"/>
      <c r="B197" s="84"/>
      <c r="C197" s="84"/>
      <c r="D197" s="84"/>
      <c r="E197" s="84"/>
      <c r="F197" s="84"/>
      <c r="G197" s="84"/>
      <c r="H197" s="125"/>
      <c r="I197" s="84"/>
      <c r="J197" s="84"/>
      <c r="K197" s="84"/>
      <c r="L197" s="84"/>
      <c r="M197" s="84"/>
      <c r="N197" s="84"/>
      <c r="O197" s="84"/>
      <c r="P197" s="84"/>
    </row>
    <row r="198" spans="1:16" x14ac:dyDescent="0.3">
      <c r="A198" s="84"/>
      <c r="B198" s="84"/>
      <c r="C198" s="84"/>
      <c r="D198" s="84"/>
      <c r="E198" s="84"/>
      <c r="F198" s="84"/>
      <c r="G198" s="84"/>
      <c r="H198" s="125"/>
      <c r="I198" s="84"/>
      <c r="J198" s="84"/>
      <c r="K198" s="84"/>
      <c r="L198" s="84"/>
      <c r="M198" s="84"/>
      <c r="N198" s="84"/>
      <c r="O198" s="84"/>
      <c r="P198" s="84"/>
    </row>
    <row r="199" spans="1:16" x14ac:dyDescent="0.3">
      <c r="A199" s="84"/>
      <c r="B199" s="84"/>
      <c r="C199" s="84"/>
      <c r="D199" s="84"/>
      <c r="E199" s="84"/>
      <c r="F199" s="84"/>
      <c r="G199" s="84"/>
      <c r="H199" s="125"/>
      <c r="I199" s="84"/>
      <c r="J199" s="84"/>
      <c r="K199" s="84"/>
      <c r="L199" s="84"/>
      <c r="M199" s="84"/>
      <c r="N199" s="84"/>
      <c r="O199" s="84"/>
      <c r="P199" s="84"/>
    </row>
    <row r="200" spans="1:16" x14ac:dyDescent="0.3">
      <c r="A200" s="84"/>
      <c r="B200" s="84"/>
      <c r="C200" s="84"/>
      <c r="D200" s="84"/>
      <c r="E200" s="84"/>
      <c r="F200" s="84"/>
      <c r="G200" s="84"/>
      <c r="H200" s="125"/>
      <c r="I200" s="84"/>
      <c r="J200" s="84"/>
      <c r="K200" s="84"/>
      <c r="L200" s="84"/>
      <c r="M200" s="84"/>
      <c r="N200" s="84"/>
      <c r="O200" s="84"/>
      <c r="P200" s="84"/>
    </row>
    <row r="201" spans="1:16" x14ac:dyDescent="0.3">
      <c r="A201" s="84"/>
      <c r="B201" s="84"/>
      <c r="C201" s="84"/>
      <c r="D201" s="84"/>
      <c r="E201" s="84"/>
      <c r="F201" s="84"/>
      <c r="G201" s="84"/>
      <c r="H201" s="125"/>
      <c r="I201" s="84"/>
      <c r="J201" s="84"/>
      <c r="K201" s="84"/>
      <c r="L201" s="84"/>
      <c r="M201" s="84"/>
      <c r="N201" s="84"/>
      <c r="O201" s="84"/>
      <c r="P201" s="84"/>
    </row>
    <row r="202" spans="1:16" x14ac:dyDescent="0.3">
      <c r="A202" s="84"/>
      <c r="B202" s="84"/>
      <c r="C202" s="84"/>
      <c r="D202" s="84"/>
      <c r="E202" s="84"/>
      <c r="F202" s="84"/>
      <c r="G202" s="84"/>
      <c r="H202" s="125"/>
      <c r="I202" s="84"/>
      <c r="J202" s="84"/>
      <c r="K202" s="84"/>
      <c r="L202" s="84"/>
      <c r="M202" s="84"/>
      <c r="N202" s="84"/>
      <c r="O202" s="84"/>
      <c r="P202" s="84"/>
    </row>
    <row r="203" spans="1:16" x14ac:dyDescent="0.3">
      <c r="A203" s="84"/>
      <c r="B203" s="84"/>
      <c r="C203" s="84"/>
      <c r="D203" s="84"/>
      <c r="E203" s="84"/>
      <c r="F203" s="84"/>
      <c r="G203" s="84"/>
      <c r="H203" s="125"/>
      <c r="I203" s="84"/>
      <c r="J203" s="84"/>
      <c r="K203" s="84"/>
      <c r="L203" s="84"/>
      <c r="M203" s="84"/>
      <c r="N203" s="84"/>
      <c r="O203" s="84"/>
      <c r="P203" s="84"/>
    </row>
    <row r="204" spans="1:16" x14ac:dyDescent="0.3">
      <c r="A204" s="84"/>
      <c r="B204" s="84"/>
      <c r="C204" s="84"/>
      <c r="D204" s="84"/>
      <c r="E204" s="84"/>
      <c r="F204" s="84"/>
      <c r="G204" s="84"/>
      <c r="H204" s="125"/>
      <c r="I204" s="84"/>
      <c r="J204" s="84"/>
      <c r="K204" s="84"/>
      <c r="L204" s="84"/>
      <c r="M204" s="84"/>
      <c r="N204" s="84"/>
      <c r="O204" s="84"/>
      <c r="P204" s="84"/>
    </row>
    <row r="205" spans="1:16" x14ac:dyDescent="0.3">
      <c r="A205" s="84"/>
      <c r="B205" s="84"/>
      <c r="C205" s="84"/>
      <c r="D205" s="84"/>
      <c r="E205" s="84"/>
      <c r="F205" s="84"/>
      <c r="G205" s="84"/>
      <c r="H205" s="125"/>
      <c r="I205" s="84"/>
      <c r="J205" s="84"/>
      <c r="K205" s="84"/>
      <c r="L205" s="84"/>
      <c r="M205" s="84"/>
      <c r="N205" s="84"/>
      <c r="O205" s="84"/>
      <c r="P205" s="84"/>
    </row>
    <row r="206" spans="1:16" x14ac:dyDescent="0.3">
      <c r="A206" s="84"/>
      <c r="B206" s="84"/>
      <c r="C206" s="84"/>
      <c r="D206" s="84"/>
      <c r="E206" s="84"/>
      <c r="F206" s="84"/>
      <c r="G206" s="84"/>
      <c r="H206" s="125"/>
      <c r="I206" s="84"/>
      <c r="J206" s="84"/>
      <c r="K206" s="84"/>
      <c r="L206" s="84"/>
      <c r="M206" s="84"/>
      <c r="N206" s="84"/>
      <c r="O206" s="84"/>
      <c r="P206" s="84"/>
    </row>
    <row r="207" spans="1:16" x14ac:dyDescent="0.3">
      <c r="A207" s="84"/>
      <c r="B207" s="84"/>
      <c r="C207" s="84"/>
      <c r="D207" s="84"/>
      <c r="E207" s="84"/>
      <c r="F207" s="84"/>
      <c r="G207" s="84"/>
      <c r="H207" s="125"/>
      <c r="I207" s="84"/>
      <c r="J207" s="84"/>
      <c r="K207" s="84"/>
      <c r="L207" s="84"/>
      <c r="M207" s="84"/>
      <c r="N207" s="84"/>
      <c r="O207" s="84"/>
      <c r="P207" s="84"/>
    </row>
    <row r="208" spans="1:16" x14ac:dyDescent="0.3">
      <c r="A208" s="84"/>
      <c r="B208" s="84"/>
      <c r="C208" s="84"/>
      <c r="D208" s="84"/>
      <c r="E208" s="84"/>
      <c r="F208" s="84"/>
      <c r="G208" s="84"/>
      <c r="H208" s="125"/>
      <c r="I208" s="84"/>
      <c r="J208" s="84"/>
      <c r="K208" s="84"/>
      <c r="L208" s="84"/>
      <c r="M208" s="84"/>
      <c r="N208" s="84"/>
      <c r="O208" s="84"/>
      <c r="P208" s="84"/>
    </row>
    <row r="209" spans="1:16" x14ac:dyDescent="0.3">
      <c r="A209" s="84"/>
      <c r="B209" s="84"/>
      <c r="C209" s="84"/>
      <c r="D209" s="84"/>
      <c r="E209" s="84"/>
      <c r="F209" s="84"/>
      <c r="G209" s="84"/>
      <c r="H209" s="125"/>
      <c r="I209" s="84"/>
      <c r="J209" s="84"/>
      <c r="K209" s="84"/>
      <c r="L209" s="84"/>
      <c r="M209" s="84"/>
      <c r="N209" s="84"/>
      <c r="O209" s="84"/>
      <c r="P209" s="84"/>
    </row>
    <row r="210" spans="1:16" x14ac:dyDescent="0.3">
      <c r="A210" s="84"/>
      <c r="B210" s="84"/>
      <c r="C210" s="84"/>
      <c r="D210" s="84"/>
      <c r="E210" s="84"/>
      <c r="F210" s="84"/>
      <c r="G210" s="84"/>
      <c r="H210" s="125"/>
      <c r="I210" s="84"/>
      <c r="J210" s="84"/>
      <c r="K210" s="84"/>
      <c r="L210" s="84"/>
      <c r="M210" s="84"/>
      <c r="N210" s="84"/>
      <c r="O210" s="84"/>
      <c r="P210" s="84"/>
    </row>
    <row r="211" spans="1:16" x14ac:dyDescent="0.3">
      <c r="A211" s="84"/>
      <c r="B211" s="84"/>
      <c r="C211" s="84"/>
      <c r="D211" s="84"/>
      <c r="E211" s="84"/>
      <c r="F211" s="84"/>
      <c r="G211" s="84"/>
      <c r="H211" s="125"/>
      <c r="I211" s="84"/>
      <c r="J211" s="84"/>
      <c r="K211" s="84"/>
      <c r="L211" s="84"/>
      <c r="M211" s="84"/>
      <c r="N211" s="84"/>
      <c r="O211" s="84"/>
      <c r="P211" s="84"/>
    </row>
    <row r="212" spans="1:16" x14ac:dyDescent="0.3">
      <c r="A212" s="84"/>
      <c r="B212" s="84"/>
      <c r="C212" s="84"/>
      <c r="D212" s="84"/>
      <c r="E212" s="84"/>
      <c r="F212" s="84"/>
      <c r="G212" s="84"/>
      <c r="H212" s="125"/>
      <c r="I212" s="84"/>
      <c r="J212" s="84"/>
      <c r="K212" s="84"/>
      <c r="L212" s="84"/>
      <c r="M212" s="84"/>
      <c r="N212" s="84"/>
      <c r="O212" s="84"/>
      <c r="P212" s="84"/>
    </row>
    <row r="213" spans="1:16" x14ac:dyDescent="0.3">
      <c r="A213" s="84"/>
      <c r="B213" s="84"/>
      <c r="C213" s="84"/>
      <c r="D213" s="84"/>
      <c r="E213" s="84"/>
      <c r="F213" s="84"/>
      <c r="G213" s="84"/>
      <c r="H213" s="125"/>
      <c r="I213" s="84"/>
      <c r="J213" s="84"/>
      <c r="K213" s="84"/>
      <c r="L213" s="84"/>
      <c r="M213" s="84"/>
      <c r="N213" s="84"/>
      <c r="O213" s="84"/>
      <c r="P213" s="84"/>
    </row>
    <row r="214" spans="1:16" x14ac:dyDescent="0.3">
      <c r="A214" s="84"/>
      <c r="B214" s="84"/>
      <c r="C214" s="84"/>
      <c r="D214" s="84"/>
      <c r="E214" s="84"/>
      <c r="F214" s="84"/>
      <c r="G214" s="84"/>
      <c r="H214" s="125"/>
      <c r="I214" s="84"/>
      <c r="J214" s="84"/>
      <c r="K214" s="84"/>
      <c r="L214" s="84"/>
      <c r="M214" s="84"/>
      <c r="N214" s="84"/>
      <c r="O214" s="84"/>
      <c r="P214" s="84"/>
    </row>
    <row r="215" spans="1:16" x14ac:dyDescent="0.3">
      <c r="A215" s="84"/>
      <c r="B215" s="84"/>
      <c r="C215" s="84"/>
      <c r="D215" s="84"/>
      <c r="E215" s="84"/>
      <c r="F215" s="84"/>
      <c r="G215" s="84"/>
      <c r="H215" s="125"/>
      <c r="I215" s="84"/>
      <c r="J215" s="84"/>
      <c r="K215" s="84"/>
      <c r="L215" s="84"/>
      <c r="M215" s="84"/>
      <c r="N215" s="84"/>
      <c r="O215" s="84"/>
      <c r="P215" s="84"/>
    </row>
    <row r="216" spans="1:16" x14ac:dyDescent="0.3">
      <c r="A216" s="84"/>
      <c r="B216" s="84"/>
      <c r="C216" s="84"/>
      <c r="D216" s="84"/>
      <c r="E216" s="84"/>
      <c r="F216" s="84"/>
      <c r="G216" s="84"/>
      <c r="H216" s="125"/>
      <c r="I216" s="84"/>
      <c r="J216" s="84"/>
      <c r="K216" s="84"/>
      <c r="L216" s="84"/>
      <c r="M216" s="84"/>
      <c r="N216" s="84"/>
      <c r="O216" s="84"/>
      <c r="P216" s="84"/>
    </row>
    <row r="217" spans="1:16" x14ac:dyDescent="0.3">
      <c r="A217" s="84"/>
      <c r="B217" s="84"/>
      <c r="C217" s="84"/>
      <c r="D217" s="84"/>
      <c r="E217" s="84"/>
      <c r="F217" s="84"/>
      <c r="G217" s="84"/>
      <c r="H217" s="125"/>
      <c r="I217" s="84"/>
      <c r="J217" s="84"/>
      <c r="K217" s="84"/>
      <c r="L217" s="84"/>
      <c r="M217" s="84"/>
      <c r="N217" s="84"/>
      <c r="O217" s="84"/>
      <c r="P217" s="84"/>
    </row>
    <row r="218" spans="1:16" x14ac:dyDescent="0.3">
      <c r="A218" s="84"/>
      <c r="B218" s="84"/>
      <c r="C218" s="84"/>
      <c r="D218" s="84"/>
      <c r="E218" s="84"/>
      <c r="F218" s="84"/>
      <c r="G218" s="84"/>
      <c r="H218" s="125"/>
      <c r="I218" s="84"/>
      <c r="J218" s="84"/>
      <c r="K218" s="84"/>
      <c r="L218" s="84"/>
      <c r="M218" s="84"/>
      <c r="N218" s="84"/>
      <c r="O218" s="84"/>
      <c r="P218" s="84"/>
    </row>
    <row r="219" spans="1:16" x14ac:dyDescent="0.3">
      <c r="A219" s="84"/>
      <c r="B219" s="84"/>
      <c r="C219" s="84"/>
      <c r="D219" s="84"/>
      <c r="E219" s="84"/>
      <c r="F219" s="84"/>
      <c r="G219" s="84"/>
      <c r="H219" s="125"/>
      <c r="I219" s="84"/>
      <c r="J219" s="84"/>
      <c r="K219" s="84"/>
      <c r="L219" s="84"/>
      <c r="M219" s="84"/>
      <c r="N219" s="84"/>
      <c r="O219" s="84"/>
      <c r="P219" s="84"/>
    </row>
    <row r="220" spans="1:16" x14ac:dyDescent="0.3">
      <c r="A220" s="84"/>
      <c r="B220" s="84"/>
      <c r="C220" s="84"/>
      <c r="D220" s="84"/>
      <c r="E220" s="84"/>
      <c r="F220" s="84"/>
      <c r="G220" s="84"/>
      <c r="H220" s="125"/>
      <c r="I220" s="84"/>
      <c r="J220" s="84"/>
      <c r="K220" s="84"/>
      <c r="L220" s="84"/>
      <c r="M220" s="84"/>
      <c r="N220" s="84"/>
      <c r="O220" s="84"/>
      <c r="P220" s="84"/>
    </row>
    <row r="221" spans="1:16" x14ac:dyDescent="0.3">
      <c r="A221" s="84"/>
      <c r="B221" s="84"/>
      <c r="C221" s="84"/>
      <c r="D221" s="84"/>
      <c r="E221" s="84"/>
      <c r="F221" s="84"/>
      <c r="G221" s="84"/>
      <c r="H221" s="125"/>
      <c r="I221" s="84"/>
      <c r="J221" s="84"/>
      <c r="K221" s="84"/>
      <c r="L221" s="84"/>
      <c r="M221" s="84"/>
      <c r="N221" s="84"/>
      <c r="O221" s="84"/>
      <c r="P221" s="84"/>
    </row>
    <row r="222" spans="1:16" x14ac:dyDescent="0.3">
      <c r="A222" s="84"/>
      <c r="B222" s="84"/>
      <c r="C222" s="84"/>
      <c r="D222" s="84"/>
      <c r="E222" s="84"/>
      <c r="F222" s="84"/>
      <c r="G222" s="84"/>
      <c r="H222" s="125"/>
      <c r="I222" s="84"/>
      <c r="J222" s="84"/>
      <c r="K222" s="84"/>
      <c r="L222" s="84"/>
      <c r="M222" s="84"/>
      <c r="N222" s="84"/>
      <c r="O222" s="84"/>
      <c r="P222" s="84"/>
    </row>
    <row r="223" spans="1:16" x14ac:dyDescent="0.3">
      <c r="A223" s="84"/>
      <c r="B223" s="84"/>
      <c r="C223" s="84"/>
      <c r="D223" s="84"/>
      <c r="E223" s="84"/>
      <c r="F223" s="84"/>
      <c r="G223" s="84"/>
      <c r="H223" s="125"/>
      <c r="I223" s="84"/>
      <c r="J223" s="84"/>
      <c r="K223" s="84"/>
      <c r="L223" s="84"/>
      <c r="M223" s="84"/>
      <c r="N223" s="84"/>
      <c r="O223" s="84"/>
      <c r="P223" s="84"/>
    </row>
    <row r="224" spans="1:16" x14ac:dyDescent="0.3">
      <c r="A224" s="84"/>
      <c r="B224" s="84"/>
      <c r="C224" s="84"/>
      <c r="D224" s="84"/>
      <c r="E224" s="84"/>
      <c r="F224" s="84"/>
      <c r="G224" s="84"/>
      <c r="H224" s="125"/>
      <c r="I224" s="84"/>
      <c r="J224" s="84"/>
      <c r="K224" s="84"/>
      <c r="L224" s="84"/>
      <c r="M224" s="84"/>
      <c r="N224" s="84"/>
      <c r="O224" s="84"/>
      <c r="P224" s="84"/>
    </row>
    <row r="225" spans="1:16" x14ac:dyDescent="0.3">
      <c r="A225" s="84"/>
      <c r="B225" s="84"/>
      <c r="C225" s="84"/>
      <c r="D225" s="84"/>
      <c r="E225" s="84"/>
      <c r="F225" s="84"/>
      <c r="G225" s="84"/>
      <c r="H225" s="125"/>
      <c r="I225" s="84"/>
      <c r="J225" s="84"/>
      <c r="K225" s="84"/>
      <c r="L225" s="84"/>
      <c r="M225" s="84"/>
      <c r="N225" s="84"/>
      <c r="O225" s="84"/>
      <c r="P225" s="84"/>
    </row>
    <row r="226" spans="1:16" x14ac:dyDescent="0.3">
      <c r="A226" s="84"/>
      <c r="B226" s="84"/>
      <c r="C226" s="84"/>
      <c r="D226" s="84"/>
      <c r="E226" s="84"/>
      <c r="F226" s="84"/>
      <c r="G226" s="84"/>
      <c r="H226" s="125"/>
      <c r="I226" s="84"/>
      <c r="J226" s="84"/>
      <c r="K226" s="84"/>
      <c r="L226" s="84"/>
      <c r="M226" s="84"/>
      <c r="N226" s="84"/>
      <c r="O226" s="84"/>
      <c r="P226" s="84"/>
    </row>
    <row r="227" spans="1:16" x14ac:dyDescent="0.3">
      <c r="A227" s="84"/>
      <c r="B227" s="84"/>
      <c r="C227" s="84"/>
      <c r="D227" s="84"/>
      <c r="E227" s="84"/>
      <c r="F227" s="84"/>
      <c r="G227" s="84"/>
      <c r="H227" s="125"/>
      <c r="I227" s="84"/>
      <c r="J227" s="84"/>
      <c r="K227" s="84"/>
      <c r="L227" s="84"/>
      <c r="M227" s="84"/>
      <c r="N227" s="84"/>
      <c r="O227" s="84"/>
      <c r="P227" s="84"/>
    </row>
    <row r="228" spans="1:16" x14ac:dyDescent="0.3">
      <c r="A228" s="84"/>
      <c r="B228" s="84"/>
      <c r="C228" s="84"/>
      <c r="D228" s="84"/>
      <c r="E228" s="84"/>
      <c r="F228" s="84"/>
      <c r="G228" s="84"/>
      <c r="H228" s="125"/>
      <c r="I228" s="84"/>
      <c r="J228" s="84"/>
      <c r="K228" s="84"/>
      <c r="L228" s="84"/>
      <c r="M228" s="84"/>
      <c r="N228" s="84"/>
      <c r="O228" s="84"/>
      <c r="P228" s="84"/>
    </row>
    <row r="229" spans="1:16" x14ac:dyDescent="0.3">
      <c r="A229" s="84"/>
      <c r="B229" s="84"/>
      <c r="C229" s="84"/>
      <c r="D229" s="84"/>
      <c r="E229" s="84"/>
      <c r="F229" s="84"/>
      <c r="G229" s="84"/>
      <c r="H229" s="125"/>
      <c r="I229" s="84"/>
      <c r="J229" s="84"/>
      <c r="K229" s="84"/>
      <c r="L229" s="84"/>
      <c r="M229" s="84"/>
      <c r="N229" s="84"/>
      <c r="O229" s="84"/>
      <c r="P229" s="84"/>
    </row>
    <row r="230" spans="1:16" x14ac:dyDescent="0.3">
      <c r="A230" s="84"/>
      <c r="B230" s="84"/>
      <c r="C230" s="84"/>
      <c r="D230" s="84"/>
      <c r="E230" s="84"/>
      <c r="F230" s="84"/>
      <c r="G230" s="84"/>
      <c r="H230" s="125"/>
      <c r="I230" s="84"/>
      <c r="J230" s="84"/>
      <c r="K230" s="84"/>
      <c r="L230" s="84"/>
      <c r="M230" s="84"/>
      <c r="N230" s="84"/>
      <c r="O230" s="84"/>
      <c r="P230" s="84"/>
    </row>
    <row r="231" spans="1:16" x14ac:dyDescent="0.3">
      <c r="A231" s="84"/>
      <c r="B231" s="84"/>
      <c r="C231" s="84"/>
      <c r="D231" s="84"/>
      <c r="E231" s="84"/>
      <c r="F231" s="84"/>
      <c r="G231" s="84"/>
      <c r="H231" s="125"/>
      <c r="I231" s="84"/>
      <c r="J231" s="84"/>
      <c r="K231" s="84"/>
      <c r="L231" s="84"/>
      <c r="M231" s="84"/>
      <c r="N231" s="84"/>
      <c r="O231" s="84"/>
      <c r="P231" s="84"/>
    </row>
    <row r="232" spans="1:16" x14ac:dyDescent="0.3">
      <c r="A232" s="84"/>
      <c r="B232" s="84"/>
      <c r="C232" s="84"/>
      <c r="D232" s="84"/>
      <c r="E232" s="84"/>
      <c r="F232" s="84"/>
      <c r="G232" s="84"/>
      <c r="H232" s="125"/>
      <c r="I232" s="84"/>
      <c r="J232" s="84"/>
      <c r="K232" s="84"/>
      <c r="L232" s="84"/>
      <c r="M232" s="84"/>
      <c r="N232" s="84"/>
      <c r="O232" s="84"/>
      <c r="P232" s="84"/>
    </row>
    <row r="233" spans="1:16" x14ac:dyDescent="0.3">
      <c r="A233" s="84"/>
      <c r="B233" s="84"/>
      <c r="C233" s="84"/>
      <c r="D233" s="84"/>
      <c r="E233" s="84"/>
      <c r="F233" s="84"/>
      <c r="G233" s="84"/>
      <c r="H233" s="125"/>
      <c r="I233" s="84"/>
      <c r="J233" s="84"/>
      <c r="K233" s="84"/>
      <c r="L233" s="84"/>
      <c r="M233" s="84"/>
      <c r="N233" s="84"/>
      <c r="O233" s="84"/>
      <c r="P233" s="84"/>
    </row>
    <row r="234" spans="1:16" x14ac:dyDescent="0.3">
      <c r="A234" s="84"/>
      <c r="B234" s="84"/>
      <c r="C234" s="84"/>
      <c r="D234" s="84"/>
      <c r="E234" s="84"/>
      <c r="F234" s="84"/>
      <c r="G234" s="84"/>
      <c r="H234" s="125"/>
      <c r="I234" s="84"/>
      <c r="J234" s="84"/>
      <c r="K234" s="84"/>
      <c r="L234" s="84"/>
      <c r="M234" s="84"/>
      <c r="N234" s="84"/>
      <c r="O234" s="84"/>
      <c r="P234" s="84"/>
    </row>
    <row r="235" spans="1:16" x14ac:dyDescent="0.3">
      <c r="A235" s="84"/>
      <c r="B235" s="84"/>
      <c r="C235" s="84"/>
      <c r="D235" s="84"/>
      <c r="E235" s="84"/>
      <c r="F235" s="84"/>
      <c r="G235" s="84"/>
      <c r="H235" s="125"/>
      <c r="I235" s="84"/>
      <c r="J235" s="84"/>
      <c r="K235" s="84"/>
      <c r="L235" s="84"/>
      <c r="M235" s="84"/>
      <c r="N235" s="84"/>
      <c r="O235" s="84"/>
      <c r="P235" s="84"/>
    </row>
    <row r="236" spans="1:16" x14ac:dyDescent="0.3">
      <c r="A236" s="84"/>
      <c r="B236" s="84"/>
      <c r="C236" s="84"/>
      <c r="D236" s="84"/>
      <c r="E236" s="84"/>
      <c r="F236" s="84"/>
      <c r="G236" s="84"/>
      <c r="H236" s="125"/>
      <c r="I236" s="84"/>
      <c r="J236" s="84"/>
      <c r="K236" s="84"/>
      <c r="L236" s="84"/>
      <c r="M236" s="84"/>
      <c r="N236" s="84"/>
      <c r="O236" s="84"/>
      <c r="P236" s="84"/>
    </row>
    <row r="237" spans="1:16" x14ac:dyDescent="0.3">
      <c r="A237" s="84"/>
      <c r="B237" s="84"/>
      <c r="C237" s="84"/>
      <c r="D237" s="84"/>
      <c r="E237" s="84"/>
      <c r="F237" s="84"/>
      <c r="G237" s="84"/>
      <c r="H237" s="125"/>
      <c r="I237" s="84"/>
      <c r="J237" s="84"/>
      <c r="K237" s="84"/>
      <c r="L237" s="84"/>
      <c r="M237" s="84"/>
      <c r="N237" s="84"/>
      <c r="O237" s="84"/>
      <c r="P237" s="84"/>
    </row>
    <row r="238" spans="1:16" x14ac:dyDescent="0.3">
      <c r="A238" s="84"/>
      <c r="B238" s="84"/>
      <c r="C238" s="84"/>
      <c r="D238" s="84"/>
      <c r="E238" s="84"/>
      <c r="F238" s="84"/>
      <c r="G238" s="84"/>
      <c r="H238" s="125"/>
      <c r="I238" s="84"/>
      <c r="J238" s="84"/>
      <c r="K238" s="84"/>
      <c r="L238" s="84"/>
      <c r="M238" s="84"/>
      <c r="N238" s="84"/>
      <c r="O238" s="84"/>
      <c r="P238" s="84"/>
    </row>
    <row r="239" spans="1:16" x14ac:dyDescent="0.3">
      <c r="A239" s="84"/>
      <c r="B239" s="84"/>
      <c r="C239" s="84"/>
      <c r="D239" s="84"/>
      <c r="E239" s="84"/>
      <c r="F239" s="84"/>
      <c r="G239" s="84"/>
      <c r="H239" s="125"/>
      <c r="I239" s="84"/>
      <c r="J239" s="84"/>
      <c r="K239" s="84"/>
      <c r="L239" s="84"/>
      <c r="M239" s="84"/>
      <c r="N239" s="84"/>
      <c r="O239" s="84"/>
      <c r="P239" s="84"/>
    </row>
    <row r="240" spans="1:16" x14ac:dyDescent="0.3">
      <c r="A240" s="84"/>
      <c r="B240" s="84"/>
      <c r="C240" s="84"/>
      <c r="D240" s="84"/>
      <c r="E240" s="84"/>
      <c r="F240" s="84"/>
      <c r="G240" s="84"/>
      <c r="H240" s="125"/>
      <c r="I240" s="84"/>
      <c r="J240" s="84"/>
      <c r="K240" s="84"/>
      <c r="L240" s="84"/>
      <c r="M240" s="84"/>
      <c r="N240" s="84"/>
      <c r="O240" s="84"/>
      <c r="P240" s="84"/>
    </row>
    <row r="241" spans="1:16" x14ac:dyDescent="0.3">
      <c r="A241" s="84"/>
      <c r="B241" s="84"/>
      <c r="C241" s="84"/>
      <c r="D241" s="84"/>
      <c r="E241" s="84"/>
      <c r="F241" s="84"/>
      <c r="G241" s="84"/>
      <c r="H241" s="125"/>
      <c r="I241" s="84"/>
      <c r="J241" s="84"/>
      <c r="K241" s="84"/>
      <c r="L241" s="84"/>
      <c r="M241" s="84"/>
      <c r="N241" s="84"/>
      <c r="O241" s="84"/>
      <c r="P241" s="84"/>
    </row>
    <row r="242" spans="1:16" x14ac:dyDescent="0.3">
      <c r="A242" s="84"/>
      <c r="B242" s="84"/>
      <c r="C242" s="84"/>
      <c r="D242" s="84"/>
      <c r="E242" s="84"/>
      <c r="F242" s="84"/>
      <c r="G242" s="84"/>
      <c r="H242" s="125"/>
      <c r="I242" s="84"/>
      <c r="J242" s="84"/>
      <c r="K242" s="84"/>
      <c r="L242" s="84"/>
      <c r="M242" s="84"/>
      <c r="N242" s="84"/>
      <c r="O242" s="84"/>
      <c r="P242" s="84"/>
    </row>
    <row r="243" spans="1:16" x14ac:dyDescent="0.3">
      <c r="A243" s="84"/>
      <c r="B243" s="84"/>
      <c r="C243" s="84"/>
      <c r="D243" s="84"/>
      <c r="E243" s="84"/>
      <c r="F243" s="84"/>
      <c r="G243" s="84"/>
      <c r="H243" s="125"/>
      <c r="I243" s="84"/>
      <c r="J243" s="84"/>
      <c r="K243" s="84"/>
      <c r="L243" s="84"/>
      <c r="M243" s="84"/>
      <c r="N243" s="84"/>
      <c r="O243" s="84"/>
      <c r="P243" s="84"/>
    </row>
    <row r="244" spans="1:16" x14ac:dyDescent="0.3">
      <c r="A244" s="84"/>
      <c r="B244" s="84"/>
      <c r="C244" s="84"/>
      <c r="D244" s="84"/>
      <c r="E244" s="84"/>
      <c r="F244" s="84"/>
      <c r="G244" s="84"/>
      <c r="H244" s="125"/>
      <c r="I244" s="84"/>
      <c r="J244" s="84"/>
      <c r="K244" s="84"/>
      <c r="L244" s="84"/>
      <c r="M244" s="84"/>
      <c r="N244" s="84"/>
      <c r="O244" s="84"/>
      <c r="P244" s="84"/>
    </row>
    <row r="245" spans="1:16" x14ac:dyDescent="0.3">
      <c r="A245" s="84"/>
      <c r="B245" s="84"/>
      <c r="C245" s="84"/>
      <c r="D245" s="84"/>
      <c r="E245" s="84"/>
      <c r="F245" s="84"/>
      <c r="G245" s="84"/>
      <c r="H245" s="125"/>
      <c r="I245" s="84"/>
      <c r="J245" s="84"/>
      <c r="K245" s="84"/>
      <c r="L245" s="84"/>
      <c r="M245" s="84"/>
      <c r="N245" s="84"/>
      <c r="O245" s="84"/>
      <c r="P245" s="84"/>
    </row>
    <row r="246" spans="1:16" x14ac:dyDescent="0.3">
      <c r="A246" s="84"/>
      <c r="B246" s="84"/>
      <c r="C246" s="84"/>
      <c r="D246" s="84"/>
      <c r="E246" s="84"/>
      <c r="F246" s="84"/>
      <c r="G246" s="84"/>
      <c r="H246" s="125"/>
      <c r="I246" s="84"/>
      <c r="J246" s="84"/>
      <c r="K246" s="84"/>
      <c r="L246" s="84"/>
      <c r="M246" s="84"/>
      <c r="N246" s="84"/>
      <c r="O246" s="84"/>
      <c r="P246" s="84"/>
    </row>
    <row r="247" spans="1:16" x14ac:dyDescent="0.3">
      <c r="A247" s="84"/>
      <c r="B247" s="84"/>
      <c r="C247" s="84"/>
      <c r="D247" s="84"/>
      <c r="E247" s="84"/>
      <c r="F247" s="84"/>
      <c r="G247" s="84"/>
      <c r="H247" s="125"/>
      <c r="I247" s="84"/>
      <c r="J247" s="84"/>
      <c r="K247" s="84"/>
      <c r="L247" s="84"/>
      <c r="M247" s="84"/>
      <c r="N247" s="84"/>
      <c r="O247" s="84"/>
      <c r="P247" s="84"/>
    </row>
    <row r="248" spans="1:16" x14ac:dyDescent="0.3">
      <c r="A248" s="84"/>
      <c r="B248" s="84"/>
      <c r="C248" s="84"/>
      <c r="D248" s="84"/>
      <c r="E248" s="84"/>
      <c r="F248" s="84"/>
      <c r="G248" s="84"/>
      <c r="H248" s="125"/>
      <c r="I248" s="84"/>
      <c r="J248" s="84"/>
      <c r="K248" s="84"/>
      <c r="L248" s="84"/>
      <c r="M248" s="84"/>
      <c r="N248" s="84"/>
      <c r="O248" s="84"/>
      <c r="P248" s="84"/>
    </row>
    <row r="249" spans="1:16" x14ac:dyDescent="0.3">
      <c r="A249" s="84"/>
      <c r="B249" s="84"/>
      <c r="C249" s="84"/>
      <c r="D249" s="84"/>
      <c r="E249" s="84"/>
      <c r="F249" s="84"/>
      <c r="G249" s="84"/>
      <c r="H249" s="125"/>
      <c r="I249" s="84"/>
      <c r="J249" s="84"/>
      <c r="K249" s="84"/>
      <c r="L249" s="84"/>
      <c r="M249" s="84"/>
      <c r="N249" s="84"/>
      <c r="O249" s="84"/>
      <c r="P249" s="84"/>
    </row>
    <row r="250" spans="1:16" x14ac:dyDescent="0.3">
      <c r="A250" s="84"/>
      <c r="B250" s="84"/>
      <c r="C250" s="84"/>
      <c r="D250" s="84"/>
      <c r="E250" s="84"/>
      <c r="F250" s="84"/>
      <c r="G250" s="84"/>
      <c r="H250" s="125"/>
      <c r="I250" s="84"/>
      <c r="J250" s="84"/>
      <c r="K250" s="84"/>
      <c r="L250" s="84"/>
      <c r="M250" s="84"/>
      <c r="N250" s="84"/>
      <c r="O250" s="84"/>
      <c r="P250" s="84"/>
    </row>
    <row r="251" spans="1:16" x14ac:dyDescent="0.3">
      <c r="A251" s="84"/>
      <c r="B251" s="84"/>
      <c r="C251" s="84"/>
      <c r="D251" s="84"/>
      <c r="E251" s="84"/>
      <c r="F251" s="84"/>
      <c r="G251" s="84"/>
      <c r="H251" s="125"/>
      <c r="I251" s="84"/>
      <c r="J251" s="84"/>
      <c r="K251" s="84"/>
      <c r="L251" s="84"/>
      <c r="M251" s="84"/>
      <c r="N251" s="84"/>
      <c r="O251" s="84"/>
      <c r="P251" s="84"/>
    </row>
    <row r="252" spans="1:16" x14ac:dyDescent="0.3">
      <c r="A252" s="84"/>
      <c r="B252" s="84"/>
      <c r="C252" s="84"/>
      <c r="D252" s="84"/>
      <c r="E252" s="84"/>
      <c r="F252" s="84"/>
      <c r="G252" s="84"/>
      <c r="H252" s="125"/>
      <c r="I252" s="84"/>
      <c r="J252" s="84"/>
      <c r="K252" s="84"/>
      <c r="L252" s="84"/>
      <c r="M252" s="84"/>
      <c r="N252" s="84"/>
      <c r="O252" s="84"/>
      <c r="P252" s="84"/>
    </row>
    <row r="253" spans="1:16" x14ac:dyDescent="0.3">
      <c r="A253" s="84"/>
      <c r="B253" s="84"/>
      <c r="C253" s="84"/>
      <c r="D253" s="84"/>
      <c r="E253" s="84"/>
      <c r="F253" s="84"/>
      <c r="G253" s="84"/>
      <c r="H253" s="125"/>
      <c r="I253" s="84"/>
      <c r="J253" s="84"/>
      <c r="K253" s="84"/>
      <c r="L253" s="84"/>
      <c r="M253" s="84"/>
      <c r="N253" s="84"/>
      <c r="O253" s="84"/>
      <c r="P253" s="84"/>
    </row>
    <row r="254" spans="1:16" x14ac:dyDescent="0.3">
      <c r="A254" s="84"/>
      <c r="B254" s="84"/>
      <c r="C254" s="84"/>
      <c r="D254" s="84"/>
      <c r="E254" s="84"/>
      <c r="F254" s="84"/>
      <c r="G254" s="84"/>
      <c r="H254" s="125"/>
      <c r="I254" s="84"/>
      <c r="J254" s="84"/>
      <c r="K254" s="84"/>
      <c r="L254" s="84"/>
      <c r="M254" s="84"/>
      <c r="N254" s="84"/>
      <c r="O254" s="84"/>
      <c r="P254" s="84"/>
    </row>
    <row r="255" spans="1:16" x14ac:dyDescent="0.3">
      <c r="A255" s="84"/>
      <c r="B255" s="84"/>
      <c r="C255" s="84"/>
      <c r="D255" s="84"/>
      <c r="E255" s="84"/>
      <c r="F255" s="84"/>
      <c r="G255" s="84"/>
      <c r="H255" s="125"/>
      <c r="I255" s="84"/>
      <c r="J255" s="84"/>
      <c r="K255" s="84"/>
      <c r="L255" s="84"/>
      <c r="M255" s="84"/>
      <c r="N255" s="84"/>
      <c r="O255" s="84"/>
      <c r="P255" s="84"/>
    </row>
    <row r="256" spans="1:16" x14ac:dyDescent="0.3">
      <c r="A256" s="84"/>
      <c r="B256" s="84"/>
      <c r="C256" s="84"/>
      <c r="D256" s="84"/>
      <c r="E256" s="84"/>
      <c r="F256" s="84"/>
      <c r="G256" s="84"/>
      <c r="H256" s="125"/>
      <c r="I256" s="84"/>
      <c r="J256" s="84"/>
      <c r="K256" s="84"/>
      <c r="L256" s="84"/>
      <c r="M256" s="84"/>
      <c r="N256" s="84"/>
      <c r="O256" s="84"/>
      <c r="P256" s="84"/>
    </row>
    <row r="257" spans="1:16" x14ac:dyDescent="0.3">
      <c r="A257" s="84"/>
      <c r="B257" s="84"/>
      <c r="C257" s="84"/>
      <c r="D257" s="84"/>
      <c r="E257" s="84"/>
      <c r="F257" s="84"/>
      <c r="G257" s="84"/>
      <c r="H257" s="125"/>
      <c r="I257" s="84"/>
      <c r="J257" s="84"/>
      <c r="K257" s="84"/>
      <c r="L257" s="84"/>
      <c r="M257" s="84"/>
      <c r="N257" s="84"/>
      <c r="O257" s="84"/>
      <c r="P257" s="84"/>
    </row>
    <row r="258" spans="1:16" x14ac:dyDescent="0.3">
      <c r="A258" s="84"/>
      <c r="B258" s="84"/>
      <c r="C258" s="84"/>
      <c r="D258" s="84"/>
      <c r="E258" s="84"/>
      <c r="F258" s="84"/>
      <c r="G258" s="84"/>
      <c r="H258" s="125"/>
      <c r="I258" s="84"/>
      <c r="J258" s="84"/>
      <c r="K258" s="84"/>
      <c r="L258" s="84"/>
      <c r="M258" s="84"/>
      <c r="N258" s="84"/>
      <c r="O258" s="84"/>
      <c r="P258" s="84"/>
    </row>
    <row r="259" spans="1:16" x14ac:dyDescent="0.3">
      <c r="A259" s="84"/>
      <c r="B259" s="84"/>
      <c r="C259" s="84"/>
      <c r="D259" s="84"/>
      <c r="E259" s="84"/>
      <c r="F259" s="84"/>
      <c r="G259" s="84"/>
      <c r="H259" s="125"/>
      <c r="I259" s="84"/>
      <c r="J259" s="84"/>
      <c r="K259" s="84"/>
      <c r="L259" s="84"/>
      <c r="M259" s="84"/>
      <c r="N259" s="84"/>
      <c r="O259" s="84"/>
      <c r="P259" s="84"/>
    </row>
    <row r="260" spans="1:16" x14ac:dyDescent="0.3">
      <c r="A260" s="84"/>
      <c r="B260" s="84"/>
      <c r="C260" s="84"/>
      <c r="D260" s="84"/>
      <c r="E260" s="84"/>
      <c r="F260" s="84"/>
      <c r="G260" s="84"/>
      <c r="H260" s="125"/>
      <c r="I260" s="84"/>
      <c r="J260" s="84"/>
      <c r="K260" s="84"/>
      <c r="L260" s="84"/>
      <c r="M260" s="84"/>
      <c r="N260" s="84"/>
      <c r="O260" s="84"/>
      <c r="P260" s="84"/>
    </row>
    <row r="261" spans="1:16" x14ac:dyDescent="0.3">
      <c r="A261" s="84"/>
      <c r="B261" s="84"/>
      <c r="C261" s="84"/>
      <c r="D261" s="84"/>
      <c r="E261" s="84"/>
      <c r="F261" s="84"/>
      <c r="G261" s="84"/>
      <c r="H261" s="125"/>
      <c r="I261" s="84"/>
      <c r="J261" s="84"/>
      <c r="K261" s="84"/>
      <c r="L261" s="84"/>
      <c r="M261" s="84"/>
      <c r="N261" s="84"/>
      <c r="O261" s="84"/>
      <c r="P261" s="84"/>
    </row>
    <row r="262" spans="1:16" x14ac:dyDescent="0.3">
      <c r="A262" s="84"/>
      <c r="B262" s="84"/>
      <c r="C262" s="84"/>
      <c r="D262" s="84"/>
      <c r="E262" s="84"/>
      <c r="F262" s="84"/>
      <c r="G262" s="84"/>
      <c r="H262" s="125"/>
      <c r="I262" s="84"/>
      <c r="J262" s="84"/>
      <c r="K262" s="84"/>
      <c r="L262" s="84"/>
      <c r="M262" s="84"/>
      <c r="N262" s="84"/>
      <c r="O262" s="84"/>
      <c r="P262" s="84"/>
    </row>
    <row r="263" spans="1:16" x14ac:dyDescent="0.3">
      <c r="A263" s="84"/>
      <c r="B263" s="84"/>
      <c r="C263" s="84"/>
      <c r="D263" s="84"/>
      <c r="E263" s="84"/>
      <c r="F263" s="84"/>
      <c r="G263" s="84"/>
      <c r="H263" s="125"/>
      <c r="I263" s="84"/>
      <c r="J263" s="84"/>
      <c r="K263" s="84"/>
      <c r="L263" s="84"/>
      <c r="M263" s="84"/>
      <c r="N263" s="84"/>
      <c r="O263" s="84"/>
      <c r="P263" s="84"/>
    </row>
    <row r="264" spans="1:16" x14ac:dyDescent="0.3">
      <c r="A264" s="84"/>
      <c r="B264" s="84"/>
      <c r="C264" s="84"/>
      <c r="D264" s="84"/>
      <c r="E264" s="84"/>
      <c r="F264" s="84"/>
      <c r="G264" s="84"/>
      <c r="H264" s="125"/>
      <c r="I264" s="84"/>
      <c r="J264" s="84"/>
      <c r="K264" s="84"/>
      <c r="L264" s="84"/>
      <c r="M264" s="84"/>
      <c r="N264" s="84"/>
      <c r="O264" s="84"/>
      <c r="P264" s="84"/>
    </row>
    <row r="265" spans="1:16" x14ac:dyDescent="0.3">
      <c r="A265" s="84"/>
      <c r="B265" s="84"/>
      <c r="C265" s="84"/>
      <c r="D265" s="84"/>
      <c r="E265" s="84"/>
      <c r="F265" s="84"/>
      <c r="G265" s="84"/>
      <c r="H265" s="125"/>
      <c r="I265" s="84"/>
      <c r="J265" s="84"/>
      <c r="K265" s="84"/>
      <c r="L265" s="84"/>
      <c r="M265" s="84"/>
      <c r="N265" s="84"/>
      <c r="O265" s="84"/>
      <c r="P265" s="84"/>
    </row>
    <row r="266" spans="1:16" x14ac:dyDescent="0.3">
      <c r="A266" s="84"/>
      <c r="B266" s="84"/>
      <c r="C266" s="84"/>
      <c r="D266" s="84"/>
      <c r="E266" s="84"/>
      <c r="F266" s="84"/>
      <c r="G266" s="84"/>
      <c r="H266" s="125"/>
      <c r="I266" s="84"/>
      <c r="J266" s="84"/>
      <c r="K266" s="84"/>
      <c r="L266" s="84"/>
      <c r="M266" s="84"/>
      <c r="N266" s="84"/>
      <c r="O266" s="84"/>
      <c r="P266" s="84"/>
    </row>
    <row r="267" spans="1:16" x14ac:dyDescent="0.3">
      <c r="A267" s="84"/>
      <c r="B267" s="84"/>
      <c r="C267" s="84"/>
      <c r="D267" s="84"/>
      <c r="E267" s="84"/>
      <c r="F267" s="84"/>
      <c r="G267" s="84"/>
      <c r="H267" s="125"/>
      <c r="I267" s="84"/>
      <c r="J267" s="84"/>
      <c r="K267" s="84"/>
      <c r="L267" s="84"/>
      <c r="M267" s="84"/>
      <c r="N267" s="84"/>
      <c r="O267" s="84"/>
      <c r="P267" s="84"/>
    </row>
    <row r="268" spans="1:16" x14ac:dyDescent="0.3">
      <c r="A268" s="84"/>
      <c r="B268" s="84"/>
      <c r="C268" s="84"/>
      <c r="D268" s="84"/>
      <c r="E268" s="84"/>
      <c r="F268" s="84"/>
      <c r="G268" s="84"/>
      <c r="H268" s="125"/>
      <c r="I268" s="84"/>
      <c r="J268" s="84"/>
      <c r="K268" s="84"/>
      <c r="L268" s="84"/>
      <c r="M268" s="84"/>
      <c r="N268" s="84"/>
      <c r="O268" s="84"/>
      <c r="P268" s="84"/>
    </row>
    <row r="269" spans="1:16" x14ac:dyDescent="0.3">
      <c r="A269" s="84"/>
      <c r="B269" s="84"/>
      <c r="C269" s="84"/>
      <c r="D269" s="84"/>
      <c r="E269" s="84"/>
      <c r="F269" s="84"/>
      <c r="G269" s="84"/>
      <c r="H269" s="125"/>
      <c r="I269" s="84"/>
      <c r="J269" s="84"/>
      <c r="K269" s="84"/>
      <c r="L269" s="84"/>
      <c r="M269" s="84"/>
      <c r="N269" s="84"/>
      <c r="O269" s="84"/>
      <c r="P269" s="84"/>
    </row>
    <row r="270" spans="1:16" x14ac:dyDescent="0.3">
      <c r="A270" s="84"/>
      <c r="B270" s="84"/>
      <c r="C270" s="84"/>
      <c r="D270" s="84"/>
      <c r="E270" s="84"/>
      <c r="F270" s="84"/>
      <c r="G270" s="84"/>
      <c r="H270" s="125"/>
      <c r="I270" s="84"/>
      <c r="J270" s="84"/>
      <c r="K270" s="84"/>
      <c r="L270" s="84"/>
      <c r="M270" s="84"/>
      <c r="N270" s="84"/>
      <c r="O270" s="84"/>
      <c r="P270" s="84"/>
    </row>
    <row r="271" spans="1:16" x14ac:dyDescent="0.3">
      <c r="A271" s="84"/>
      <c r="B271" s="84"/>
      <c r="C271" s="84"/>
      <c r="D271" s="84"/>
      <c r="E271" s="84"/>
      <c r="F271" s="84"/>
      <c r="G271" s="84"/>
      <c r="H271" s="125"/>
      <c r="I271" s="84"/>
      <c r="J271" s="84"/>
      <c r="K271" s="84"/>
      <c r="L271" s="84"/>
      <c r="M271" s="84"/>
      <c r="N271" s="84"/>
      <c r="O271" s="84"/>
      <c r="P271" s="84"/>
    </row>
    <row r="272" spans="1:16" x14ac:dyDescent="0.3">
      <c r="A272" s="84"/>
      <c r="B272" s="84"/>
      <c r="C272" s="84"/>
      <c r="D272" s="84"/>
      <c r="E272" s="84"/>
      <c r="F272" s="84"/>
      <c r="G272" s="84"/>
      <c r="H272" s="125"/>
      <c r="I272" s="84"/>
      <c r="J272" s="84"/>
      <c r="K272" s="84"/>
      <c r="L272" s="84"/>
      <c r="M272" s="84"/>
      <c r="N272" s="84"/>
      <c r="O272" s="84"/>
      <c r="P272" s="84"/>
    </row>
    <row r="273" spans="1:16" x14ac:dyDescent="0.3">
      <c r="A273" s="84"/>
      <c r="B273" s="84"/>
      <c r="C273" s="84"/>
      <c r="D273" s="84"/>
      <c r="E273" s="84"/>
      <c r="F273" s="84"/>
      <c r="G273" s="84"/>
      <c r="H273" s="125"/>
      <c r="I273" s="84"/>
      <c r="J273" s="84"/>
      <c r="K273" s="84"/>
      <c r="L273" s="84"/>
      <c r="M273" s="84"/>
      <c r="N273" s="84"/>
      <c r="O273" s="84"/>
      <c r="P273" s="84"/>
    </row>
    <row r="274" spans="1:16" x14ac:dyDescent="0.3">
      <c r="A274" s="84"/>
      <c r="B274" s="84"/>
      <c r="C274" s="84"/>
      <c r="D274" s="84"/>
      <c r="E274" s="84"/>
      <c r="F274" s="84"/>
      <c r="G274" s="84"/>
      <c r="H274" s="125"/>
      <c r="I274" s="84"/>
      <c r="J274" s="84"/>
      <c r="K274" s="84"/>
      <c r="L274" s="84"/>
      <c r="M274" s="84"/>
      <c r="N274" s="84"/>
      <c r="O274" s="84"/>
      <c r="P274" s="84"/>
    </row>
    <row r="275" spans="1:16" x14ac:dyDescent="0.3">
      <c r="A275" s="84"/>
      <c r="B275" s="84"/>
      <c r="C275" s="84"/>
      <c r="D275" s="84"/>
      <c r="E275" s="84"/>
      <c r="F275" s="84"/>
      <c r="G275" s="84"/>
      <c r="H275" s="125"/>
      <c r="I275" s="84"/>
      <c r="J275" s="84"/>
      <c r="K275" s="84"/>
      <c r="L275" s="84"/>
      <c r="M275" s="84"/>
      <c r="N275" s="84"/>
      <c r="O275" s="84"/>
      <c r="P275" s="84"/>
    </row>
    <row r="276" spans="1:16" x14ac:dyDescent="0.3">
      <c r="A276" s="84"/>
      <c r="B276" s="84"/>
      <c r="C276" s="84"/>
      <c r="D276" s="84"/>
      <c r="E276" s="84"/>
      <c r="F276" s="84"/>
      <c r="G276" s="84"/>
      <c r="H276" s="125"/>
      <c r="I276" s="84"/>
      <c r="J276" s="84"/>
      <c r="K276" s="84"/>
      <c r="L276" s="84"/>
      <c r="M276" s="84"/>
      <c r="N276" s="84"/>
      <c r="O276" s="84"/>
      <c r="P276" s="84"/>
    </row>
    <row r="277" spans="1:16" x14ac:dyDescent="0.3">
      <c r="A277" s="84"/>
      <c r="B277" s="84"/>
      <c r="C277" s="84"/>
      <c r="D277" s="84"/>
      <c r="E277" s="84"/>
      <c r="F277" s="84"/>
      <c r="G277" s="84"/>
      <c r="H277" s="125"/>
      <c r="I277" s="84"/>
      <c r="J277" s="84"/>
      <c r="K277" s="84"/>
      <c r="L277" s="84"/>
      <c r="M277" s="84"/>
      <c r="N277" s="84"/>
      <c r="O277" s="84"/>
      <c r="P277" s="84"/>
    </row>
    <row r="278" spans="1:16" x14ac:dyDescent="0.3">
      <c r="A278" s="84"/>
      <c r="B278" s="84"/>
      <c r="C278" s="84"/>
      <c r="D278" s="84"/>
      <c r="E278" s="84"/>
      <c r="F278" s="84"/>
      <c r="G278" s="84"/>
      <c r="H278" s="125"/>
      <c r="I278" s="84"/>
      <c r="J278" s="84"/>
      <c r="K278" s="84"/>
      <c r="L278" s="84"/>
      <c r="M278" s="84"/>
      <c r="N278" s="84"/>
      <c r="O278" s="84"/>
      <c r="P278" s="84"/>
    </row>
    <row r="279" spans="1:16" x14ac:dyDescent="0.3">
      <c r="A279" s="84"/>
      <c r="B279" s="84"/>
      <c r="C279" s="84"/>
      <c r="D279" s="84"/>
      <c r="E279" s="84"/>
      <c r="F279" s="84"/>
      <c r="G279" s="84"/>
      <c r="H279" s="125"/>
      <c r="I279" s="84"/>
      <c r="J279" s="84"/>
      <c r="K279" s="84"/>
      <c r="L279" s="84"/>
      <c r="M279" s="84"/>
      <c r="N279" s="84"/>
      <c r="O279" s="84"/>
      <c r="P279" s="84"/>
    </row>
    <row r="280" spans="1:16" x14ac:dyDescent="0.3">
      <c r="A280" s="84"/>
      <c r="B280" s="84"/>
      <c r="C280" s="84"/>
      <c r="D280" s="84"/>
      <c r="E280" s="84"/>
      <c r="F280" s="84"/>
      <c r="G280" s="84"/>
      <c r="H280" s="125"/>
      <c r="I280" s="84"/>
      <c r="J280" s="84"/>
      <c r="K280" s="84"/>
      <c r="L280" s="84"/>
      <c r="M280" s="84"/>
      <c r="N280" s="84"/>
      <c r="O280" s="84"/>
      <c r="P280" s="84"/>
    </row>
    <row r="281" spans="1:16" x14ac:dyDescent="0.3">
      <c r="A281" s="84"/>
      <c r="B281" s="84"/>
      <c r="C281" s="84"/>
      <c r="D281" s="84"/>
      <c r="E281" s="84"/>
      <c r="F281" s="84"/>
      <c r="G281" s="84"/>
      <c r="H281" s="125"/>
      <c r="I281" s="84"/>
      <c r="J281" s="84"/>
      <c r="K281" s="84"/>
      <c r="L281" s="84"/>
      <c r="M281" s="84"/>
      <c r="N281" s="84"/>
      <c r="O281" s="84"/>
      <c r="P281" s="84"/>
    </row>
    <row r="282" spans="1:16" x14ac:dyDescent="0.3">
      <c r="A282" s="84"/>
      <c r="B282" s="84"/>
      <c r="C282" s="84"/>
      <c r="D282" s="84"/>
      <c r="E282" s="84"/>
      <c r="F282" s="84"/>
      <c r="G282" s="84"/>
      <c r="H282" s="125"/>
      <c r="I282" s="84"/>
      <c r="J282" s="84"/>
      <c r="K282" s="84"/>
      <c r="L282" s="84"/>
      <c r="M282" s="84"/>
      <c r="N282" s="84"/>
      <c r="O282" s="84"/>
      <c r="P282" s="84"/>
    </row>
    <row r="283" spans="1:16" x14ac:dyDescent="0.3">
      <c r="A283" s="84"/>
      <c r="B283" s="84"/>
      <c r="C283" s="84"/>
      <c r="D283" s="84"/>
      <c r="E283" s="84"/>
      <c r="F283" s="84"/>
      <c r="G283" s="84"/>
      <c r="H283" s="125"/>
      <c r="I283" s="84"/>
      <c r="J283" s="84"/>
      <c r="K283" s="84"/>
      <c r="L283" s="84"/>
      <c r="M283" s="84"/>
      <c r="N283" s="84"/>
      <c r="O283" s="84"/>
      <c r="P283" s="84"/>
    </row>
    <row r="284" spans="1:16" x14ac:dyDescent="0.3">
      <c r="A284" s="84"/>
      <c r="B284" s="84"/>
      <c r="C284" s="84"/>
      <c r="D284" s="84"/>
      <c r="E284" s="84"/>
      <c r="F284" s="84"/>
      <c r="G284" s="84"/>
      <c r="H284" s="125"/>
      <c r="I284" s="84"/>
      <c r="J284" s="84"/>
      <c r="K284" s="84"/>
      <c r="L284" s="84"/>
      <c r="M284" s="84"/>
      <c r="N284" s="84"/>
      <c r="O284" s="84"/>
      <c r="P284" s="84"/>
    </row>
    <row r="285" spans="1:16" x14ac:dyDescent="0.3">
      <c r="A285" s="84"/>
      <c r="B285" s="84"/>
      <c r="C285" s="84"/>
      <c r="D285" s="84"/>
      <c r="E285" s="84"/>
      <c r="F285" s="84"/>
      <c r="G285" s="84"/>
      <c r="H285" s="125"/>
      <c r="I285" s="84"/>
      <c r="J285" s="84"/>
      <c r="K285" s="84"/>
      <c r="L285" s="84"/>
      <c r="M285" s="84"/>
      <c r="N285" s="84"/>
      <c r="O285" s="84"/>
      <c r="P285" s="84"/>
    </row>
    <row r="286" spans="1:16" x14ac:dyDescent="0.3">
      <c r="A286" s="84"/>
      <c r="B286" s="84"/>
      <c r="C286" s="84"/>
      <c r="D286" s="84"/>
      <c r="E286" s="84"/>
      <c r="F286" s="84"/>
      <c r="G286" s="84"/>
      <c r="H286" s="125"/>
      <c r="I286" s="84"/>
      <c r="J286" s="84"/>
      <c r="K286" s="84"/>
      <c r="L286" s="84"/>
      <c r="M286" s="84"/>
      <c r="N286" s="84"/>
      <c r="O286" s="84"/>
      <c r="P286" s="84"/>
    </row>
    <row r="287" spans="1:16" x14ac:dyDescent="0.3">
      <c r="A287" s="84"/>
      <c r="B287" s="84"/>
      <c r="C287" s="84"/>
      <c r="D287" s="84"/>
      <c r="E287" s="84"/>
      <c r="F287" s="84"/>
      <c r="G287" s="84"/>
      <c r="H287" s="125"/>
      <c r="I287" s="84"/>
      <c r="J287" s="84"/>
      <c r="K287" s="84"/>
      <c r="L287" s="84"/>
      <c r="M287" s="84"/>
      <c r="N287" s="84"/>
      <c r="O287" s="84"/>
      <c r="P287" s="84"/>
    </row>
    <row r="288" spans="1:16" x14ac:dyDescent="0.3">
      <c r="A288" s="84"/>
      <c r="B288" s="84"/>
      <c r="C288" s="84"/>
      <c r="D288" s="84"/>
      <c r="E288" s="84"/>
      <c r="F288" s="84"/>
      <c r="G288" s="84"/>
      <c r="H288" s="125"/>
      <c r="I288" s="84"/>
      <c r="J288" s="84"/>
      <c r="K288" s="84"/>
      <c r="L288" s="84"/>
      <c r="M288" s="84"/>
      <c r="N288" s="84"/>
      <c r="O288" s="84"/>
      <c r="P288" s="84"/>
    </row>
    <row r="289" spans="1:16" x14ac:dyDescent="0.3">
      <c r="A289" s="84"/>
      <c r="B289" s="84"/>
      <c r="C289" s="84"/>
      <c r="D289" s="84"/>
      <c r="E289" s="84"/>
      <c r="F289" s="84"/>
      <c r="G289" s="84"/>
      <c r="H289" s="125"/>
      <c r="I289" s="84"/>
      <c r="J289" s="84"/>
      <c r="K289" s="84"/>
      <c r="L289" s="84"/>
      <c r="M289" s="84"/>
      <c r="N289" s="84"/>
      <c r="O289" s="84"/>
      <c r="P289" s="84"/>
    </row>
    <row r="290" spans="1:16" x14ac:dyDescent="0.3">
      <c r="A290" s="84"/>
      <c r="B290" s="84"/>
      <c r="C290" s="84"/>
      <c r="D290" s="84"/>
      <c r="E290" s="84"/>
      <c r="F290" s="84"/>
      <c r="G290" s="84"/>
      <c r="H290" s="125"/>
      <c r="I290" s="84"/>
      <c r="J290" s="84"/>
      <c r="K290" s="84"/>
      <c r="L290" s="84"/>
      <c r="M290" s="84"/>
      <c r="N290" s="84"/>
      <c r="O290" s="84"/>
      <c r="P290" s="84"/>
    </row>
    <row r="291" spans="1:16" x14ac:dyDescent="0.3">
      <c r="A291" s="84"/>
      <c r="B291" s="84"/>
      <c r="C291" s="84"/>
      <c r="D291" s="84"/>
      <c r="E291" s="84"/>
      <c r="F291" s="84"/>
      <c r="G291" s="84"/>
      <c r="H291" s="125"/>
      <c r="I291" s="84"/>
      <c r="J291" s="84"/>
      <c r="K291" s="84"/>
      <c r="L291" s="84"/>
      <c r="M291" s="84"/>
      <c r="N291" s="84"/>
      <c r="O291" s="84"/>
      <c r="P291" s="84"/>
    </row>
    <row r="292" spans="1:16" x14ac:dyDescent="0.3">
      <c r="A292" s="84"/>
      <c r="B292" s="84"/>
      <c r="C292" s="84"/>
      <c r="D292" s="84"/>
      <c r="E292" s="84"/>
      <c r="F292" s="84"/>
      <c r="G292" s="84"/>
      <c r="H292" s="125"/>
      <c r="I292" s="84"/>
      <c r="J292" s="84"/>
      <c r="K292" s="84"/>
      <c r="L292" s="84"/>
      <c r="M292" s="84"/>
      <c r="N292" s="84"/>
      <c r="O292" s="84"/>
      <c r="P292" s="84"/>
    </row>
    <row r="293" spans="1:16" x14ac:dyDescent="0.3">
      <c r="A293" s="84"/>
      <c r="B293" s="84"/>
      <c r="C293" s="84"/>
      <c r="D293" s="84"/>
      <c r="E293" s="84"/>
      <c r="F293" s="84"/>
      <c r="G293" s="84"/>
      <c r="H293" s="125"/>
      <c r="I293" s="84"/>
      <c r="J293" s="84"/>
      <c r="K293" s="84"/>
      <c r="L293" s="84"/>
      <c r="M293" s="84"/>
      <c r="N293" s="84"/>
      <c r="O293" s="84"/>
      <c r="P293" s="84"/>
    </row>
    <row r="294" spans="1:16" x14ac:dyDescent="0.3">
      <c r="A294" s="84"/>
      <c r="B294" s="84"/>
      <c r="C294" s="84"/>
      <c r="D294" s="84"/>
      <c r="E294" s="84"/>
      <c r="F294" s="84"/>
      <c r="G294" s="84"/>
      <c r="H294" s="125"/>
      <c r="I294" s="84"/>
      <c r="J294" s="84"/>
      <c r="K294" s="84"/>
      <c r="L294" s="84"/>
      <c r="M294" s="84"/>
      <c r="N294" s="84"/>
      <c r="O294" s="84"/>
      <c r="P294" s="84"/>
    </row>
    <row r="295" spans="1:16" x14ac:dyDescent="0.3">
      <c r="A295" s="84"/>
      <c r="B295" s="84"/>
      <c r="C295" s="84"/>
      <c r="D295" s="84"/>
      <c r="E295" s="84"/>
      <c r="F295" s="84"/>
      <c r="G295" s="84"/>
      <c r="H295" s="125"/>
      <c r="I295" s="84"/>
      <c r="J295" s="84"/>
      <c r="K295" s="84"/>
      <c r="L295" s="84"/>
      <c r="M295" s="84"/>
      <c r="N295" s="84"/>
      <c r="O295" s="84"/>
      <c r="P295" s="84"/>
    </row>
    <row r="296" spans="1:16" x14ac:dyDescent="0.3">
      <c r="A296" s="84"/>
      <c r="B296" s="84"/>
      <c r="C296" s="84"/>
      <c r="D296" s="84"/>
      <c r="E296" s="84"/>
      <c r="F296" s="84"/>
      <c r="G296" s="84"/>
      <c r="H296" s="125"/>
      <c r="I296" s="84"/>
      <c r="J296" s="84"/>
      <c r="K296" s="84"/>
      <c r="L296" s="84"/>
      <c r="M296" s="84"/>
      <c r="N296" s="84"/>
      <c r="O296" s="84"/>
      <c r="P296" s="84"/>
    </row>
    <row r="297" spans="1:16" x14ac:dyDescent="0.3">
      <c r="A297" s="84"/>
      <c r="B297" s="84"/>
      <c r="C297" s="84"/>
      <c r="D297" s="84"/>
      <c r="E297" s="84"/>
      <c r="F297" s="84"/>
      <c r="G297" s="84"/>
      <c r="H297" s="125"/>
      <c r="I297" s="84"/>
      <c r="J297" s="84"/>
      <c r="K297" s="84"/>
      <c r="L297" s="84"/>
      <c r="M297" s="84"/>
      <c r="N297" s="84"/>
      <c r="O297" s="84"/>
      <c r="P297" s="84"/>
    </row>
    <row r="298" spans="1:16" x14ac:dyDescent="0.3">
      <c r="A298" s="84"/>
      <c r="B298" s="84"/>
      <c r="C298" s="84"/>
      <c r="D298" s="84"/>
      <c r="E298" s="84"/>
      <c r="F298" s="84"/>
      <c r="G298" s="84"/>
      <c r="H298" s="125"/>
      <c r="I298" s="84"/>
      <c r="J298" s="84"/>
      <c r="K298" s="84"/>
      <c r="L298" s="84"/>
      <c r="M298" s="84"/>
      <c r="N298" s="84"/>
      <c r="O298" s="84"/>
      <c r="P298" s="84"/>
    </row>
    <row r="299" spans="1:16" x14ac:dyDescent="0.3">
      <c r="A299" s="84"/>
      <c r="B299" s="84"/>
      <c r="C299" s="84"/>
      <c r="D299" s="84"/>
      <c r="E299" s="84"/>
      <c r="F299" s="84"/>
      <c r="G299" s="84"/>
      <c r="H299" s="125"/>
      <c r="I299" s="84"/>
      <c r="J299" s="84"/>
      <c r="K299" s="84"/>
      <c r="L299" s="84"/>
      <c r="M299" s="84"/>
      <c r="N299" s="84"/>
      <c r="O299" s="84"/>
      <c r="P299" s="84"/>
    </row>
    <row r="300" spans="1:16" x14ac:dyDescent="0.3">
      <c r="A300" s="84"/>
      <c r="B300" s="84"/>
      <c r="C300" s="84"/>
      <c r="D300" s="84"/>
      <c r="E300" s="84"/>
      <c r="F300" s="84"/>
      <c r="G300" s="84"/>
      <c r="H300" s="125"/>
      <c r="I300" s="84"/>
      <c r="J300" s="84"/>
      <c r="K300" s="84"/>
      <c r="L300" s="84"/>
      <c r="M300" s="84"/>
      <c r="N300" s="84"/>
      <c r="O300" s="84"/>
      <c r="P300" s="84"/>
    </row>
    <row r="301" spans="1:16" x14ac:dyDescent="0.3">
      <c r="A301" s="84"/>
      <c r="B301" s="84"/>
      <c r="C301" s="84"/>
      <c r="D301" s="84"/>
      <c r="E301" s="84"/>
      <c r="F301" s="84"/>
      <c r="G301" s="84"/>
      <c r="H301" s="125"/>
      <c r="I301" s="84"/>
      <c r="J301" s="84"/>
      <c r="K301" s="84"/>
      <c r="L301" s="84"/>
      <c r="M301" s="84"/>
      <c r="N301" s="84"/>
      <c r="O301" s="84"/>
      <c r="P301" s="84"/>
    </row>
    <row r="302" spans="1:16" x14ac:dyDescent="0.3">
      <c r="A302" s="84"/>
      <c r="B302" s="84"/>
      <c r="C302" s="84"/>
      <c r="D302" s="84"/>
      <c r="E302" s="84"/>
      <c r="F302" s="84"/>
      <c r="G302" s="84"/>
      <c r="H302" s="125"/>
      <c r="I302" s="84"/>
      <c r="J302" s="84"/>
      <c r="K302" s="84"/>
      <c r="L302" s="84"/>
      <c r="M302" s="84"/>
      <c r="N302" s="84"/>
      <c r="O302" s="84"/>
      <c r="P302" s="84"/>
    </row>
    <row r="303" spans="1:16" x14ac:dyDescent="0.3">
      <c r="A303" s="84"/>
      <c r="B303" s="84"/>
      <c r="C303" s="84"/>
      <c r="D303" s="84"/>
      <c r="E303" s="84"/>
      <c r="F303" s="84"/>
      <c r="G303" s="84"/>
      <c r="H303" s="125"/>
      <c r="I303" s="84"/>
      <c r="J303" s="84"/>
      <c r="K303" s="84"/>
      <c r="L303" s="84"/>
      <c r="M303" s="84"/>
      <c r="N303" s="84"/>
      <c r="O303" s="84"/>
      <c r="P303" s="84"/>
    </row>
    <row r="304" spans="1:16" x14ac:dyDescent="0.3">
      <c r="A304" s="84"/>
      <c r="B304" s="84"/>
      <c r="C304" s="84"/>
      <c r="D304" s="84"/>
      <c r="E304" s="84"/>
      <c r="F304" s="84"/>
      <c r="G304" s="84"/>
      <c r="H304" s="125"/>
      <c r="I304" s="84"/>
      <c r="J304" s="84"/>
      <c r="K304" s="84"/>
      <c r="L304" s="84"/>
      <c r="M304" s="84"/>
      <c r="N304" s="84"/>
      <c r="O304" s="84"/>
      <c r="P304" s="84"/>
    </row>
    <row r="305" spans="1:16" x14ac:dyDescent="0.3">
      <c r="A305" s="84"/>
      <c r="B305" s="84"/>
      <c r="C305" s="84"/>
      <c r="D305" s="84"/>
      <c r="E305" s="84"/>
      <c r="F305" s="84"/>
      <c r="G305" s="84"/>
      <c r="H305" s="125"/>
      <c r="I305" s="84"/>
      <c r="J305" s="84"/>
      <c r="K305" s="84"/>
      <c r="L305" s="84"/>
      <c r="M305" s="84"/>
      <c r="N305" s="84"/>
      <c r="O305" s="84"/>
      <c r="P305" s="84"/>
    </row>
    <row r="306" spans="1:16" x14ac:dyDescent="0.3">
      <c r="A306" s="84"/>
      <c r="B306" s="84"/>
      <c r="C306" s="84"/>
      <c r="D306" s="84"/>
      <c r="E306" s="84"/>
      <c r="F306" s="84"/>
      <c r="G306" s="84"/>
      <c r="H306" s="125"/>
      <c r="I306" s="84"/>
      <c r="J306" s="84"/>
      <c r="K306" s="84"/>
      <c r="L306" s="84"/>
      <c r="M306" s="84"/>
      <c r="N306" s="84"/>
      <c r="O306" s="84"/>
      <c r="P306" s="84"/>
    </row>
    <row r="307" spans="1:16" x14ac:dyDescent="0.3">
      <c r="A307" s="84"/>
      <c r="B307" s="84"/>
      <c r="C307" s="84"/>
      <c r="D307" s="84"/>
      <c r="E307" s="84"/>
      <c r="F307" s="84"/>
      <c r="G307" s="84"/>
      <c r="H307" s="125"/>
      <c r="I307" s="84"/>
      <c r="J307" s="84"/>
      <c r="K307" s="84"/>
      <c r="L307" s="84"/>
      <c r="M307" s="84"/>
      <c r="N307" s="84"/>
      <c r="O307" s="84"/>
      <c r="P307" s="84"/>
    </row>
    <row r="308" spans="1:16" x14ac:dyDescent="0.3">
      <c r="A308" s="84"/>
      <c r="B308" s="84"/>
      <c r="C308" s="84"/>
      <c r="D308" s="84"/>
      <c r="E308" s="84"/>
      <c r="F308" s="84"/>
      <c r="G308" s="84"/>
      <c r="H308" s="125"/>
      <c r="I308" s="84"/>
      <c r="J308" s="84"/>
      <c r="K308" s="84"/>
      <c r="L308" s="84"/>
      <c r="M308" s="84"/>
      <c r="N308" s="84"/>
      <c r="O308" s="84"/>
      <c r="P308" s="84"/>
    </row>
    <row r="309" spans="1:16" x14ac:dyDescent="0.3">
      <c r="A309" s="84"/>
      <c r="B309" s="84"/>
      <c r="C309" s="84"/>
      <c r="D309" s="84"/>
      <c r="E309" s="84"/>
      <c r="F309" s="84"/>
      <c r="G309" s="84"/>
      <c r="H309" s="125"/>
      <c r="I309" s="84"/>
      <c r="J309" s="84"/>
      <c r="K309" s="84"/>
      <c r="L309" s="84"/>
      <c r="M309" s="84"/>
      <c r="N309" s="84"/>
      <c r="O309" s="84"/>
      <c r="P309" s="84"/>
    </row>
    <row r="310" spans="1:16" x14ac:dyDescent="0.3">
      <c r="A310" s="84"/>
      <c r="B310" s="84"/>
      <c r="C310" s="84"/>
      <c r="D310" s="84"/>
      <c r="E310" s="84"/>
      <c r="F310" s="84"/>
      <c r="G310" s="84"/>
      <c r="H310" s="125"/>
      <c r="I310" s="84"/>
      <c r="J310" s="84"/>
      <c r="K310" s="84"/>
      <c r="L310" s="84"/>
      <c r="M310" s="84"/>
      <c r="N310" s="84"/>
      <c r="O310" s="84"/>
      <c r="P310" s="84"/>
    </row>
    <row r="311" spans="1:16" x14ac:dyDescent="0.3">
      <c r="A311" s="84"/>
      <c r="B311" s="84"/>
      <c r="C311" s="84"/>
      <c r="D311" s="84"/>
      <c r="E311" s="84"/>
      <c r="F311" s="84"/>
      <c r="G311" s="84"/>
      <c r="H311" s="125"/>
      <c r="I311" s="84"/>
      <c r="J311" s="84"/>
      <c r="K311" s="84"/>
      <c r="L311" s="84"/>
      <c r="M311" s="84"/>
      <c r="N311" s="84"/>
      <c r="O311" s="84"/>
      <c r="P311" s="84"/>
    </row>
    <row r="312" spans="1:16" x14ac:dyDescent="0.3">
      <c r="A312" s="84"/>
      <c r="B312" s="84"/>
      <c r="C312" s="84"/>
      <c r="D312" s="84"/>
      <c r="E312" s="84"/>
      <c r="F312" s="84"/>
      <c r="G312" s="84"/>
      <c r="H312" s="125"/>
      <c r="I312" s="84"/>
      <c r="J312" s="84"/>
      <c r="K312" s="84"/>
      <c r="L312" s="84"/>
      <c r="M312" s="84"/>
      <c r="N312" s="84"/>
      <c r="O312" s="84"/>
      <c r="P312" s="84"/>
    </row>
    <row r="313" spans="1:16" x14ac:dyDescent="0.3">
      <c r="A313" s="84"/>
      <c r="B313" s="84"/>
      <c r="C313" s="84"/>
      <c r="D313" s="84"/>
      <c r="E313" s="84"/>
      <c r="F313" s="84"/>
      <c r="G313" s="84"/>
      <c r="H313" s="125"/>
      <c r="I313" s="84"/>
      <c r="J313" s="84"/>
      <c r="K313" s="84"/>
      <c r="L313" s="84"/>
      <c r="M313" s="84"/>
      <c r="N313" s="84"/>
      <c r="O313" s="84"/>
      <c r="P313" s="84"/>
    </row>
    <row r="314" spans="1:16" x14ac:dyDescent="0.3">
      <c r="A314" s="84"/>
      <c r="B314" s="84"/>
      <c r="C314" s="84"/>
      <c r="D314" s="84"/>
      <c r="E314" s="84"/>
      <c r="F314" s="84"/>
      <c r="G314" s="84"/>
      <c r="H314" s="125"/>
      <c r="I314" s="84"/>
      <c r="J314" s="84"/>
      <c r="K314" s="84"/>
      <c r="L314" s="84"/>
      <c r="M314" s="84"/>
      <c r="N314" s="84"/>
      <c r="O314" s="84"/>
      <c r="P314" s="84"/>
    </row>
    <row r="315" spans="1:16" x14ac:dyDescent="0.3">
      <c r="A315" s="84"/>
      <c r="B315" s="84"/>
      <c r="C315" s="84"/>
      <c r="D315" s="84"/>
      <c r="E315" s="84"/>
      <c r="F315" s="84"/>
      <c r="G315" s="84"/>
      <c r="H315" s="125"/>
      <c r="I315" s="84"/>
      <c r="J315" s="84"/>
      <c r="K315" s="84"/>
      <c r="L315" s="84"/>
      <c r="M315" s="84"/>
      <c r="N315" s="84"/>
      <c r="O315" s="84"/>
      <c r="P315" s="84"/>
    </row>
    <row r="316" spans="1:16" x14ac:dyDescent="0.3">
      <c r="A316" s="84"/>
      <c r="B316" s="84"/>
      <c r="C316" s="84"/>
      <c r="D316" s="84"/>
      <c r="E316" s="84"/>
      <c r="F316" s="84"/>
      <c r="G316" s="84"/>
      <c r="H316" s="125"/>
      <c r="I316" s="84"/>
      <c r="J316" s="84"/>
      <c r="K316" s="84"/>
      <c r="L316" s="84"/>
      <c r="M316" s="84"/>
      <c r="N316" s="84"/>
      <c r="O316" s="84"/>
      <c r="P316" s="84"/>
    </row>
    <row r="317" spans="1:16" x14ac:dyDescent="0.3">
      <c r="A317" s="84"/>
      <c r="B317" s="84"/>
      <c r="C317" s="84"/>
      <c r="D317" s="84"/>
      <c r="E317" s="84"/>
      <c r="F317" s="84"/>
      <c r="G317" s="84"/>
      <c r="H317" s="125"/>
      <c r="I317" s="84"/>
      <c r="J317" s="84"/>
      <c r="K317" s="84"/>
      <c r="L317" s="84"/>
      <c r="M317" s="84"/>
      <c r="N317" s="84"/>
      <c r="O317" s="84"/>
      <c r="P317" s="84"/>
    </row>
    <row r="318" spans="1:16" x14ac:dyDescent="0.3">
      <c r="A318" s="84"/>
      <c r="B318" s="84"/>
      <c r="C318" s="84"/>
      <c r="D318" s="84"/>
      <c r="E318" s="84"/>
      <c r="F318" s="84"/>
      <c r="G318" s="84"/>
      <c r="H318" s="125"/>
      <c r="I318" s="84"/>
      <c r="J318" s="84"/>
      <c r="K318" s="84"/>
      <c r="L318" s="84"/>
      <c r="M318" s="84"/>
      <c r="N318" s="84"/>
      <c r="O318" s="84"/>
      <c r="P318" s="84"/>
    </row>
    <row r="319" spans="1:16" x14ac:dyDescent="0.3">
      <c r="A319" s="84"/>
      <c r="B319" s="84"/>
      <c r="C319" s="84"/>
      <c r="D319" s="84"/>
      <c r="E319" s="84"/>
      <c r="F319" s="84"/>
      <c r="G319" s="84"/>
      <c r="H319" s="125"/>
      <c r="I319" s="84"/>
      <c r="J319" s="84"/>
      <c r="K319" s="84"/>
      <c r="L319" s="84"/>
      <c r="M319" s="84"/>
      <c r="N319" s="84"/>
      <c r="O319" s="84"/>
      <c r="P319" s="84"/>
    </row>
    <row r="320" spans="1:16" x14ac:dyDescent="0.3">
      <c r="A320" s="84"/>
      <c r="B320" s="84"/>
      <c r="C320" s="84"/>
      <c r="D320" s="84"/>
      <c r="E320" s="84"/>
      <c r="F320" s="84"/>
      <c r="G320" s="84"/>
      <c r="H320" s="125"/>
      <c r="I320" s="84"/>
      <c r="J320" s="84"/>
      <c r="K320" s="84"/>
      <c r="L320" s="84"/>
      <c r="M320" s="84"/>
      <c r="N320" s="84"/>
      <c r="O320" s="84"/>
      <c r="P320" s="84"/>
    </row>
    <row r="321" spans="1:16" x14ac:dyDescent="0.3">
      <c r="A321" s="84"/>
      <c r="B321" s="84"/>
      <c r="C321" s="84"/>
      <c r="D321" s="84"/>
      <c r="E321" s="84"/>
      <c r="F321" s="84"/>
      <c r="G321" s="84"/>
      <c r="H321" s="125"/>
      <c r="I321" s="84"/>
      <c r="J321" s="84"/>
      <c r="K321" s="84"/>
      <c r="L321" s="84"/>
      <c r="M321" s="84"/>
      <c r="N321" s="84"/>
      <c r="O321" s="84"/>
      <c r="P321" s="84"/>
    </row>
    <row r="322" spans="1:16" x14ac:dyDescent="0.3">
      <c r="A322" s="84"/>
      <c r="B322" s="84"/>
      <c r="C322" s="84"/>
      <c r="D322" s="84"/>
      <c r="E322" s="84"/>
      <c r="F322" s="84"/>
      <c r="G322" s="84"/>
      <c r="H322" s="125"/>
      <c r="I322" s="84"/>
      <c r="J322" s="84"/>
      <c r="K322" s="84"/>
      <c r="L322" s="84"/>
      <c r="M322" s="84"/>
      <c r="N322" s="84"/>
      <c r="O322" s="84"/>
      <c r="P322" s="84"/>
    </row>
    <row r="323" spans="1:16" x14ac:dyDescent="0.3">
      <c r="A323" s="84"/>
      <c r="B323" s="84"/>
      <c r="C323" s="84"/>
      <c r="D323" s="84"/>
      <c r="E323" s="84"/>
      <c r="F323" s="84"/>
      <c r="G323" s="84"/>
      <c r="H323" s="125"/>
      <c r="I323" s="84"/>
      <c r="J323" s="84"/>
      <c r="K323" s="84"/>
      <c r="L323" s="84"/>
      <c r="M323" s="84"/>
      <c r="N323" s="84"/>
      <c r="O323" s="84"/>
      <c r="P323" s="84"/>
    </row>
    <row r="324" spans="1:16" x14ac:dyDescent="0.3">
      <c r="A324" s="84"/>
      <c r="B324" s="84"/>
      <c r="C324" s="84"/>
      <c r="D324" s="84"/>
      <c r="E324" s="84"/>
      <c r="F324" s="84"/>
      <c r="G324" s="84"/>
      <c r="H324" s="125"/>
      <c r="I324" s="84"/>
      <c r="J324" s="84"/>
      <c r="K324" s="84"/>
      <c r="L324" s="84"/>
      <c r="M324" s="84"/>
      <c r="N324" s="84"/>
      <c r="O324" s="84"/>
      <c r="P324" s="84"/>
    </row>
    <row r="325" spans="1:16" x14ac:dyDescent="0.3">
      <c r="A325" s="84"/>
      <c r="B325" s="84"/>
      <c r="C325" s="84"/>
      <c r="D325" s="84"/>
      <c r="E325" s="84"/>
      <c r="F325" s="84"/>
      <c r="G325" s="84"/>
      <c r="H325" s="125"/>
      <c r="I325" s="84"/>
      <c r="J325" s="84"/>
      <c r="K325" s="84"/>
      <c r="L325" s="84"/>
      <c r="M325" s="84"/>
      <c r="N325" s="84"/>
      <c r="O325" s="84"/>
      <c r="P325" s="84"/>
    </row>
    <row r="326" spans="1:16" x14ac:dyDescent="0.3">
      <c r="A326" s="84"/>
      <c r="B326" s="84"/>
      <c r="C326" s="84"/>
      <c r="D326" s="84"/>
      <c r="E326" s="84"/>
      <c r="F326" s="84"/>
      <c r="G326" s="84"/>
      <c r="H326" s="125"/>
      <c r="I326" s="84"/>
      <c r="J326" s="84"/>
      <c r="K326" s="84"/>
      <c r="L326" s="84"/>
      <c r="M326" s="84"/>
      <c r="N326" s="84"/>
      <c r="O326" s="84"/>
      <c r="P326" s="84"/>
    </row>
    <row r="327" spans="1:16" x14ac:dyDescent="0.3">
      <c r="A327" s="84"/>
      <c r="B327" s="84"/>
      <c r="C327" s="84"/>
      <c r="D327" s="84"/>
      <c r="E327" s="84"/>
      <c r="F327" s="84"/>
      <c r="G327" s="84"/>
      <c r="H327" s="125"/>
      <c r="I327" s="84"/>
      <c r="J327" s="84"/>
      <c r="K327" s="84"/>
      <c r="L327" s="84"/>
      <c r="M327" s="84"/>
      <c r="N327" s="84"/>
      <c r="O327" s="84"/>
      <c r="P327" s="84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13</v>
      </c>
      <c r="D2" s="43" t="s">
        <v>10</v>
      </c>
      <c r="E2" s="41" t="s">
        <v>8</v>
      </c>
      <c r="F2" s="41" t="s">
        <v>3</v>
      </c>
      <c r="G2" s="59"/>
      <c r="H2" s="2"/>
      <c r="J2" s="17"/>
      <c r="K2" s="91"/>
      <c r="L2" s="69" t="s">
        <v>1</v>
      </c>
      <c r="M2" s="74" t="s">
        <v>14</v>
      </c>
      <c r="N2" s="70" t="s">
        <v>23</v>
      </c>
      <c r="O2" s="71" t="s">
        <v>31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21</v>
      </c>
      <c r="E3" s="41" t="s">
        <v>2</v>
      </c>
      <c r="F3" s="41" t="s">
        <v>15</v>
      </c>
      <c r="G3" s="79"/>
      <c r="H3" s="2"/>
      <c r="J3" s="17"/>
      <c r="K3" s="108" t="s">
        <v>4</v>
      </c>
      <c r="L3" s="69" t="s">
        <v>20</v>
      </c>
      <c r="M3" s="74" t="s">
        <v>22</v>
      </c>
      <c r="N3" s="70" t="s">
        <v>9</v>
      </c>
      <c r="O3" s="71" t="s">
        <v>28</v>
      </c>
      <c r="P3" s="72" t="s">
        <v>25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24</v>
      </c>
      <c r="E4" s="41" t="s">
        <v>18</v>
      </c>
      <c r="F4" s="60" t="s">
        <v>19</v>
      </c>
      <c r="G4" s="3"/>
      <c r="H4" s="3"/>
      <c r="J4" s="73"/>
      <c r="K4" s="73"/>
      <c r="L4" s="69" t="s">
        <v>26</v>
      </c>
      <c r="M4" s="74" t="s">
        <v>29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7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7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78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160" zoomScaleNormal="160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3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</v>
      </c>
      <c r="E2" s="41" t="s">
        <v>14</v>
      </c>
      <c r="F2" s="41" t="s">
        <v>15</v>
      </c>
      <c r="G2" s="59"/>
      <c r="H2" s="2"/>
      <c r="J2" s="17"/>
      <c r="K2" s="91"/>
      <c r="L2" s="69" t="s">
        <v>20</v>
      </c>
      <c r="M2" s="74" t="s">
        <v>31</v>
      </c>
      <c r="N2" s="70" t="s">
        <v>23</v>
      </c>
      <c r="O2" s="71" t="s">
        <v>29</v>
      </c>
      <c r="P2" s="71" t="s">
        <v>32</v>
      </c>
      <c r="Q2" s="96" t="s">
        <v>6</v>
      </c>
    </row>
    <row r="3" spans="1:17" x14ac:dyDescent="0.3">
      <c r="A3" s="109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13</v>
      </c>
      <c r="G3" s="79"/>
      <c r="H3" s="2"/>
      <c r="J3" s="17"/>
      <c r="K3" s="108" t="s">
        <v>4</v>
      </c>
      <c r="L3" s="69" t="s">
        <v>21</v>
      </c>
      <c r="M3" s="74" t="s">
        <v>22</v>
      </c>
      <c r="N3" s="70" t="s">
        <v>25</v>
      </c>
      <c r="O3" s="71" t="s">
        <v>28</v>
      </c>
      <c r="P3" s="72" t="s">
        <v>10</v>
      </c>
      <c r="Q3" s="97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97"/>
    </row>
    <row r="5" spans="1:17" x14ac:dyDescent="0.3">
      <c r="A5" s="1"/>
      <c r="B5" s="86"/>
      <c r="C5" s="85" t="s">
        <v>33</v>
      </c>
      <c r="D5" s="82" t="s">
        <v>34</v>
      </c>
      <c r="E5" s="88"/>
      <c r="F5" s="190"/>
      <c r="G5" s="190"/>
      <c r="H5" s="3"/>
      <c r="J5" s="73"/>
      <c r="K5" s="106"/>
      <c r="L5" s="192" t="s">
        <v>37</v>
      </c>
      <c r="M5" s="99"/>
      <c r="N5" s="94"/>
      <c r="O5" s="96"/>
      <c r="P5" s="97"/>
      <c r="Q5" s="72"/>
    </row>
    <row r="6" spans="1:17" x14ac:dyDescent="0.3">
      <c r="A6" s="2"/>
      <c r="B6" s="2"/>
      <c r="C6" s="2"/>
      <c r="D6" s="2"/>
      <c r="E6" s="2"/>
      <c r="F6" s="191"/>
      <c r="G6" s="191"/>
      <c r="H6" s="3"/>
      <c r="J6" s="73"/>
      <c r="K6" s="107"/>
      <c r="L6" s="171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Efforts</vt:lpstr>
      <vt:lpstr>Template</vt:lpstr>
      <vt:lpstr>My 21</vt:lpstr>
      <vt:lpstr>My 20</vt:lpstr>
      <vt:lpstr>My 19</vt:lpstr>
      <vt:lpstr>Capewell 9.3</vt:lpstr>
      <vt:lpstr>Capewell 9.2</vt:lpstr>
      <vt:lpstr>Workman</vt:lpstr>
      <vt:lpstr>Asset</vt:lpstr>
      <vt:lpstr>Collemak</vt:lpstr>
      <vt:lpstr>Norman</vt:lpstr>
      <vt:lpstr>QWERF</vt:lpstr>
      <vt:lpstr>Soul</vt:lpstr>
      <vt:lpstr>Niro</vt:lpstr>
      <vt:lpstr>QGMLWY</vt:lpstr>
      <vt:lpstr>QFMLWY</vt:lpstr>
      <vt:lpstr>Gelatin</vt:lpstr>
      <vt:lpstr>Kaehi</vt:lpstr>
      <vt:lpstr>Qwerty</vt:lpstr>
      <vt:lpstr>C-Qwerty</vt:lpstr>
      <vt:lpstr>C-Qwerty 1-2</vt:lpstr>
      <vt:lpstr>C-Qwerty N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2020-09-13T18:04:05Z</dcterms:modified>
</cp:coreProperties>
</file>