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showObjects="none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archive\ergo-layouts\docs\"/>
    </mc:Choice>
  </mc:AlternateContent>
  <xr:revisionPtr revIDLastSave="0" documentId="13_ncr:1_{A4934C75-79E9-4EDE-9F6E-E9EDCEFD5A05}" xr6:coauthVersionLast="46" xr6:coauthVersionMax="46" xr10:uidLastSave="{00000000-0000-0000-0000-000000000000}"/>
  <bookViews>
    <workbookView xWindow="828" yWindow="-108" windowWidth="30000" windowHeight="17496" tabRatio="872" xr2:uid="{76A7A5CA-0E08-423E-A6CA-8240103AE293}"/>
  </bookViews>
  <sheets>
    <sheet name="Efforts" sheetId="1" r:id="rId1"/>
    <sheet name="Template" sheetId="23" r:id="rId2"/>
    <sheet name="My 21" sheetId="69" r:id="rId3"/>
    <sheet name="My 20" sheetId="68" r:id="rId4"/>
    <sheet name="My 19" sheetId="67" r:id="rId5"/>
    <sheet name="My 18" sheetId="66" r:id="rId6"/>
    <sheet name="My 17" sheetId="63" r:id="rId7"/>
    <sheet name="My 14" sheetId="58" r:id="rId8"/>
    <sheet name="My 16" sheetId="62" r:id="rId9"/>
    <sheet name="My 15" sheetId="60" r:id="rId10"/>
    <sheet name="My 11" sheetId="56" r:id="rId11"/>
    <sheet name="My 13" sheetId="57" r:id="rId12"/>
    <sheet name="My 12" sheetId="55" r:id="rId13"/>
    <sheet name="My 9" sheetId="52" r:id="rId14"/>
    <sheet name="My 7" sheetId="46" r:id="rId15"/>
    <sheet name="My 10" sheetId="53" r:id="rId16"/>
    <sheet name="My 8" sheetId="47" r:id="rId17"/>
    <sheet name="My 7.1" sheetId="54" r:id="rId18"/>
    <sheet name="My 4" sheetId="40" r:id="rId19"/>
    <sheet name="My 5.0" sheetId="41" r:id="rId20"/>
    <sheet name="My 3" sheetId="39" r:id="rId21"/>
    <sheet name="My 1" sheetId="26" r:id="rId22"/>
    <sheet name="My 2" sheetId="27" r:id="rId23"/>
    <sheet name="My 6" sheetId="45" r:id="rId24"/>
    <sheet name="Arensito" sheetId="30" r:id="rId25"/>
    <sheet name="Capewell 9.3" sheetId="64" r:id="rId26"/>
    <sheet name="Capewell 9.2" sheetId="34" r:id="rId27"/>
    <sheet name="Workman" sheetId="10" r:id="rId28"/>
    <sheet name="Asset" sheetId="35" r:id="rId29"/>
    <sheet name="Arensito.2" sheetId="48" r:id="rId30"/>
    <sheet name="Collemak" sheetId="4" r:id="rId31"/>
    <sheet name="Norman" sheetId="21" r:id="rId32"/>
    <sheet name="Mtgap2" sheetId="8" r:id="rId33"/>
    <sheet name="QWERF" sheetId="65" r:id="rId34"/>
    <sheet name="Capewell.ex" sheetId="49" r:id="rId35"/>
    <sheet name="Norman L" sheetId="36" r:id="rId36"/>
    <sheet name="Soul" sheetId="13" r:id="rId37"/>
    <sheet name="Niro" sheetId="12" r:id="rId38"/>
    <sheet name="Breakl15" sheetId="6" r:id="rId39"/>
    <sheet name="QGMLWB" sheetId="16" r:id="rId40"/>
    <sheet name="QGMLWY" sheetId="18" r:id="rId41"/>
    <sheet name="QFMLWY" sheetId="15" r:id="rId42"/>
    <sheet name="Gelatin" sheetId="20" r:id="rId43"/>
    <sheet name="Kaehi" sheetId="14" r:id="rId44"/>
    <sheet name="Mtgap1" sheetId="5" r:id="rId45"/>
    <sheet name="Qwerty" sheetId="3" r:id="rId46"/>
    <sheet name="C-Qwerty" sheetId="31" r:id="rId47"/>
    <sheet name="TNWMLC" sheetId="19" r:id="rId48"/>
    <sheet name="Dvorak" sheetId="9" r:id="rId49"/>
    <sheet name="Capewell-Dvorak" sheetId="28" r:id="rId50"/>
    <sheet name="Klausler" sheetId="29" r:id="rId51"/>
    <sheet name="C-Qwerty 1-2" sheetId="32" r:id="rId52"/>
    <sheet name="C-Qwerty N" sheetId="33" r:id="rId53"/>
    <sheet name="Norman LR" sheetId="37" r:id="rId54"/>
    <sheet name="Keys" sheetId="2" r:id="rId5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" i="69" l="1"/>
  <c r="I13" i="69"/>
  <c r="J13" i="69" s="1"/>
  <c r="X3" i="69"/>
  <c r="F18" i="69"/>
  <c r="G18" i="69" s="1"/>
  <c r="F15" i="69"/>
  <c r="G15" i="69" s="1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27" i="69"/>
  <c r="D26" i="69"/>
  <c r="I25" i="69"/>
  <c r="J25" i="69" s="1"/>
  <c r="D25" i="69"/>
  <c r="I24" i="69"/>
  <c r="J24" i="69" s="1"/>
  <c r="D24" i="69"/>
  <c r="D23" i="69"/>
  <c r="D22" i="69"/>
  <c r="D21" i="69"/>
  <c r="D20" i="69"/>
  <c r="D19" i="69"/>
  <c r="D18" i="69"/>
  <c r="I17" i="69"/>
  <c r="J17" i="69" s="1"/>
  <c r="D17" i="69"/>
  <c r="I16" i="69"/>
  <c r="J16" i="69" s="1"/>
  <c r="D16" i="69"/>
  <c r="D15" i="69"/>
  <c r="D14" i="69"/>
  <c r="D13" i="69"/>
  <c r="AC7" i="69"/>
  <c r="AA7" i="69"/>
  <c r="AJ6" i="69"/>
  <c r="AI6" i="69"/>
  <c r="AH6" i="69"/>
  <c r="AG6" i="69"/>
  <c r="AF6" i="69"/>
  <c r="AE6" i="69"/>
  <c r="AD6" i="69"/>
  <c r="AC6" i="69"/>
  <c r="AA6" i="69"/>
  <c r="Z6" i="69"/>
  <c r="Y6" i="69"/>
  <c r="X6" i="69"/>
  <c r="W6" i="69"/>
  <c r="V6" i="69"/>
  <c r="U6" i="69"/>
  <c r="T6" i="69"/>
  <c r="AJ5" i="69"/>
  <c r="AH5" i="69"/>
  <c r="AF5" i="69"/>
  <c r="AD5" i="69"/>
  <c r="AC5" i="69"/>
  <c r="AA5" i="69"/>
  <c r="Z5" i="69"/>
  <c r="T5" i="69"/>
  <c r="AI5" i="69"/>
  <c r="I23" i="69"/>
  <c r="J23" i="69" s="1"/>
  <c r="I20" i="69"/>
  <c r="J20" i="69" s="1"/>
  <c r="F23" i="69"/>
  <c r="G23" i="69" s="1"/>
  <c r="F20" i="69"/>
  <c r="G20" i="69" s="1"/>
  <c r="F17" i="69"/>
  <c r="G17" i="69" s="1"/>
  <c r="F14" i="69"/>
  <c r="G14" i="69" s="1"/>
  <c r="AJ4" i="69"/>
  <c r="AI4" i="69"/>
  <c r="AH4" i="69"/>
  <c r="AG4" i="69"/>
  <c r="AE4" i="69"/>
  <c r="AD4" i="69"/>
  <c r="Z4" i="69"/>
  <c r="T4" i="69"/>
  <c r="I22" i="69"/>
  <c r="J22" i="69" s="1"/>
  <c r="I19" i="69"/>
  <c r="J19" i="69" s="1"/>
  <c r="AF4" i="69"/>
  <c r="F22" i="69"/>
  <c r="G22" i="69" s="1"/>
  <c r="W4" i="69"/>
  <c r="F16" i="69"/>
  <c r="G16" i="69" s="1"/>
  <c r="F13" i="69"/>
  <c r="G13" i="69" s="1"/>
  <c r="AJ3" i="69"/>
  <c r="AI3" i="69"/>
  <c r="AH3" i="69"/>
  <c r="AG3" i="69"/>
  <c r="AE3" i="69"/>
  <c r="AD3" i="69"/>
  <c r="Z3" i="69"/>
  <c r="T3" i="69"/>
  <c r="I21" i="69"/>
  <c r="J21" i="69" s="1"/>
  <c r="I18" i="69"/>
  <c r="J18" i="69" s="1"/>
  <c r="I15" i="69"/>
  <c r="J15" i="69" s="1"/>
  <c r="I12" i="69"/>
  <c r="J12" i="69" s="1"/>
  <c r="Y3" i="69"/>
  <c r="F12" i="69"/>
  <c r="G12" i="69" s="1"/>
  <c r="AJ2" i="69"/>
  <c r="AI2" i="69"/>
  <c r="AH2" i="69"/>
  <c r="AG2" i="69"/>
  <c r="AF2" i="69"/>
  <c r="AE2" i="69"/>
  <c r="AD2" i="69"/>
  <c r="Z2" i="69"/>
  <c r="Y2" i="69"/>
  <c r="X2" i="69"/>
  <c r="W2" i="69"/>
  <c r="V2" i="69"/>
  <c r="U2" i="69"/>
  <c r="T2" i="69"/>
  <c r="D41" i="68"/>
  <c r="D40" i="68"/>
  <c r="D39" i="68"/>
  <c r="D38" i="68"/>
  <c r="D37" i="68"/>
  <c r="D36" i="68"/>
  <c r="D35" i="68"/>
  <c r="D34" i="68"/>
  <c r="D33" i="68"/>
  <c r="D32" i="68"/>
  <c r="D31" i="68"/>
  <c r="D30" i="68"/>
  <c r="D29" i="68"/>
  <c r="D28" i="68"/>
  <c r="D27" i="68"/>
  <c r="D26" i="68"/>
  <c r="I25" i="68"/>
  <c r="J25" i="68" s="1"/>
  <c r="D25" i="68"/>
  <c r="I24" i="68"/>
  <c r="J24" i="68" s="1"/>
  <c r="D24" i="68"/>
  <c r="D23" i="68"/>
  <c r="I22" i="68"/>
  <c r="J22" i="68" s="1"/>
  <c r="D22" i="68"/>
  <c r="I21" i="68"/>
  <c r="J21" i="68" s="1"/>
  <c r="D21" i="68"/>
  <c r="D20" i="68"/>
  <c r="D19" i="68"/>
  <c r="D18" i="68"/>
  <c r="D17" i="68"/>
  <c r="D16" i="68"/>
  <c r="D15" i="68"/>
  <c r="D14" i="68"/>
  <c r="D13" i="68"/>
  <c r="AC7" i="68"/>
  <c r="AA7" i="68"/>
  <c r="AJ6" i="68"/>
  <c r="AI6" i="68"/>
  <c r="AH6" i="68"/>
  <c r="AG6" i="68"/>
  <c r="AF6" i="68"/>
  <c r="AE6" i="68"/>
  <c r="AD6" i="68"/>
  <c r="AC6" i="68"/>
  <c r="AA6" i="68"/>
  <c r="Z6" i="68"/>
  <c r="Y6" i="68"/>
  <c r="X6" i="68"/>
  <c r="W6" i="68"/>
  <c r="V6" i="68"/>
  <c r="U6" i="68"/>
  <c r="T6" i="68"/>
  <c r="AJ5" i="68"/>
  <c r="AI5" i="68"/>
  <c r="AH5" i="68"/>
  <c r="AG5" i="68"/>
  <c r="AF5" i="68"/>
  <c r="AD5" i="68"/>
  <c r="AC5" i="68"/>
  <c r="AA5" i="68"/>
  <c r="Z5" i="68"/>
  <c r="T5" i="68"/>
  <c r="I26" i="68"/>
  <c r="J26" i="68" s="1"/>
  <c r="I20" i="68"/>
  <c r="J20" i="68" s="1"/>
  <c r="AE5" i="68"/>
  <c r="F20" i="68"/>
  <c r="G20" i="68" s="1"/>
  <c r="F14" i="68"/>
  <c r="G14" i="68" s="1"/>
  <c r="AJ4" i="68"/>
  <c r="AI4" i="68"/>
  <c r="AH4" i="68"/>
  <c r="AE4" i="68"/>
  <c r="AD4" i="68"/>
  <c r="Z4" i="68"/>
  <c r="T4" i="68"/>
  <c r="I19" i="68"/>
  <c r="J19" i="68" s="1"/>
  <c r="I16" i="68"/>
  <c r="J16" i="68" s="1"/>
  <c r="I13" i="68"/>
  <c r="J13" i="68" s="1"/>
  <c r="F22" i="68"/>
  <c r="G22" i="68" s="1"/>
  <c r="W4" i="68"/>
  <c r="F13" i="68"/>
  <c r="G13" i="68" s="1"/>
  <c r="AJ3" i="68"/>
  <c r="AI3" i="68"/>
  <c r="AH3" i="68"/>
  <c r="AF3" i="68"/>
  <c r="AE3" i="68"/>
  <c r="AD3" i="68"/>
  <c r="Z3" i="68"/>
  <c r="T3" i="68"/>
  <c r="I18" i="68"/>
  <c r="J18" i="68" s="1"/>
  <c r="I15" i="68"/>
  <c r="J15" i="68" s="1"/>
  <c r="I12" i="68"/>
  <c r="J12" i="68" s="1"/>
  <c r="X3" i="68"/>
  <c r="W3" i="68"/>
  <c r="F12" i="68"/>
  <c r="G12" i="68" s="1"/>
  <c r="AJ2" i="68"/>
  <c r="AI2" i="68"/>
  <c r="AH2" i="68"/>
  <c r="AG2" i="68"/>
  <c r="AF2" i="68"/>
  <c r="AE2" i="68"/>
  <c r="AD2" i="68"/>
  <c r="Z2" i="68"/>
  <c r="Y2" i="68"/>
  <c r="X2" i="68"/>
  <c r="W2" i="68"/>
  <c r="V2" i="68"/>
  <c r="U2" i="68"/>
  <c r="T2" i="68"/>
  <c r="V3" i="69" l="1"/>
  <c r="V5" i="69"/>
  <c r="U4" i="69"/>
  <c r="V4" i="69"/>
  <c r="U5" i="69"/>
  <c r="U3" i="69"/>
  <c r="F19" i="69"/>
  <c r="G19" i="69" s="1"/>
  <c r="AF3" i="69"/>
  <c r="I14" i="69"/>
  <c r="J14" i="69" s="1"/>
  <c r="F24" i="69"/>
  <c r="G24" i="69" s="1"/>
  <c r="F21" i="69"/>
  <c r="G21" i="69" s="1"/>
  <c r="W5" i="69"/>
  <c r="X4" i="69"/>
  <c r="X5" i="69"/>
  <c r="AG5" i="69"/>
  <c r="W3" i="69"/>
  <c r="I26" i="69"/>
  <c r="J26" i="69" s="1"/>
  <c r="U3" i="68"/>
  <c r="U5" i="68"/>
  <c r="U4" i="68"/>
  <c r="V4" i="68"/>
  <c r="F16" i="68"/>
  <c r="G16" i="68" s="1"/>
  <c r="X5" i="68"/>
  <c r="F23" i="68"/>
  <c r="G23" i="68" s="1"/>
  <c r="F15" i="68"/>
  <c r="G15" i="68" s="1"/>
  <c r="V3" i="68"/>
  <c r="F17" i="68"/>
  <c r="G17" i="68" s="1"/>
  <c r="V5" i="68"/>
  <c r="I17" i="68"/>
  <c r="J17" i="68" s="1"/>
  <c r="F19" i="68"/>
  <c r="G19" i="68" s="1"/>
  <c r="AF4" i="68"/>
  <c r="I14" i="68"/>
  <c r="J14" i="68" s="1"/>
  <c r="AG3" i="68"/>
  <c r="AG4" i="68"/>
  <c r="F21" i="68"/>
  <c r="G21" i="68" s="1"/>
  <c r="F18" i="68"/>
  <c r="G18" i="68" s="1"/>
  <c r="W5" i="68"/>
  <c r="X4" i="68"/>
  <c r="I23" i="68"/>
  <c r="J23" i="68" s="1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I25" i="4"/>
  <c r="J25" i="4" s="1"/>
  <c r="F25" i="4"/>
  <c r="G25" i="4" s="1"/>
  <c r="D25" i="4"/>
  <c r="I24" i="4"/>
  <c r="J24" i="4" s="1"/>
  <c r="F24" i="4"/>
  <c r="G24" i="4" s="1"/>
  <c r="D24" i="4"/>
  <c r="I23" i="4"/>
  <c r="J23" i="4" s="1"/>
  <c r="F23" i="4"/>
  <c r="G23" i="4" s="1"/>
  <c r="D23" i="4"/>
  <c r="I22" i="4"/>
  <c r="J22" i="4" s="1"/>
  <c r="F22" i="4"/>
  <c r="G22" i="4" s="1"/>
  <c r="D22" i="4"/>
  <c r="I21" i="4"/>
  <c r="J21" i="4" s="1"/>
  <c r="F21" i="4"/>
  <c r="G21" i="4" s="1"/>
  <c r="D21" i="4"/>
  <c r="I20" i="4"/>
  <c r="J20" i="4" s="1"/>
  <c r="F20" i="4"/>
  <c r="G20" i="4" s="1"/>
  <c r="D20" i="4"/>
  <c r="I19" i="4"/>
  <c r="J19" i="4" s="1"/>
  <c r="F19" i="4"/>
  <c r="G19" i="4" s="1"/>
  <c r="D19" i="4"/>
  <c r="I18" i="4"/>
  <c r="J18" i="4" s="1"/>
  <c r="F18" i="4"/>
  <c r="G18" i="4" s="1"/>
  <c r="D18" i="4"/>
  <c r="J17" i="4"/>
  <c r="I17" i="4"/>
  <c r="F17" i="4"/>
  <c r="G17" i="4" s="1"/>
  <c r="D17" i="4"/>
  <c r="I16" i="4"/>
  <c r="J16" i="4" s="1"/>
  <c r="F16" i="4"/>
  <c r="G16" i="4" s="1"/>
  <c r="D16" i="4"/>
  <c r="I15" i="4"/>
  <c r="J15" i="4" s="1"/>
  <c r="F15" i="4"/>
  <c r="G15" i="4" s="1"/>
  <c r="D15" i="4"/>
  <c r="I14" i="4"/>
  <c r="J14" i="4" s="1"/>
  <c r="F14" i="4"/>
  <c r="G14" i="4" s="1"/>
  <c r="D14" i="4"/>
  <c r="I13" i="4"/>
  <c r="J13" i="4" s="1"/>
  <c r="F13" i="4"/>
  <c r="G13" i="4" s="1"/>
  <c r="D13" i="4"/>
  <c r="I12" i="4"/>
  <c r="J12" i="4" s="1"/>
  <c r="F12" i="4"/>
  <c r="G12" i="4" s="1"/>
  <c r="D12" i="4"/>
  <c r="I11" i="4"/>
  <c r="J11" i="4" s="1"/>
  <c r="F11" i="4"/>
  <c r="G11" i="4" s="1"/>
  <c r="J27" i="69" l="1"/>
  <c r="T9" i="69"/>
  <c r="F25" i="69"/>
  <c r="G25" i="69" s="1"/>
  <c r="Y4" i="69"/>
  <c r="F26" i="69"/>
  <c r="G26" i="69" s="1"/>
  <c r="Y5" i="69"/>
  <c r="T9" i="68"/>
  <c r="J27" i="68"/>
  <c r="Y3" i="68"/>
  <c r="F24" i="68"/>
  <c r="G24" i="68" s="1"/>
  <c r="Y5" i="68"/>
  <c r="F26" i="68"/>
  <c r="G26" i="68" s="1"/>
  <c r="F25" i="68"/>
  <c r="G25" i="68" s="1"/>
  <c r="Y4" i="68"/>
  <c r="J26" i="4"/>
  <c r="G26" i="4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I17" i="67"/>
  <c r="J17" i="67" s="1"/>
  <c r="D17" i="67"/>
  <c r="I16" i="67"/>
  <c r="J16" i="67" s="1"/>
  <c r="D16" i="67"/>
  <c r="D15" i="67"/>
  <c r="D14" i="67"/>
  <c r="D13" i="67"/>
  <c r="AC7" i="67"/>
  <c r="AA7" i="67"/>
  <c r="AJ6" i="67"/>
  <c r="AI6" i="67"/>
  <c r="AH6" i="67"/>
  <c r="AG6" i="67"/>
  <c r="AF6" i="67"/>
  <c r="AE6" i="67"/>
  <c r="AD6" i="67"/>
  <c r="AC6" i="67"/>
  <c r="AA6" i="67"/>
  <c r="Z6" i="67"/>
  <c r="Y6" i="67"/>
  <c r="X6" i="67"/>
  <c r="W6" i="67"/>
  <c r="V6" i="67"/>
  <c r="U6" i="67"/>
  <c r="T6" i="67"/>
  <c r="AJ5" i="67"/>
  <c r="AH5" i="67"/>
  <c r="AF5" i="67"/>
  <c r="AD5" i="67"/>
  <c r="AC5" i="67"/>
  <c r="AA5" i="67"/>
  <c r="Z5" i="67"/>
  <c r="T5" i="67"/>
  <c r="AI5" i="67"/>
  <c r="I23" i="67"/>
  <c r="J23" i="67" s="1"/>
  <c r="I20" i="67"/>
  <c r="J20" i="67" s="1"/>
  <c r="AE5" i="67"/>
  <c r="F23" i="67"/>
  <c r="G23" i="67" s="1"/>
  <c r="F20" i="67"/>
  <c r="G20" i="67" s="1"/>
  <c r="F17" i="67"/>
  <c r="G17" i="67" s="1"/>
  <c r="AJ4" i="67"/>
  <c r="AH4" i="67"/>
  <c r="AF4" i="67"/>
  <c r="AD4" i="67"/>
  <c r="Z4" i="67"/>
  <c r="T4" i="67"/>
  <c r="I22" i="67"/>
  <c r="J22" i="67" s="1"/>
  <c r="I19" i="67"/>
  <c r="J19" i="67" s="1"/>
  <c r="I13" i="67"/>
  <c r="J13" i="67" s="1"/>
  <c r="X4" i="67"/>
  <c r="F19" i="67"/>
  <c r="G19" i="67" s="1"/>
  <c r="V4" i="67"/>
  <c r="AJ3" i="67"/>
  <c r="AH3" i="67"/>
  <c r="AF3" i="67"/>
  <c r="AD3" i="67"/>
  <c r="Z3" i="67"/>
  <c r="T3" i="67"/>
  <c r="I21" i="67"/>
  <c r="J21" i="67" s="1"/>
  <c r="I18" i="67"/>
  <c r="J18" i="67" s="1"/>
  <c r="I15" i="67"/>
  <c r="J15" i="67" s="1"/>
  <c r="I12" i="67"/>
  <c r="J12" i="67" s="1"/>
  <c r="X3" i="67"/>
  <c r="F18" i="67"/>
  <c r="G18" i="67" s="1"/>
  <c r="F15" i="67"/>
  <c r="G15" i="67" s="1"/>
  <c r="AJ2" i="67"/>
  <c r="AI2" i="67"/>
  <c r="AH2" i="67"/>
  <c r="AG2" i="67"/>
  <c r="AF2" i="67"/>
  <c r="AE2" i="67"/>
  <c r="AD2" i="67"/>
  <c r="Z2" i="67"/>
  <c r="Y2" i="67"/>
  <c r="X2" i="67"/>
  <c r="W2" i="67"/>
  <c r="V2" i="67"/>
  <c r="U2" i="67"/>
  <c r="T2" i="67"/>
  <c r="T8" i="69" l="1"/>
  <c r="A9" i="69" s="1"/>
  <c r="G27" i="69"/>
  <c r="T8" i="68"/>
  <c r="A9" i="68" s="1"/>
  <c r="G27" i="68"/>
  <c r="W4" i="67"/>
  <c r="W3" i="67"/>
  <c r="F22" i="67"/>
  <c r="G22" i="67" s="1"/>
  <c r="F13" i="67"/>
  <c r="G13" i="67" s="1"/>
  <c r="U4" i="67"/>
  <c r="F12" i="67"/>
  <c r="G12" i="67" s="1"/>
  <c r="U3" i="67"/>
  <c r="I25" i="67"/>
  <c r="J25" i="67" s="1"/>
  <c r="AE3" i="67"/>
  <c r="AE4" i="67"/>
  <c r="I14" i="67"/>
  <c r="J14" i="67" s="1"/>
  <c r="F16" i="67"/>
  <c r="G16" i="67" s="1"/>
  <c r="V3" i="67"/>
  <c r="AG3" i="67"/>
  <c r="AG4" i="67"/>
  <c r="V5" i="67"/>
  <c r="F21" i="67"/>
  <c r="G21" i="67" s="1"/>
  <c r="W5" i="67"/>
  <c r="I24" i="67"/>
  <c r="J24" i="67" s="1"/>
  <c r="AI3" i="67"/>
  <c r="AI4" i="67"/>
  <c r="X5" i="67"/>
  <c r="AG5" i="67"/>
  <c r="I26" i="67"/>
  <c r="J26" i="67" s="1"/>
  <c r="I26" i="66"/>
  <c r="J26" i="66" s="1"/>
  <c r="F26" i="66"/>
  <c r="G26" i="66" s="1"/>
  <c r="I25" i="66"/>
  <c r="J25" i="66" s="1"/>
  <c r="F25" i="66"/>
  <c r="G25" i="66" s="1"/>
  <c r="I24" i="66"/>
  <c r="J24" i="66" s="1"/>
  <c r="F24" i="66"/>
  <c r="G24" i="66" s="1"/>
  <c r="I23" i="66"/>
  <c r="J23" i="66" s="1"/>
  <c r="F23" i="66"/>
  <c r="G23" i="66" s="1"/>
  <c r="I22" i="66"/>
  <c r="J22" i="66" s="1"/>
  <c r="F22" i="66"/>
  <c r="G22" i="66" s="1"/>
  <c r="I21" i="66"/>
  <c r="J21" i="66" s="1"/>
  <c r="F21" i="66"/>
  <c r="G21" i="66" s="1"/>
  <c r="I20" i="66"/>
  <c r="J20" i="66" s="1"/>
  <c r="F20" i="66"/>
  <c r="G20" i="66" s="1"/>
  <c r="I19" i="66"/>
  <c r="J19" i="66" s="1"/>
  <c r="F19" i="66"/>
  <c r="G19" i="66" s="1"/>
  <c r="I18" i="66"/>
  <c r="J18" i="66" s="1"/>
  <c r="F18" i="66"/>
  <c r="G18" i="66" s="1"/>
  <c r="I17" i="66"/>
  <c r="J17" i="66" s="1"/>
  <c r="F17" i="66"/>
  <c r="G17" i="66" s="1"/>
  <c r="I16" i="66"/>
  <c r="J16" i="66" s="1"/>
  <c r="F16" i="66"/>
  <c r="G16" i="66" s="1"/>
  <c r="I15" i="66"/>
  <c r="J15" i="66" s="1"/>
  <c r="F15" i="66"/>
  <c r="G15" i="66" s="1"/>
  <c r="I14" i="66"/>
  <c r="J14" i="66" s="1"/>
  <c r="F14" i="66"/>
  <c r="G14" i="66" s="1"/>
  <c r="I13" i="66"/>
  <c r="J13" i="66" s="1"/>
  <c r="F13" i="66"/>
  <c r="G13" i="66" s="1"/>
  <c r="I12" i="66"/>
  <c r="J12" i="66" s="1"/>
  <c r="F12" i="66"/>
  <c r="G12" i="66" s="1"/>
  <c r="V5" i="66"/>
  <c r="U3" i="66"/>
  <c r="D41" i="66"/>
  <c r="D40" i="66"/>
  <c r="D39" i="66"/>
  <c r="D38" i="66"/>
  <c r="D37" i="66"/>
  <c r="D36" i="66"/>
  <c r="D35" i="66"/>
  <c r="D34" i="66"/>
  <c r="D33" i="66"/>
  <c r="D32" i="66"/>
  <c r="D31" i="66"/>
  <c r="D30" i="66"/>
  <c r="D29" i="66"/>
  <c r="D28" i="66"/>
  <c r="D27" i="66"/>
  <c r="D26" i="66"/>
  <c r="D25" i="66"/>
  <c r="D24" i="66"/>
  <c r="D23" i="66"/>
  <c r="D22" i="66"/>
  <c r="D21" i="66"/>
  <c r="D20" i="66"/>
  <c r="D19" i="66"/>
  <c r="D18" i="66"/>
  <c r="D17" i="66"/>
  <c r="D16" i="66"/>
  <c r="D15" i="66"/>
  <c r="D14" i="66"/>
  <c r="D13" i="66"/>
  <c r="AC7" i="66"/>
  <c r="AA7" i="66"/>
  <c r="AJ6" i="66"/>
  <c r="AI6" i="66"/>
  <c r="AH6" i="66"/>
  <c r="AG6" i="66"/>
  <c r="AF6" i="66"/>
  <c r="AE6" i="66"/>
  <c r="AD6" i="66"/>
  <c r="AC6" i="66"/>
  <c r="AA6" i="66"/>
  <c r="Z6" i="66"/>
  <c r="Y6" i="66"/>
  <c r="X6" i="66"/>
  <c r="W6" i="66"/>
  <c r="V6" i="66"/>
  <c r="U6" i="66"/>
  <c r="T6" i="66"/>
  <c r="AJ5" i="66"/>
  <c r="AI5" i="66"/>
  <c r="AH5" i="66"/>
  <c r="AG5" i="66"/>
  <c r="AF5" i="66"/>
  <c r="AE5" i="66"/>
  <c r="AD5" i="66"/>
  <c r="AC5" i="66"/>
  <c r="AA5" i="66"/>
  <c r="Z5" i="66"/>
  <c r="Y5" i="66"/>
  <c r="X5" i="66"/>
  <c r="W5" i="66"/>
  <c r="T5" i="66"/>
  <c r="AJ4" i="66"/>
  <c r="AI4" i="66"/>
  <c r="AH4" i="66"/>
  <c r="AG4" i="66"/>
  <c r="AF4" i="66"/>
  <c r="AE4" i="66"/>
  <c r="AD4" i="66"/>
  <c r="Z4" i="66"/>
  <c r="T4" i="66"/>
  <c r="AJ3" i="66"/>
  <c r="AI3" i="66"/>
  <c r="AH3" i="66"/>
  <c r="AG3" i="66"/>
  <c r="AE3" i="66"/>
  <c r="AD3" i="66"/>
  <c r="Z3" i="66"/>
  <c r="W3" i="66"/>
  <c r="T3" i="66"/>
  <c r="AJ2" i="66"/>
  <c r="AI2" i="66"/>
  <c r="AH2" i="66"/>
  <c r="AG2" i="66"/>
  <c r="AF2" i="66"/>
  <c r="AE2" i="66"/>
  <c r="AD2" i="66"/>
  <c r="Z2" i="66"/>
  <c r="Y2" i="66"/>
  <c r="X2" i="66"/>
  <c r="W2" i="66"/>
  <c r="V2" i="66"/>
  <c r="U2" i="66"/>
  <c r="T2" i="66"/>
  <c r="L5" i="1"/>
  <c r="J35" i="65"/>
  <c r="G35" i="65"/>
  <c r="J34" i="65"/>
  <c r="G34" i="65"/>
  <c r="J33" i="65"/>
  <c r="G33" i="65"/>
  <c r="J32" i="65"/>
  <c r="G32" i="65"/>
  <c r="J31" i="65"/>
  <c r="G31" i="65"/>
  <c r="J30" i="65"/>
  <c r="G30" i="65"/>
  <c r="J29" i="65"/>
  <c r="G29" i="65"/>
  <c r="J28" i="65"/>
  <c r="G28" i="65"/>
  <c r="J27" i="65"/>
  <c r="G27" i="65"/>
  <c r="J26" i="65"/>
  <c r="G26" i="65"/>
  <c r="J25" i="65"/>
  <c r="G25" i="65"/>
  <c r="J24" i="65"/>
  <c r="G24" i="65"/>
  <c r="J23" i="65"/>
  <c r="G23" i="65"/>
  <c r="J22" i="65"/>
  <c r="G22" i="65"/>
  <c r="J21" i="65"/>
  <c r="G21" i="65"/>
  <c r="J13" i="65"/>
  <c r="H13" i="65"/>
  <c r="Q12" i="65"/>
  <c r="P12" i="65"/>
  <c r="O12" i="65"/>
  <c r="N12" i="65"/>
  <c r="M12" i="65"/>
  <c r="L12" i="65"/>
  <c r="K12" i="65"/>
  <c r="J12" i="65"/>
  <c r="H12" i="65"/>
  <c r="G12" i="65"/>
  <c r="F12" i="65"/>
  <c r="E12" i="65"/>
  <c r="D12" i="65"/>
  <c r="C12" i="65"/>
  <c r="B12" i="65"/>
  <c r="A12" i="65"/>
  <c r="Q11" i="65"/>
  <c r="P11" i="65"/>
  <c r="O11" i="65"/>
  <c r="N11" i="65"/>
  <c r="M11" i="65"/>
  <c r="L11" i="65"/>
  <c r="K11" i="65"/>
  <c r="J11" i="65"/>
  <c r="H11" i="65"/>
  <c r="G11" i="65"/>
  <c r="F11" i="65"/>
  <c r="E11" i="65"/>
  <c r="D11" i="65"/>
  <c r="C11" i="65"/>
  <c r="B11" i="65"/>
  <c r="A11" i="65"/>
  <c r="Q10" i="65"/>
  <c r="P10" i="65"/>
  <c r="O10" i="65"/>
  <c r="N10" i="65"/>
  <c r="M10" i="65"/>
  <c r="L10" i="65"/>
  <c r="K10" i="65"/>
  <c r="G10" i="65"/>
  <c r="F10" i="65"/>
  <c r="E10" i="65"/>
  <c r="D10" i="65"/>
  <c r="C10" i="65"/>
  <c r="B10" i="65"/>
  <c r="A10" i="65"/>
  <c r="Q9" i="65"/>
  <c r="P9" i="65"/>
  <c r="O9" i="65"/>
  <c r="N9" i="65"/>
  <c r="M9" i="65"/>
  <c r="L9" i="65"/>
  <c r="K9" i="65"/>
  <c r="G9" i="65"/>
  <c r="F9" i="65"/>
  <c r="E9" i="65"/>
  <c r="D9" i="65"/>
  <c r="C9" i="65"/>
  <c r="B9" i="65"/>
  <c r="A9" i="65"/>
  <c r="Q8" i="65"/>
  <c r="P8" i="65"/>
  <c r="O8" i="65"/>
  <c r="N8" i="65"/>
  <c r="M8" i="65"/>
  <c r="L8" i="65"/>
  <c r="K8" i="65"/>
  <c r="G8" i="65"/>
  <c r="F8" i="65"/>
  <c r="E8" i="65"/>
  <c r="D8" i="65"/>
  <c r="C8" i="65"/>
  <c r="B8" i="65"/>
  <c r="A8" i="65"/>
  <c r="J35" i="64"/>
  <c r="G35" i="64"/>
  <c r="J34" i="64"/>
  <c r="G34" i="64"/>
  <c r="J33" i="64"/>
  <c r="G33" i="64"/>
  <c r="J32" i="64"/>
  <c r="G32" i="64"/>
  <c r="J31" i="64"/>
  <c r="G31" i="64"/>
  <c r="J30" i="64"/>
  <c r="G30" i="64"/>
  <c r="J29" i="64"/>
  <c r="G29" i="64"/>
  <c r="J28" i="64"/>
  <c r="G28" i="64"/>
  <c r="J27" i="64"/>
  <c r="G27" i="64"/>
  <c r="J26" i="64"/>
  <c r="G26" i="64"/>
  <c r="J25" i="64"/>
  <c r="G25" i="64"/>
  <c r="J24" i="64"/>
  <c r="G24" i="64"/>
  <c r="J23" i="64"/>
  <c r="G23" i="64"/>
  <c r="J22" i="64"/>
  <c r="G22" i="64"/>
  <c r="J21" i="64"/>
  <c r="G21" i="64"/>
  <c r="J13" i="64"/>
  <c r="H13" i="64"/>
  <c r="Q12" i="64"/>
  <c r="P12" i="64"/>
  <c r="O12" i="64"/>
  <c r="N12" i="64"/>
  <c r="M12" i="64"/>
  <c r="L12" i="64"/>
  <c r="K12" i="64"/>
  <c r="J12" i="64"/>
  <c r="H12" i="64"/>
  <c r="G12" i="64"/>
  <c r="F12" i="64"/>
  <c r="E12" i="64"/>
  <c r="D12" i="64"/>
  <c r="C12" i="64"/>
  <c r="B12" i="64"/>
  <c r="A12" i="64"/>
  <c r="Q11" i="64"/>
  <c r="P11" i="64"/>
  <c r="O11" i="64"/>
  <c r="N11" i="64"/>
  <c r="M11" i="64"/>
  <c r="L11" i="64"/>
  <c r="K11" i="64"/>
  <c r="J11" i="64"/>
  <c r="H11" i="64"/>
  <c r="G11" i="64"/>
  <c r="F11" i="64"/>
  <c r="E11" i="64"/>
  <c r="D11" i="64"/>
  <c r="C11" i="64"/>
  <c r="B11" i="64"/>
  <c r="A11" i="64"/>
  <c r="Q10" i="64"/>
  <c r="P10" i="64"/>
  <c r="O10" i="64"/>
  <c r="N10" i="64"/>
  <c r="M10" i="64"/>
  <c r="L10" i="64"/>
  <c r="K10" i="64"/>
  <c r="G10" i="64"/>
  <c r="F10" i="64"/>
  <c r="E10" i="64"/>
  <c r="D10" i="64"/>
  <c r="C10" i="64"/>
  <c r="B10" i="64"/>
  <c r="A10" i="64"/>
  <c r="Q9" i="64"/>
  <c r="P9" i="64"/>
  <c r="O9" i="64"/>
  <c r="N9" i="64"/>
  <c r="M9" i="64"/>
  <c r="L9" i="64"/>
  <c r="K9" i="64"/>
  <c r="G9" i="64"/>
  <c r="F9" i="64"/>
  <c r="E9" i="64"/>
  <c r="D9" i="64"/>
  <c r="C9" i="64"/>
  <c r="B9" i="64"/>
  <c r="A9" i="64"/>
  <c r="Q8" i="64"/>
  <c r="P8" i="64"/>
  <c r="O8" i="64"/>
  <c r="N8" i="64"/>
  <c r="M8" i="64"/>
  <c r="L8" i="64"/>
  <c r="K8" i="64"/>
  <c r="G8" i="64"/>
  <c r="F8" i="64"/>
  <c r="E8" i="64"/>
  <c r="D8" i="64"/>
  <c r="C8" i="64"/>
  <c r="B8" i="64"/>
  <c r="A8" i="64"/>
  <c r="D41" i="63"/>
  <c r="D40" i="63"/>
  <c r="D39" i="63"/>
  <c r="D38" i="63"/>
  <c r="D37" i="63"/>
  <c r="D36" i="63"/>
  <c r="D35" i="63"/>
  <c r="D34" i="63"/>
  <c r="D33" i="63"/>
  <c r="D32" i="63"/>
  <c r="D31" i="63"/>
  <c r="D30" i="63"/>
  <c r="D29" i="63"/>
  <c r="D28" i="63"/>
  <c r="D27" i="63"/>
  <c r="J26" i="63"/>
  <c r="F26" i="63"/>
  <c r="G26" i="63" s="1"/>
  <c r="D26" i="63"/>
  <c r="J25" i="63"/>
  <c r="F25" i="63"/>
  <c r="G25" i="63" s="1"/>
  <c r="D25" i="63"/>
  <c r="J24" i="63"/>
  <c r="F24" i="63"/>
  <c r="G24" i="63" s="1"/>
  <c r="D24" i="63"/>
  <c r="J23" i="63"/>
  <c r="F23" i="63"/>
  <c r="G23" i="63" s="1"/>
  <c r="D23" i="63"/>
  <c r="J22" i="63"/>
  <c r="F22" i="63"/>
  <c r="G22" i="63" s="1"/>
  <c r="D22" i="63"/>
  <c r="J21" i="63"/>
  <c r="F21" i="63"/>
  <c r="G21" i="63" s="1"/>
  <c r="D21" i="63"/>
  <c r="J20" i="63"/>
  <c r="F20" i="63"/>
  <c r="G20" i="63" s="1"/>
  <c r="D20" i="63"/>
  <c r="J19" i="63"/>
  <c r="F19" i="63"/>
  <c r="G19" i="63" s="1"/>
  <c r="D19" i="63"/>
  <c r="J18" i="63"/>
  <c r="F18" i="63"/>
  <c r="G18" i="63" s="1"/>
  <c r="D18" i="63"/>
  <c r="J17" i="63"/>
  <c r="F17" i="63"/>
  <c r="G17" i="63" s="1"/>
  <c r="D17" i="63"/>
  <c r="J16" i="63"/>
  <c r="F16" i="63"/>
  <c r="G16" i="63" s="1"/>
  <c r="D16" i="63"/>
  <c r="J15" i="63"/>
  <c r="F15" i="63"/>
  <c r="G15" i="63" s="1"/>
  <c r="D15" i="63"/>
  <c r="J14" i="63"/>
  <c r="F14" i="63"/>
  <c r="G14" i="63" s="1"/>
  <c r="D14" i="63"/>
  <c r="J13" i="63"/>
  <c r="F13" i="63"/>
  <c r="G13" i="63" s="1"/>
  <c r="D13" i="63"/>
  <c r="J12" i="63"/>
  <c r="F12" i="63"/>
  <c r="G12" i="63" s="1"/>
  <c r="AC7" i="63"/>
  <c r="AA7" i="63"/>
  <c r="AJ6" i="63"/>
  <c r="AI6" i="63"/>
  <c r="AH6" i="63"/>
  <c r="AG6" i="63"/>
  <c r="AF6" i="63"/>
  <c r="AE6" i="63"/>
  <c r="AD6" i="63"/>
  <c r="AC6" i="63"/>
  <c r="AA6" i="63"/>
  <c r="Z6" i="63"/>
  <c r="Y6" i="63"/>
  <c r="X6" i="63"/>
  <c r="W6" i="63"/>
  <c r="V6" i="63"/>
  <c r="U6" i="63"/>
  <c r="T6" i="63"/>
  <c r="AJ5" i="63"/>
  <c r="AI5" i="63"/>
  <c r="AH5" i="63"/>
  <c r="AG5" i="63"/>
  <c r="AF5" i="63"/>
  <c r="AE5" i="63"/>
  <c r="AD5" i="63"/>
  <c r="AC5" i="63"/>
  <c r="AA5" i="63"/>
  <c r="Z5" i="63"/>
  <c r="Y5" i="63"/>
  <c r="X5" i="63"/>
  <c r="W5" i="63"/>
  <c r="V5" i="63"/>
  <c r="U5" i="63"/>
  <c r="T5" i="63"/>
  <c r="AJ4" i="63"/>
  <c r="AI4" i="63"/>
  <c r="AH4" i="63"/>
  <c r="AG4" i="63"/>
  <c r="AF4" i="63"/>
  <c r="AE4" i="63"/>
  <c r="AD4" i="63"/>
  <c r="Z4" i="63"/>
  <c r="Y4" i="63"/>
  <c r="X4" i="63"/>
  <c r="W4" i="63"/>
  <c r="V4" i="63"/>
  <c r="U4" i="63"/>
  <c r="T4" i="63"/>
  <c r="AJ3" i="63"/>
  <c r="AI3" i="63"/>
  <c r="AH3" i="63"/>
  <c r="AG3" i="63"/>
  <c r="AF3" i="63"/>
  <c r="AE3" i="63"/>
  <c r="AD3" i="63"/>
  <c r="Z3" i="63"/>
  <c r="Y3" i="63"/>
  <c r="X3" i="63"/>
  <c r="W3" i="63"/>
  <c r="V3" i="63"/>
  <c r="U3" i="63"/>
  <c r="T3" i="63"/>
  <c r="AJ2" i="63"/>
  <c r="AI2" i="63"/>
  <c r="AH2" i="63"/>
  <c r="AG2" i="63"/>
  <c r="AF2" i="63"/>
  <c r="AE2" i="63"/>
  <c r="AD2" i="63"/>
  <c r="Z2" i="63"/>
  <c r="Y2" i="63"/>
  <c r="X2" i="63"/>
  <c r="W2" i="63"/>
  <c r="V2" i="63"/>
  <c r="U2" i="63"/>
  <c r="T2" i="63"/>
  <c r="J27" i="67" l="1"/>
  <c r="T9" i="67"/>
  <c r="F25" i="67"/>
  <c r="G25" i="67" s="1"/>
  <c r="Y4" i="67"/>
  <c r="Y3" i="67"/>
  <c r="F24" i="67"/>
  <c r="G24" i="67" s="1"/>
  <c r="F14" i="67"/>
  <c r="G14" i="67" s="1"/>
  <c r="U5" i="67"/>
  <c r="Y5" i="67"/>
  <c r="F26" i="67"/>
  <c r="G26" i="67" s="1"/>
  <c r="G36" i="65"/>
  <c r="J36" i="65"/>
  <c r="J27" i="63"/>
  <c r="G36" i="64"/>
  <c r="J36" i="64"/>
  <c r="J27" i="66"/>
  <c r="U4" i="66"/>
  <c r="X4" i="66"/>
  <c r="Y3" i="66"/>
  <c r="X3" i="66"/>
  <c r="V3" i="66"/>
  <c r="V4" i="66"/>
  <c r="U5" i="66"/>
  <c r="AF3" i="66"/>
  <c r="T9" i="66" s="1"/>
  <c r="W4" i="66"/>
  <c r="Y4" i="66"/>
  <c r="A16" i="65"/>
  <c r="A15" i="65"/>
  <c r="A16" i="64"/>
  <c r="A15" i="64"/>
  <c r="T9" i="63"/>
  <c r="T8" i="63"/>
  <c r="G27" i="63"/>
  <c r="D41" i="62"/>
  <c r="D40" i="62"/>
  <c r="D39" i="62"/>
  <c r="D38" i="62"/>
  <c r="D37" i="62"/>
  <c r="D36" i="62"/>
  <c r="D35" i="62"/>
  <c r="D34" i="62"/>
  <c r="D33" i="62"/>
  <c r="D32" i="62"/>
  <c r="D31" i="62"/>
  <c r="D30" i="62"/>
  <c r="D29" i="62"/>
  <c r="D28" i="62"/>
  <c r="D27" i="62"/>
  <c r="J26" i="62"/>
  <c r="F26" i="62"/>
  <c r="G26" i="62" s="1"/>
  <c r="D26" i="62"/>
  <c r="J25" i="62"/>
  <c r="F25" i="62"/>
  <c r="G25" i="62" s="1"/>
  <c r="D25" i="62"/>
  <c r="J24" i="62"/>
  <c r="F24" i="62"/>
  <c r="G24" i="62" s="1"/>
  <c r="D24" i="62"/>
  <c r="J23" i="62"/>
  <c r="F23" i="62"/>
  <c r="G23" i="62" s="1"/>
  <c r="D23" i="62"/>
  <c r="J22" i="62"/>
  <c r="F22" i="62"/>
  <c r="G22" i="62" s="1"/>
  <c r="D22" i="62"/>
  <c r="J21" i="62"/>
  <c r="F21" i="62"/>
  <c r="G21" i="62" s="1"/>
  <c r="D21" i="62"/>
  <c r="J20" i="62"/>
  <c r="F20" i="62"/>
  <c r="G20" i="62" s="1"/>
  <c r="D20" i="62"/>
  <c r="J19" i="62"/>
  <c r="F19" i="62"/>
  <c r="G19" i="62" s="1"/>
  <c r="D19" i="62"/>
  <c r="J18" i="62"/>
  <c r="F18" i="62"/>
  <c r="G18" i="62" s="1"/>
  <c r="D18" i="62"/>
  <c r="J17" i="62"/>
  <c r="F17" i="62"/>
  <c r="G17" i="62" s="1"/>
  <c r="D17" i="62"/>
  <c r="J16" i="62"/>
  <c r="F16" i="62"/>
  <c r="G16" i="62" s="1"/>
  <c r="D16" i="62"/>
  <c r="J15" i="62"/>
  <c r="F15" i="62"/>
  <c r="G15" i="62" s="1"/>
  <c r="D15" i="62"/>
  <c r="J14" i="62"/>
  <c r="F14" i="62"/>
  <c r="G14" i="62" s="1"/>
  <c r="D14" i="62"/>
  <c r="J13" i="62"/>
  <c r="F13" i="62"/>
  <c r="G13" i="62" s="1"/>
  <c r="D13" i="62"/>
  <c r="J12" i="62"/>
  <c r="F12" i="62"/>
  <c r="G12" i="62" s="1"/>
  <c r="AC7" i="62"/>
  <c r="AA7" i="62"/>
  <c r="AJ6" i="62"/>
  <c r="AI6" i="62"/>
  <c r="AH6" i="62"/>
  <c r="AG6" i="62"/>
  <c r="AF6" i="62"/>
  <c r="AE6" i="62"/>
  <c r="AD6" i="62"/>
  <c r="AC6" i="62"/>
  <c r="AA6" i="62"/>
  <c r="Z6" i="62"/>
  <c r="Y6" i="62"/>
  <c r="X6" i="62"/>
  <c r="W6" i="62"/>
  <c r="V6" i="62"/>
  <c r="U6" i="62"/>
  <c r="T6" i="62"/>
  <c r="AJ5" i="62"/>
  <c r="AI5" i="62"/>
  <c r="AH5" i="62"/>
  <c r="AG5" i="62"/>
  <c r="AF5" i="62"/>
  <c r="AE5" i="62"/>
  <c r="AD5" i="62"/>
  <c r="AC5" i="62"/>
  <c r="AA5" i="62"/>
  <c r="Z5" i="62"/>
  <c r="Y5" i="62"/>
  <c r="X5" i="62"/>
  <c r="W5" i="62"/>
  <c r="V5" i="62"/>
  <c r="U5" i="62"/>
  <c r="T5" i="62"/>
  <c r="AJ4" i="62"/>
  <c r="AI4" i="62"/>
  <c r="AH4" i="62"/>
  <c r="AG4" i="62"/>
  <c r="AF4" i="62"/>
  <c r="AE4" i="62"/>
  <c r="AD4" i="62"/>
  <c r="Z4" i="62"/>
  <c r="Y4" i="62"/>
  <c r="X4" i="62"/>
  <c r="W4" i="62"/>
  <c r="V4" i="62"/>
  <c r="U4" i="62"/>
  <c r="T4" i="62"/>
  <c r="AJ3" i="62"/>
  <c r="AI3" i="62"/>
  <c r="AH3" i="62"/>
  <c r="AG3" i="62"/>
  <c r="AF3" i="62"/>
  <c r="AE3" i="62"/>
  <c r="AD3" i="62"/>
  <c r="Z3" i="62"/>
  <c r="Y3" i="62"/>
  <c r="X3" i="62"/>
  <c r="W3" i="62"/>
  <c r="V3" i="62"/>
  <c r="U3" i="62"/>
  <c r="T3" i="62"/>
  <c r="AJ2" i="62"/>
  <c r="AI2" i="62"/>
  <c r="AH2" i="62"/>
  <c r="AG2" i="62"/>
  <c r="AF2" i="62"/>
  <c r="AE2" i="62"/>
  <c r="AD2" i="62"/>
  <c r="Z2" i="62"/>
  <c r="Y2" i="62"/>
  <c r="X2" i="62"/>
  <c r="W2" i="62"/>
  <c r="V2" i="62"/>
  <c r="U2" i="62"/>
  <c r="T2" i="62"/>
  <c r="T2" i="60"/>
  <c r="U2" i="60"/>
  <c r="V2" i="60"/>
  <c r="W2" i="60"/>
  <c r="X2" i="60"/>
  <c r="Y2" i="60"/>
  <c r="Z2" i="60"/>
  <c r="AD2" i="60"/>
  <c r="AE2" i="60"/>
  <c r="AF2" i="60"/>
  <c r="AG2" i="60"/>
  <c r="AH2" i="60"/>
  <c r="AI2" i="60"/>
  <c r="AJ2" i="60"/>
  <c r="T3" i="60"/>
  <c r="U3" i="60"/>
  <c r="V3" i="60"/>
  <c r="W3" i="60"/>
  <c r="X3" i="60"/>
  <c r="Y3" i="60"/>
  <c r="Z3" i="60"/>
  <c r="AD3" i="60"/>
  <c r="AE3" i="60"/>
  <c r="AF3" i="60"/>
  <c r="AG3" i="60"/>
  <c r="AH3" i="60"/>
  <c r="AI3" i="60"/>
  <c r="AJ3" i="60"/>
  <c r="T4" i="60"/>
  <c r="U4" i="60"/>
  <c r="V4" i="60"/>
  <c r="W4" i="60"/>
  <c r="X4" i="60"/>
  <c r="Y4" i="60"/>
  <c r="Z4" i="60"/>
  <c r="AD4" i="60"/>
  <c r="AE4" i="60"/>
  <c r="AF4" i="60"/>
  <c r="AG4" i="60"/>
  <c r="AH4" i="60"/>
  <c r="AI4" i="60"/>
  <c r="AJ4" i="60"/>
  <c r="T5" i="60"/>
  <c r="U5" i="60"/>
  <c r="V5" i="60"/>
  <c r="W5" i="60"/>
  <c r="X5" i="60"/>
  <c r="Y5" i="60"/>
  <c r="Z5" i="60"/>
  <c r="AA5" i="60"/>
  <c r="AC5" i="60"/>
  <c r="AD5" i="60"/>
  <c r="AE5" i="60"/>
  <c r="AF5" i="60"/>
  <c r="AG5" i="60"/>
  <c r="AH5" i="60"/>
  <c r="AI5" i="60"/>
  <c r="AJ5" i="60"/>
  <c r="T6" i="60"/>
  <c r="U6" i="60"/>
  <c r="V6" i="60"/>
  <c r="W6" i="60"/>
  <c r="X6" i="60"/>
  <c r="Y6" i="60"/>
  <c r="Z6" i="60"/>
  <c r="AA6" i="60"/>
  <c r="AC6" i="60"/>
  <c r="AD6" i="60"/>
  <c r="AE6" i="60"/>
  <c r="AF6" i="60"/>
  <c r="AG6" i="60"/>
  <c r="AH6" i="60"/>
  <c r="AI6" i="60"/>
  <c r="AJ6" i="60"/>
  <c r="AA7" i="60"/>
  <c r="AC7" i="60"/>
  <c r="G12" i="60"/>
  <c r="J12" i="60"/>
  <c r="D13" i="60"/>
  <c r="G13" i="60"/>
  <c r="J13" i="60"/>
  <c r="D14" i="60"/>
  <c r="G14" i="60"/>
  <c r="J14" i="60"/>
  <c r="D15" i="60"/>
  <c r="G15" i="60"/>
  <c r="J15" i="60"/>
  <c r="D16" i="60"/>
  <c r="G16" i="60"/>
  <c r="J16" i="60"/>
  <c r="D17" i="60"/>
  <c r="G17" i="60"/>
  <c r="J17" i="60"/>
  <c r="D18" i="60"/>
  <c r="G18" i="60"/>
  <c r="J18" i="60"/>
  <c r="D19" i="60"/>
  <c r="G19" i="60"/>
  <c r="J19" i="60"/>
  <c r="D20" i="60"/>
  <c r="G20" i="60"/>
  <c r="J20" i="60"/>
  <c r="D21" i="60"/>
  <c r="G21" i="60"/>
  <c r="J21" i="60"/>
  <c r="D22" i="60"/>
  <c r="G22" i="60"/>
  <c r="J22" i="60"/>
  <c r="D23" i="60"/>
  <c r="G23" i="60"/>
  <c r="J23" i="60"/>
  <c r="D24" i="60"/>
  <c r="G24" i="60"/>
  <c r="J24" i="60"/>
  <c r="D25" i="60"/>
  <c r="G25" i="60"/>
  <c r="J25" i="60"/>
  <c r="D26" i="60"/>
  <c r="G26" i="60"/>
  <c r="J26" i="60"/>
  <c r="D27" i="60"/>
  <c r="D28" i="60"/>
  <c r="D29" i="60"/>
  <c r="D30" i="60"/>
  <c r="D31" i="60"/>
  <c r="D32" i="60"/>
  <c r="D33" i="60"/>
  <c r="D34" i="60"/>
  <c r="D35" i="60"/>
  <c r="D36" i="60"/>
  <c r="D37" i="60"/>
  <c r="D38" i="60"/>
  <c r="D39" i="60"/>
  <c r="D40" i="60"/>
  <c r="D41" i="60"/>
  <c r="G27" i="67" l="1"/>
  <c r="T8" i="67"/>
  <c r="A9" i="67" s="1"/>
  <c r="T8" i="60"/>
  <c r="T9" i="60"/>
  <c r="A9" i="60" s="1"/>
  <c r="T8" i="66"/>
  <c r="A9" i="66" s="1"/>
  <c r="G27" i="66"/>
  <c r="A18" i="65"/>
  <c r="A18" i="64"/>
  <c r="A9" i="63"/>
  <c r="J27" i="62"/>
  <c r="G27" i="60"/>
  <c r="J27" i="60"/>
  <c r="T9" i="62"/>
  <c r="T8" i="62"/>
  <c r="G27" i="62"/>
  <c r="J26" i="58"/>
  <c r="F26" i="58"/>
  <c r="G26" i="58" s="1"/>
  <c r="J25" i="58"/>
  <c r="F25" i="58"/>
  <c r="G25" i="58" s="1"/>
  <c r="J24" i="58"/>
  <c r="F24" i="58"/>
  <c r="G24" i="58" s="1"/>
  <c r="J23" i="58"/>
  <c r="F23" i="58"/>
  <c r="G23" i="58" s="1"/>
  <c r="J22" i="58"/>
  <c r="F22" i="58"/>
  <c r="G22" i="58" s="1"/>
  <c r="J21" i="58"/>
  <c r="F21" i="58"/>
  <c r="G21" i="58" s="1"/>
  <c r="J20" i="58"/>
  <c r="F20" i="58"/>
  <c r="G20" i="58" s="1"/>
  <c r="J19" i="58"/>
  <c r="F19" i="58"/>
  <c r="G19" i="58" s="1"/>
  <c r="J18" i="58"/>
  <c r="F18" i="58"/>
  <c r="G18" i="58" s="1"/>
  <c r="J17" i="58"/>
  <c r="F17" i="58"/>
  <c r="G17" i="58" s="1"/>
  <c r="J16" i="58"/>
  <c r="F16" i="58"/>
  <c r="G16" i="58" s="1"/>
  <c r="J15" i="58"/>
  <c r="F15" i="58"/>
  <c r="G15" i="58" s="1"/>
  <c r="J14" i="58"/>
  <c r="F14" i="58"/>
  <c r="G14" i="58" s="1"/>
  <c r="J13" i="58"/>
  <c r="F13" i="58"/>
  <c r="G13" i="58" s="1"/>
  <c r="J12" i="58"/>
  <c r="F12" i="58"/>
  <c r="G12" i="58" s="1"/>
  <c r="A9" i="62" l="1"/>
  <c r="D41" i="58"/>
  <c r="D40" i="58"/>
  <c r="D39" i="58"/>
  <c r="D38" i="58"/>
  <c r="D37" i="58"/>
  <c r="D36" i="58"/>
  <c r="D35" i="58"/>
  <c r="D34" i="58"/>
  <c r="D33" i="58"/>
  <c r="D32" i="58"/>
  <c r="D31" i="58"/>
  <c r="D30" i="58"/>
  <c r="D29" i="58"/>
  <c r="D28" i="58"/>
  <c r="J27" i="58"/>
  <c r="D27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AC7" i="58"/>
  <c r="AA7" i="58"/>
  <c r="AJ6" i="58"/>
  <c r="AI6" i="58"/>
  <c r="AH6" i="58"/>
  <c r="AG6" i="58"/>
  <c r="AF6" i="58"/>
  <c r="AE6" i="58"/>
  <c r="AD6" i="58"/>
  <c r="AC6" i="58"/>
  <c r="AA6" i="58"/>
  <c r="Z6" i="58"/>
  <c r="Y6" i="58"/>
  <c r="X6" i="58"/>
  <c r="W6" i="58"/>
  <c r="V6" i="58"/>
  <c r="U6" i="58"/>
  <c r="T6" i="58"/>
  <c r="AJ5" i="58"/>
  <c r="AI5" i="58"/>
  <c r="AH5" i="58"/>
  <c r="AG5" i="58"/>
  <c r="AF5" i="58"/>
  <c r="AE5" i="58"/>
  <c r="AD5" i="58"/>
  <c r="AC5" i="58"/>
  <c r="AA5" i="58"/>
  <c r="Z5" i="58"/>
  <c r="Y5" i="58"/>
  <c r="X5" i="58"/>
  <c r="W5" i="58"/>
  <c r="V5" i="58"/>
  <c r="U5" i="58"/>
  <c r="T5" i="58"/>
  <c r="AJ4" i="58"/>
  <c r="AI4" i="58"/>
  <c r="AH4" i="58"/>
  <c r="AG4" i="58"/>
  <c r="AF4" i="58"/>
  <c r="AE4" i="58"/>
  <c r="AD4" i="58"/>
  <c r="Z4" i="58"/>
  <c r="Y4" i="58"/>
  <c r="X4" i="58"/>
  <c r="W4" i="58"/>
  <c r="V4" i="58"/>
  <c r="U4" i="58"/>
  <c r="T4" i="58"/>
  <c r="AJ3" i="58"/>
  <c r="AI3" i="58"/>
  <c r="AH3" i="58"/>
  <c r="AG3" i="58"/>
  <c r="AF3" i="58"/>
  <c r="AE3" i="58"/>
  <c r="AD3" i="58"/>
  <c r="Z3" i="58"/>
  <c r="Y3" i="58"/>
  <c r="X3" i="58"/>
  <c r="W3" i="58"/>
  <c r="V3" i="58"/>
  <c r="U3" i="58"/>
  <c r="T3" i="58"/>
  <c r="AJ2" i="58"/>
  <c r="AI2" i="58"/>
  <c r="AH2" i="58"/>
  <c r="AG2" i="58"/>
  <c r="AF2" i="58"/>
  <c r="AE2" i="58"/>
  <c r="AD2" i="58"/>
  <c r="Z2" i="58"/>
  <c r="Y2" i="58"/>
  <c r="X2" i="58"/>
  <c r="W2" i="58"/>
  <c r="V2" i="58"/>
  <c r="U2" i="58"/>
  <c r="T2" i="58"/>
  <c r="T2" i="57"/>
  <c r="U2" i="57"/>
  <c r="V2" i="57"/>
  <c r="W2" i="57"/>
  <c r="X2" i="57"/>
  <c r="Y2" i="57"/>
  <c r="Z2" i="57"/>
  <c r="AD2" i="57"/>
  <c r="AE2" i="57"/>
  <c r="AF2" i="57"/>
  <c r="AG2" i="57"/>
  <c r="AH2" i="57"/>
  <c r="AI2" i="57"/>
  <c r="AJ2" i="57"/>
  <c r="T3" i="57"/>
  <c r="U3" i="57"/>
  <c r="V3" i="57"/>
  <c r="W3" i="57"/>
  <c r="X3" i="57"/>
  <c r="Y3" i="57"/>
  <c r="Z3" i="57"/>
  <c r="AD3" i="57"/>
  <c r="AE3" i="57"/>
  <c r="AF3" i="57"/>
  <c r="AG3" i="57"/>
  <c r="AH3" i="57"/>
  <c r="AI3" i="57"/>
  <c r="AJ3" i="57"/>
  <c r="T4" i="57"/>
  <c r="U4" i="57"/>
  <c r="V4" i="57"/>
  <c r="W4" i="57"/>
  <c r="X4" i="57"/>
  <c r="Y4" i="57"/>
  <c r="Z4" i="57"/>
  <c r="AD4" i="57"/>
  <c r="AE4" i="57"/>
  <c r="AF4" i="57"/>
  <c r="AG4" i="57"/>
  <c r="AH4" i="57"/>
  <c r="AI4" i="57"/>
  <c r="AJ4" i="57"/>
  <c r="T5" i="57"/>
  <c r="U5" i="57"/>
  <c r="V5" i="57"/>
  <c r="W5" i="57"/>
  <c r="X5" i="57"/>
  <c r="Y5" i="57"/>
  <c r="Z5" i="57"/>
  <c r="AA5" i="57"/>
  <c r="AC5" i="57"/>
  <c r="AD5" i="57"/>
  <c r="AE5" i="57"/>
  <c r="AF5" i="57"/>
  <c r="AG5" i="57"/>
  <c r="AH5" i="57"/>
  <c r="AI5" i="57"/>
  <c r="AJ5" i="57"/>
  <c r="T6" i="57"/>
  <c r="U6" i="57"/>
  <c r="V6" i="57"/>
  <c r="W6" i="57"/>
  <c r="X6" i="57"/>
  <c r="Y6" i="57"/>
  <c r="Z6" i="57"/>
  <c r="AA6" i="57"/>
  <c r="AC6" i="57"/>
  <c r="AD6" i="57"/>
  <c r="AE6" i="57"/>
  <c r="AF6" i="57"/>
  <c r="AG6" i="57"/>
  <c r="AH6" i="57"/>
  <c r="AI6" i="57"/>
  <c r="AJ6" i="57"/>
  <c r="AA7" i="57"/>
  <c r="AC7" i="57"/>
  <c r="F12" i="57"/>
  <c r="G12" i="57" s="1"/>
  <c r="J12" i="57"/>
  <c r="D13" i="57"/>
  <c r="F13" i="57"/>
  <c r="G13" i="57" s="1"/>
  <c r="J13" i="57"/>
  <c r="D14" i="57"/>
  <c r="F14" i="57"/>
  <c r="G14" i="57" s="1"/>
  <c r="J14" i="57"/>
  <c r="D15" i="57"/>
  <c r="F15" i="57"/>
  <c r="G15" i="57" s="1"/>
  <c r="J15" i="57"/>
  <c r="D16" i="57"/>
  <c r="F16" i="57"/>
  <c r="G16" i="57" s="1"/>
  <c r="J16" i="57"/>
  <c r="D17" i="57"/>
  <c r="F17" i="57"/>
  <c r="G17" i="57" s="1"/>
  <c r="J17" i="57"/>
  <c r="D18" i="57"/>
  <c r="F18" i="57"/>
  <c r="G18" i="57" s="1"/>
  <c r="J18" i="57"/>
  <c r="D19" i="57"/>
  <c r="F19" i="57"/>
  <c r="G19" i="57" s="1"/>
  <c r="J19" i="57"/>
  <c r="D20" i="57"/>
  <c r="F20" i="57"/>
  <c r="G20" i="57" s="1"/>
  <c r="J20" i="57"/>
  <c r="D21" i="57"/>
  <c r="F21" i="57"/>
  <c r="G21" i="57" s="1"/>
  <c r="J21" i="57"/>
  <c r="D22" i="57"/>
  <c r="F22" i="57"/>
  <c r="G22" i="57" s="1"/>
  <c r="J22" i="57"/>
  <c r="D23" i="57"/>
  <c r="F23" i="57"/>
  <c r="G23" i="57" s="1"/>
  <c r="J23" i="57"/>
  <c r="D24" i="57"/>
  <c r="F24" i="57"/>
  <c r="G24" i="57" s="1"/>
  <c r="J24" i="57"/>
  <c r="D25" i="57"/>
  <c r="F25" i="57"/>
  <c r="G25" i="57" s="1"/>
  <c r="J25" i="57"/>
  <c r="D26" i="57"/>
  <c r="F26" i="57"/>
  <c r="G26" i="57" s="1"/>
  <c r="J26" i="57"/>
  <c r="D27" i="57"/>
  <c r="D28" i="57"/>
  <c r="D29" i="57"/>
  <c r="D30" i="57"/>
  <c r="D31" i="57"/>
  <c r="D32" i="57"/>
  <c r="D33" i="57"/>
  <c r="D34" i="57"/>
  <c r="D35" i="57"/>
  <c r="D36" i="57"/>
  <c r="D37" i="57"/>
  <c r="D38" i="57"/>
  <c r="D39" i="57"/>
  <c r="D40" i="57"/>
  <c r="D41" i="57"/>
  <c r="M5" i="1"/>
  <c r="T9" i="57" l="1"/>
  <c r="T8" i="57"/>
  <c r="J27" i="57"/>
  <c r="T9" i="58"/>
  <c r="T8" i="58"/>
  <c r="G27" i="58"/>
  <c r="G27" i="57"/>
  <c r="D41" i="56"/>
  <c r="D40" i="56"/>
  <c r="D39" i="56"/>
  <c r="D38" i="56"/>
  <c r="D37" i="56"/>
  <c r="D36" i="56"/>
  <c r="D35" i="56"/>
  <c r="D34" i="56"/>
  <c r="D33" i="56"/>
  <c r="D32" i="56"/>
  <c r="D31" i="56"/>
  <c r="D30" i="56"/>
  <c r="D29" i="56"/>
  <c r="D28" i="56"/>
  <c r="D27" i="56"/>
  <c r="I26" i="56"/>
  <c r="J26" i="56" s="1"/>
  <c r="F26" i="56"/>
  <c r="G26" i="56" s="1"/>
  <c r="D26" i="56"/>
  <c r="I25" i="56"/>
  <c r="J25" i="56" s="1"/>
  <c r="F25" i="56"/>
  <c r="G25" i="56" s="1"/>
  <c r="D25" i="56"/>
  <c r="I24" i="56"/>
  <c r="J24" i="56" s="1"/>
  <c r="F24" i="56"/>
  <c r="G24" i="56" s="1"/>
  <c r="D24" i="56"/>
  <c r="I23" i="56"/>
  <c r="J23" i="56" s="1"/>
  <c r="F23" i="56"/>
  <c r="G23" i="56" s="1"/>
  <c r="D23" i="56"/>
  <c r="I22" i="56"/>
  <c r="J22" i="56" s="1"/>
  <c r="F22" i="56"/>
  <c r="G22" i="56" s="1"/>
  <c r="D22" i="56"/>
  <c r="I21" i="56"/>
  <c r="J21" i="56" s="1"/>
  <c r="F21" i="56"/>
  <c r="G21" i="56" s="1"/>
  <c r="D21" i="56"/>
  <c r="I20" i="56"/>
  <c r="J20" i="56" s="1"/>
  <c r="F20" i="56"/>
  <c r="G20" i="56" s="1"/>
  <c r="D20" i="56"/>
  <c r="I19" i="56"/>
  <c r="J19" i="56" s="1"/>
  <c r="F19" i="56"/>
  <c r="G19" i="56" s="1"/>
  <c r="D19" i="56"/>
  <c r="I18" i="56"/>
  <c r="J18" i="56" s="1"/>
  <c r="F18" i="56"/>
  <c r="G18" i="56" s="1"/>
  <c r="D18" i="56"/>
  <c r="I17" i="56"/>
  <c r="J17" i="56" s="1"/>
  <c r="F17" i="56"/>
  <c r="G17" i="56" s="1"/>
  <c r="D17" i="56"/>
  <c r="I16" i="56"/>
  <c r="J16" i="56" s="1"/>
  <c r="F16" i="56"/>
  <c r="G16" i="56" s="1"/>
  <c r="D16" i="56"/>
  <c r="I15" i="56"/>
  <c r="J15" i="56" s="1"/>
  <c r="F15" i="56"/>
  <c r="G15" i="56" s="1"/>
  <c r="D15" i="56"/>
  <c r="I14" i="56"/>
  <c r="J14" i="56" s="1"/>
  <c r="F14" i="56"/>
  <c r="G14" i="56" s="1"/>
  <c r="D14" i="56"/>
  <c r="I13" i="56"/>
  <c r="J13" i="56" s="1"/>
  <c r="F13" i="56"/>
  <c r="G13" i="56" s="1"/>
  <c r="D13" i="56"/>
  <c r="I12" i="56"/>
  <c r="J12" i="56" s="1"/>
  <c r="F12" i="56"/>
  <c r="G12" i="56" s="1"/>
  <c r="AC7" i="56"/>
  <c r="AA7" i="56"/>
  <c r="AJ6" i="56"/>
  <c r="AI6" i="56"/>
  <c r="AH6" i="56"/>
  <c r="AG6" i="56"/>
  <c r="AF6" i="56"/>
  <c r="AE6" i="56"/>
  <c r="AD6" i="56"/>
  <c r="AC6" i="56"/>
  <c r="AA6" i="56"/>
  <c r="Z6" i="56"/>
  <c r="Y6" i="56"/>
  <c r="X6" i="56"/>
  <c r="W6" i="56"/>
  <c r="V6" i="56"/>
  <c r="U6" i="56"/>
  <c r="T6" i="56"/>
  <c r="AJ5" i="56"/>
  <c r="AI5" i="56"/>
  <c r="AH5" i="56"/>
  <c r="AG5" i="56"/>
  <c r="AF5" i="56"/>
  <c r="AE5" i="56"/>
  <c r="AD5" i="56"/>
  <c r="AC5" i="56"/>
  <c r="AA5" i="56"/>
  <c r="Z5" i="56"/>
  <c r="Y5" i="56"/>
  <c r="X5" i="56"/>
  <c r="W5" i="56"/>
  <c r="V5" i="56"/>
  <c r="U5" i="56"/>
  <c r="T5" i="56"/>
  <c r="AJ4" i="56"/>
  <c r="AI4" i="56"/>
  <c r="AH4" i="56"/>
  <c r="AG4" i="56"/>
  <c r="AF4" i="56"/>
  <c r="AE4" i="56"/>
  <c r="AD4" i="56"/>
  <c r="Z4" i="56"/>
  <c r="Y4" i="56"/>
  <c r="X4" i="56"/>
  <c r="W4" i="56"/>
  <c r="V4" i="56"/>
  <c r="U4" i="56"/>
  <c r="T4" i="56"/>
  <c r="AJ3" i="56"/>
  <c r="AI3" i="56"/>
  <c r="AH3" i="56"/>
  <c r="AG3" i="56"/>
  <c r="AF3" i="56"/>
  <c r="AE3" i="56"/>
  <c r="AD3" i="56"/>
  <c r="Z3" i="56"/>
  <c r="Y3" i="56"/>
  <c r="X3" i="56"/>
  <c r="W3" i="56"/>
  <c r="V3" i="56"/>
  <c r="U3" i="56"/>
  <c r="T3" i="56"/>
  <c r="AJ2" i="56"/>
  <c r="AI2" i="56"/>
  <c r="AH2" i="56"/>
  <c r="AG2" i="56"/>
  <c r="AF2" i="56"/>
  <c r="AE2" i="56"/>
  <c r="AD2" i="56"/>
  <c r="Z2" i="56"/>
  <c r="Y2" i="56"/>
  <c r="X2" i="56"/>
  <c r="W2" i="56"/>
  <c r="V2" i="56"/>
  <c r="U2" i="56"/>
  <c r="T2" i="56"/>
  <c r="A9" i="58" l="1"/>
  <c r="A9" i="57"/>
  <c r="T9" i="56"/>
  <c r="T8" i="56"/>
  <c r="G27" i="56"/>
  <c r="J27" i="56"/>
  <c r="F26" i="55"/>
  <c r="G26" i="55" s="1"/>
  <c r="F25" i="55"/>
  <c r="G25" i="55" s="1"/>
  <c r="F24" i="55"/>
  <c r="G24" i="55" s="1"/>
  <c r="F23" i="55"/>
  <c r="G23" i="55" s="1"/>
  <c r="F22" i="55"/>
  <c r="G22" i="55" s="1"/>
  <c r="F21" i="55"/>
  <c r="G21" i="55" s="1"/>
  <c r="F20" i="55"/>
  <c r="G20" i="55" s="1"/>
  <c r="F19" i="55"/>
  <c r="G19" i="55" s="1"/>
  <c r="F18" i="55"/>
  <c r="G18" i="55" s="1"/>
  <c r="F17" i="55"/>
  <c r="G17" i="55" s="1"/>
  <c r="F16" i="55"/>
  <c r="G16" i="55" s="1"/>
  <c r="F15" i="55"/>
  <c r="G15" i="55" s="1"/>
  <c r="F14" i="55"/>
  <c r="G14" i="55" s="1"/>
  <c r="F13" i="55"/>
  <c r="G13" i="55" s="1"/>
  <c r="F12" i="55"/>
  <c r="G12" i="55" s="1"/>
  <c r="AI4" i="55"/>
  <c r="D41" i="55"/>
  <c r="D40" i="55"/>
  <c r="D39" i="55"/>
  <c r="D38" i="55"/>
  <c r="D37" i="55"/>
  <c r="D36" i="55"/>
  <c r="D35" i="55"/>
  <c r="D34" i="55"/>
  <c r="D33" i="55"/>
  <c r="D32" i="55"/>
  <c r="D31" i="55"/>
  <c r="D30" i="55"/>
  <c r="D29" i="55"/>
  <c r="D28" i="55"/>
  <c r="D27" i="55"/>
  <c r="D26" i="55"/>
  <c r="D25" i="55"/>
  <c r="D24" i="55"/>
  <c r="D23" i="55"/>
  <c r="D22" i="55"/>
  <c r="D21" i="55"/>
  <c r="D20" i="55"/>
  <c r="D19" i="55"/>
  <c r="D18" i="55"/>
  <c r="D17" i="55"/>
  <c r="D16" i="55"/>
  <c r="D15" i="55"/>
  <c r="D14" i="55"/>
  <c r="D13" i="55"/>
  <c r="AC7" i="55"/>
  <c r="AA7" i="55"/>
  <c r="AJ6" i="55"/>
  <c r="AI6" i="55"/>
  <c r="AH6" i="55"/>
  <c r="AG6" i="55"/>
  <c r="AF6" i="55"/>
  <c r="AE6" i="55"/>
  <c r="AD6" i="55"/>
  <c r="AC6" i="55"/>
  <c r="AA6" i="55"/>
  <c r="Z6" i="55"/>
  <c r="Y6" i="55"/>
  <c r="X6" i="55"/>
  <c r="W6" i="55"/>
  <c r="V6" i="55"/>
  <c r="U6" i="55"/>
  <c r="T6" i="55"/>
  <c r="AJ5" i="55"/>
  <c r="AE5" i="55"/>
  <c r="AD5" i="55"/>
  <c r="AC5" i="55"/>
  <c r="AA5" i="55"/>
  <c r="Z5" i="55"/>
  <c r="T5" i="55"/>
  <c r="AH5" i="55"/>
  <c r="AJ4" i="55"/>
  <c r="AE4" i="55"/>
  <c r="AD4" i="55"/>
  <c r="Z4" i="55"/>
  <c r="T4" i="55"/>
  <c r="AH4" i="55"/>
  <c r="AJ3" i="55"/>
  <c r="AE3" i="55"/>
  <c r="AD3" i="55"/>
  <c r="Z3" i="55"/>
  <c r="T3" i="55"/>
  <c r="AF3" i="55"/>
  <c r="AJ2" i="55"/>
  <c r="AI2" i="55"/>
  <c r="AH2" i="55"/>
  <c r="AG2" i="55"/>
  <c r="AF2" i="55"/>
  <c r="AE2" i="55"/>
  <c r="AD2" i="55"/>
  <c r="Z2" i="55"/>
  <c r="Y2" i="55"/>
  <c r="X2" i="55"/>
  <c r="W2" i="55"/>
  <c r="V2" i="55"/>
  <c r="U2" i="55"/>
  <c r="T2" i="55"/>
  <c r="D41" i="54"/>
  <c r="D40" i="54"/>
  <c r="D39" i="54"/>
  <c r="D38" i="54"/>
  <c r="D37" i="54"/>
  <c r="D36" i="54"/>
  <c r="D35" i="54"/>
  <c r="D34" i="54"/>
  <c r="D33" i="54"/>
  <c r="D32" i="54"/>
  <c r="D31" i="54"/>
  <c r="D30" i="54"/>
  <c r="D29" i="54"/>
  <c r="D28" i="54"/>
  <c r="D27" i="54"/>
  <c r="J26" i="54"/>
  <c r="G26" i="54"/>
  <c r="D26" i="54"/>
  <c r="J25" i="54"/>
  <c r="G25" i="54"/>
  <c r="D25" i="54"/>
  <c r="J24" i="54"/>
  <c r="G24" i="54"/>
  <c r="D24" i="54"/>
  <c r="J23" i="54"/>
  <c r="G23" i="54"/>
  <c r="D23" i="54"/>
  <c r="J22" i="54"/>
  <c r="G22" i="54"/>
  <c r="D22" i="54"/>
  <c r="J21" i="54"/>
  <c r="G21" i="54"/>
  <c r="D21" i="54"/>
  <c r="J20" i="54"/>
  <c r="G20" i="54"/>
  <c r="D20" i="54"/>
  <c r="J19" i="54"/>
  <c r="G19" i="54"/>
  <c r="D19" i="54"/>
  <c r="J18" i="54"/>
  <c r="G18" i="54"/>
  <c r="D18" i="54"/>
  <c r="J17" i="54"/>
  <c r="G17" i="54"/>
  <c r="D17" i="54"/>
  <c r="J16" i="54"/>
  <c r="G16" i="54"/>
  <c r="D16" i="54"/>
  <c r="J15" i="54"/>
  <c r="G15" i="54"/>
  <c r="D15" i="54"/>
  <c r="J14" i="54"/>
  <c r="G14" i="54"/>
  <c r="D14" i="54"/>
  <c r="J13" i="54"/>
  <c r="G13" i="54"/>
  <c r="D13" i="54"/>
  <c r="J12" i="54"/>
  <c r="G12" i="54"/>
  <c r="AC7" i="54"/>
  <c r="AA7" i="54"/>
  <c r="AJ6" i="54"/>
  <c r="AI6" i="54"/>
  <c r="AH6" i="54"/>
  <c r="AG6" i="54"/>
  <c r="AF6" i="54"/>
  <c r="AE6" i="54"/>
  <c r="AD6" i="54"/>
  <c r="AC6" i="54"/>
  <c r="AA6" i="54"/>
  <c r="Z6" i="54"/>
  <c r="Y6" i="54"/>
  <c r="X6" i="54"/>
  <c r="W6" i="54"/>
  <c r="V6" i="54"/>
  <c r="U6" i="54"/>
  <c r="T6" i="54"/>
  <c r="AJ5" i="54"/>
  <c r="AI5" i="54"/>
  <c r="AH5" i="54"/>
  <c r="AG5" i="54"/>
  <c r="AF5" i="54"/>
  <c r="AE5" i="54"/>
  <c r="AD5" i="54"/>
  <c r="AC5" i="54"/>
  <c r="AA5" i="54"/>
  <c r="Z5" i="54"/>
  <c r="Y5" i="54"/>
  <c r="X5" i="54"/>
  <c r="W5" i="54"/>
  <c r="V5" i="54"/>
  <c r="U5" i="54"/>
  <c r="T5" i="54"/>
  <c r="AJ4" i="54"/>
  <c r="AI4" i="54"/>
  <c r="AH4" i="54"/>
  <c r="AG4" i="54"/>
  <c r="AF4" i="54"/>
  <c r="AE4" i="54"/>
  <c r="AD4" i="54"/>
  <c r="Z4" i="54"/>
  <c r="Y4" i="54"/>
  <c r="X4" i="54"/>
  <c r="W4" i="54"/>
  <c r="V4" i="54"/>
  <c r="U4" i="54"/>
  <c r="T4" i="54"/>
  <c r="AJ3" i="54"/>
  <c r="AI3" i="54"/>
  <c r="AH3" i="54"/>
  <c r="AG3" i="54"/>
  <c r="AF3" i="54"/>
  <c r="AE3" i="54"/>
  <c r="AD3" i="54"/>
  <c r="Z3" i="54"/>
  <c r="Y3" i="54"/>
  <c r="X3" i="54"/>
  <c r="W3" i="54"/>
  <c r="V3" i="54"/>
  <c r="U3" i="54"/>
  <c r="T3" i="54"/>
  <c r="AJ2" i="54"/>
  <c r="AI2" i="54"/>
  <c r="AH2" i="54"/>
  <c r="AG2" i="54"/>
  <c r="AF2" i="54"/>
  <c r="AE2" i="54"/>
  <c r="AD2" i="54"/>
  <c r="Z2" i="54"/>
  <c r="Y2" i="54"/>
  <c r="X2" i="54"/>
  <c r="W2" i="54"/>
  <c r="V2" i="54"/>
  <c r="U2" i="54"/>
  <c r="T2" i="54"/>
  <c r="A9" i="56" l="1"/>
  <c r="Y5" i="55"/>
  <c r="W3" i="55"/>
  <c r="X5" i="55"/>
  <c r="V3" i="55"/>
  <c r="Y4" i="55"/>
  <c r="Y3" i="55"/>
  <c r="W4" i="55"/>
  <c r="AH3" i="55"/>
  <c r="AF5" i="55"/>
  <c r="AI5" i="55"/>
  <c r="AF4" i="55"/>
  <c r="AG4" i="55"/>
  <c r="AI3" i="55"/>
  <c r="AG5" i="55"/>
  <c r="AG3" i="55"/>
  <c r="T9" i="54"/>
  <c r="J27" i="54"/>
  <c r="G27" i="54"/>
  <c r="T8" i="54"/>
  <c r="L6" i="1"/>
  <c r="I14" i="53"/>
  <c r="J14" i="53" s="1"/>
  <c r="F23" i="53"/>
  <c r="G23" i="53" s="1"/>
  <c r="F20" i="53"/>
  <c r="G20" i="53" s="1"/>
  <c r="F17" i="53"/>
  <c r="G17" i="53" s="1"/>
  <c r="I22" i="53"/>
  <c r="J22" i="53" s="1"/>
  <c r="F19" i="53"/>
  <c r="G19" i="53" s="1"/>
  <c r="F22" i="53"/>
  <c r="G22" i="53" s="1"/>
  <c r="I13" i="53"/>
  <c r="J13" i="53" s="1"/>
  <c r="F18" i="53"/>
  <c r="G18" i="53" s="1"/>
  <c r="F15" i="53"/>
  <c r="G15" i="53" s="1"/>
  <c r="D41" i="53"/>
  <c r="D40" i="53"/>
  <c r="D39" i="53"/>
  <c r="D38" i="53"/>
  <c r="D37" i="53"/>
  <c r="D36" i="53"/>
  <c r="D35" i="53"/>
  <c r="D34" i="53"/>
  <c r="D33" i="53"/>
  <c r="D32" i="53"/>
  <c r="D31" i="53"/>
  <c r="D30" i="53"/>
  <c r="D29" i="53"/>
  <c r="D28" i="53"/>
  <c r="D27" i="53"/>
  <c r="D26" i="53"/>
  <c r="D25" i="53"/>
  <c r="D24" i="53"/>
  <c r="D23" i="53"/>
  <c r="D22" i="53"/>
  <c r="D21" i="53"/>
  <c r="D20" i="53"/>
  <c r="D19" i="53"/>
  <c r="D18" i="53"/>
  <c r="D17" i="53"/>
  <c r="D16" i="53"/>
  <c r="D15" i="53"/>
  <c r="D14" i="53"/>
  <c r="D13" i="53"/>
  <c r="AC7" i="53"/>
  <c r="AA7" i="53"/>
  <c r="AJ6" i="53"/>
  <c r="AI6" i="53"/>
  <c r="AH6" i="53"/>
  <c r="AG6" i="53"/>
  <c r="AF6" i="53"/>
  <c r="AE6" i="53"/>
  <c r="AD6" i="53"/>
  <c r="AC6" i="53"/>
  <c r="AA6" i="53"/>
  <c r="Z6" i="53"/>
  <c r="Y6" i="53"/>
  <c r="X6" i="53"/>
  <c r="W6" i="53"/>
  <c r="V6" i="53"/>
  <c r="U6" i="53"/>
  <c r="T6" i="53"/>
  <c r="AJ5" i="53"/>
  <c r="AG5" i="53"/>
  <c r="AF5" i="53"/>
  <c r="AD5" i="53"/>
  <c r="AC5" i="53"/>
  <c r="AA5" i="53"/>
  <c r="Z5" i="53"/>
  <c r="T5" i="53"/>
  <c r="AI5" i="53"/>
  <c r="I23" i="53"/>
  <c r="J23" i="53" s="1"/>
  <c r="I20" i="53"/>
  <c r="J20" i="53" s="1"/>
  <c r="I17" i="53"/>
  <c r="J17" i="53" s="1"/>
  <c r="AE5" i="53"/>
  <c r="AJ4" i="53"/>
  <c r="AH4" i="53"/>
  <c r="AG4" i="53"/>
  <c r="AF4" i="53"/>
  <c r="AD4" i="53"/>
  <c r="Z4" i="53"/>
  <c r="T4" i="53"/>
  <c r="I19" i="53"/>
  <c r="J19" i="53" s="1"/>
  <c r="I16" i="53"/>
  <c r="J16" i="53" s="1"/>
  <c r="AJ3" i="53"/>
  <c r="AH3" i="53"/>
  <c r="AG3" i="53"/>
  <c r="AD3" i="53"/>
  <c r="Z3" i="53"/>
  <c r="T3" i="53"/>
  <c r="I21" i="53"/>
  <c r="J21" i="53" s="1"/>
  <c r="I18" i="53"/>
  <c r="J18" i="53" s="1"/>
  <c r="I12" i="53"/>
  <c r="J12" i="53" s="1"/>
  <c r="AJ2" i="53"/>
  <c r="AI2" i="53"/>
  <c r="AH2" i="53"/>
  <c r="AG2" i="53"/>
  <c r="AF2" i="53"/>
  <c r="AE2" i="53"/>
  <c r="AD2" i="53"/>
  <c r="Z2" i="53"/>
  <c r="Y2" i="53"/>
  <c r="X2" i="53"/>
  <c r="W2" i="53"/>
  <c r="V2" i="53"/>
  <c r="U2" i="53"/>
  <c r="T2" i="53"/>
  <c r="D13" i="52"/>
  <c r="D14" i="52"/>
  <c r="D15" i="52"/>
  <c r="D16" i="52"/>
  <c r="D17" i="52"/>
  <c r="T9" i="55" l="1"/>
  <c r="W5" i="55"/>
  <c r="U5" i="55"/>
  <c r="U4" i="55"/>
  <c r="U3" i="55"/>
  <c r="J27" i="55"/>
  <c r="X4" i="55"/>
  <c r="X3" i="55"/>
  <c r="V5" i="55"/>
  <c r="V4" i="55"/>
  <c r="A9" i="54"/>
  <c r="AF3" i="53"/>
  <c r="V4" i="53"/>
  <c r="X3" i="53"/>
  <c r="I15" i="53"/>
  <c r="J15" i="53" s="1"/>
  <c r="W4" i="53"/>
  <c r="F16" i="53"/>
  <c r="G16" i="53" s="1"/>
  <c r="W5" i="53"/>
  <c r="W3" i="53"/>
  <c r="F12" i="53"/>
  <c r="G12" i="53" s="1"/>
  <c r="U3" i="53"/>
  <c r="U4" i="53"/>
  <c r="F13" i="53"/>
  <c r="G13" i="53" s="1"/>
  <c r="AE3" i="53"/>
  <c r="AE4" i="53"/>
  <c r="I25" i="53"/>
  <c r="J25" i="53" s="1"/>
  <c r="V3" i="53"/>
  <c r="V5" i="53"/>
  <c r="F21" i="53"/>
  <c r="G21" i="53" s="1"/>
  <c r="I24" i="53"/>
  <c r="J24" i="53" s="1"/>
  <c r="AI3" i="53"/>
  <c r="X4" i="53"/>
  <c r="AI4" i="53"/>
  <c r="X5" i="53"/>
  <c r="AH5" i="53"/>
  <c r="I26" i="53"/>
  <c r="J26" i="53" s="1"/>
  <c r="F23" i="52"/>
  <c r="G23" i="52" s="1"/>
  <c r="AE5" i="52"/>
  <c r="F14" i="52"/>
  <c r="G14" i="52" s="1"/>
  <c r="I19" i="52"/>
  <c r="J19" i="52" s="1"/>
  <c r="F22" i="52"/>
  <c r="G22" i="52" s="1"/>
  <c r="F13" i="52"/>
  <c r="G13" i="52" s="1"/>
  <c r="F12" i="52"/>
  <c r="G12" i="52" s="1"/>
  <c r="X3" i="52"/>
  <c r="AE4" i="52"/>
  <c r="AI4" i="52"/>
  <c r="I26" i="52"/>
  <c r="J26" i="52" s="1"/>
  <c r="AF3" i="52"/>
  <c r="AE3" i="52"/>
  <c r="AF5" i="52"/>
  <c r="D41" i="52"/>
  <c r="D40" i="52"/>
  <c r="D39" i="52"/>
  <c r="D38" i="52"/>
  <c r="D37" i="52"/>
  <c r="D36" i="52"/>
  <c r="D35" i="52"/>
  <c r="D34" i="52"/>
  <c r="D33" i="52"/>
  <c r="D32" i="52"/>
  <c r="D31" i="52"/>
  <c r="D30" i="52"/>
  <c r="D29" i="52"/>
  <c r="D28" i="52"/>
  <c r="D27" i="52"/>
  <c r="D26" i="52"/>
  <c r="D25" i="52"/>
  <c r="D24" i="52"/>
  <c r="D23" i="52"/>
  <c r="D22" i="52"/>
  <c r="D21" i="52"/>
  <c r="D20" i="52"/>
  <c r="D19" i="52"/>
  <c r="D18" i="52"/>
  <c r="AC7" i="52"/>
  <c r="AA7" i="52"/>
  <c r="AJ6" i="52"/>
  <c r="AI6" i="52"/>
  <c r="AH6" i="52"/>
  <c r="AG6" i="52"/>
  <c r="AF6" i="52"/>
  <c r="AE6" i="52"/>
  <c r="AD6" i="52"/>
  <c r="AC6" i="52"/>
  <c r="AA6" i="52"/>
  <c r="Z6" i="52"/>
  <c r="Y6" i="52"/>
  <c r="X6" i="52"/>
  <c r="W6" i="52"/>
  <c r="V6" i="52"/>
  <c r="U6" i="52"/>
  <c r="T6" i="52"/>
  <c r="AJ5" i="52"/>
  <c r="AD5" i="52"/>
  <c r="AC5" i="52"/>
  <c r="AA5" i="52"/>
  <c r="Z5" i="52"/>
  <c r="T5" i="52"/>
  <c r="I20" i="52"/>
  <c r="J20" i="52" s="1"/>
  <c r="AJ4" i="52"/>
  <c r="AF4" i="52"/>
  <c r="AD4" i="52"/>
  <c r="Z4" i="52"/>
  <c r="T4" i="52"/>
  <c r="I16" i="52"/>
  <c r="J16" i="52" s="1"/>
  <c r="AJ3" i="52"/>
  <c r="AD3" i="52"/>
  <c r="Z3" i="52"/>
  <c r="T3" i="52"/>
  <c r="Y3" i="52"/>
  <c r="AJ2" i="52"/>
  <c r="AI2" i="52"/>
  <c r="AH2" i="52"/>
  <c r="AG2" i="52"/>
  <c r="AF2" i="52"/>
  <c r="AE2" i="52"/>
  <c r="AD2" i="52"/>
  <c r="Z2" i="52"/>
  <c r="Y2" i="52"/>
  <c r="X2" i="52"/>
  <c r="W2" i="52"/>
  <c r="V2" i="52"/>
  <c r="U2" i="52"/>
  <c r="T2" i="52"/>
  <c r="F15" i="47"/>
  <c r="G15" i="47" s="1"/>
  <c r="Y5" i="47"/>
  <c r="F21" i="47"/>
  <c r="G21" i="47" s="1"/>
  <c r="U5" i="47"/>
  <c r="X4" i="47"/>
  <c r="I13" i="47"/>
  <c r="J13" i="47" s="1"/>
  <c r="Y4" i="47"/>
  <c r="W4" i="47"/>
  <c r="F14" i="47"/>
  <c r="G14" i="47" s="1"/>
  <c r="F22" i="47"/>
  <c r="G22" i="47" s="1"/>
  <c r="F13" i="47"/>
  <c r="G13" i="47" s="1"/>
  <c r="I20" i="47"/>
  <c r="J20" i="47" s="1"/>
  <c r="I18" i="47"/>
  <c r="J18" i="47" s="1"/>
  <c r="AG5" i="47"/>
  <c r="J35" i="49"/>
  <c r="G35" i="49"/>
  <c r="J34" i="49"/>
  <c r="G34" i="49"/>
  <c r="J33" i="49"/>
  <c r="G33" i="49"/>
  <c r="J32" i="49"/>
  <c r="G32" i="49"/>
  <c r="J31" i="49"/>
  <c r="G31" i="49"/>
  <c r="J30" i="49"/>
  <c r="G30" i="49"/>
  <c r="J29" i="49"/>
  <c r="G29" i="49"/>
  <c r="J28" i="49"/>
  <c r="G28" i="49"/>
  <c r="J27" i="49"/>
  <c r="G27" i="49"/>
  <c r="J26" i="49"/>
  <c r="G26" i="49"/>
  <c r="J25" i="49"/>
  <c r="G25" i="49"/>
  <c r="J24" i="49"/>
  <c r="G24" i="49"/>
  <c r="J23" i="49"/>
  <c r="G23" i="49"/>
  <c r="J22" i="49"/>
  <c r="G22" i="49"/>
  <c r="J21" i="49"/>
  <c r="G21" i="49"/>
  <c r="J13" i="49"/>
  <c r="H13" i="49"/>
  <c r="Q12" i="49"/>
  <c r="P12" i="49"/>
  <c r="O12" i="49"/>
  <c r="N12" i="49"/>
  <c r="M12" i="49"/>
  <c r="L12" i="49"/>
  <c r="K12" i="49"/>
  <c r="J12" i="49"/>
  <c r="H12" i="49"/>
  <c r="G12" i="49"/>
  <c r="F12" i="49"/>
  <c r="E12" i="49"/>
  <c r="D12" i="49"/>
  <c r="C12" i="49"/>
  <c r="B12" i="49"/>
  <c r="A12" i="49"/>
  <c r="Q11" i="49"/>
  <c r="P11" i="49"/>
  <c r="O11" i="49"/>
  <c r="N11" i="49"/>
  <c r="M11" i="49"/>
  <c r="L11" i="49"/>
  <c r="K11" i="49"/>
  <c r="J11" i="49"/>
  <c r="H11" i="49"/>
  <c r="G11" i="49"/>
  <c r="F11" i="49"/>
  <c r="E11" i="49"/>
  <c r="D11" i="49"/>
  <c r="C11" i="49"/>
  <c r="B11" i="49"/>
  <c r="A11" i="49"/>
  <c r="Q10" i="49"/>
  <c r="P10" i="49"/>
  <c r="O10" i="49"/>
  <c r="N10" i="49"/>
  <c r="M10" i="49"/>
  <c r="L10" i="49"/>
  <c r="K10" i="49"/>
  <c r="G10" i="49"/>
  <c r="F10" i="49"/>
  <c r="E10" i="49"/>
  <c r="D10" i="49"/>
  <c r="C10" i="49"/>
  <c r="B10" i="49"/>
  <c r="A10" i="49"/>
  <c r="Q9" i="49"/>
  <c r="P9" i="49"/>
  <c r="O9" i="49"/>
  <c r="N9" i="49"/>
  <c r="M9" i="49"/>
  <c r="L9" i="49"/>
  <c r="K9" i="49"/>
  <c r="G9" i="49"/>
  <c r="F9" i="49"/>
  <c r="E9" i="49"/>
  <c r="D9" i="49"/>
  <c r="C9" i="49"/>
  <c r="B9" i="49"/>
  <c r="A9" i="49"/>
  <c r="Q8" i="49"/>
  <c r="P8" i="49"/>
  <c r="O8" i="49"/>
  <c r="N8" i="49"/>
  <c r="M8" i="49"/>
  <c r="L8" i="49"/>
  <c r="K8" i="49"/>
  <c r="G8" i="49"/>
  <c r="F8" i="49"/>
  <c r="E8" i="49"/>
  <c r="D8" i="49"/>
  <c r="C8" i="49"/>
  <c r="B8" i="49"/>
  <c r="A8" i="49"/>
  <c r="AG4" i="47"/>
  <c r="AE3" i="47"/>
  <c r="O4" i="1"/>
  <c r="O4" i="23" s="1"/>
  <c r="N4" i="1"/>
  <c r="N4" i="23" s="1"/>
  <c r="M4" i="1"/>
  <c r="M4" i="23" s="1"/>
  <c r="K26" i="48"/>
  <c r="H26" i="48"/>
  <c r="K25" i="48"/>
  <c r="H25" i="48"/>
  <c r="K24" i="48"/>
  <c r="H24" i="48"/>
  <c r="K23" i="48"/>
  <c r="H23" i="48"/>
  <c r="K22" i="48"/>
  <c r="H22" i="48"/>
  <c r="K21" i="48"/>
  <c r="H21" i="48"/>
  <c r="K20" i="48"/>
  <c r="H20" i="48"/>
  <c r="K19" i="48"/>
  <c r="H19" i="48"/>
  <c r="K18" i="48"/>
  <c r="H18" i="48"/>
  <c r="K17" i="48"/>
  <c r="H17" i="48"/>
  <c r="K16" i="48"/>
  <c r="H16" i="48"/>
  <c r="K15" i="48"/>
  <c r="H15" i="48"/>
  <c r="K14" i="48"/>
  <c r="H14" i="48"/>
  <c r="K13" i="48"/>
  <c r="H13" i="48"/>
  <c r="K12" i="48"/>
  <c r="H12" i="48"/>
  <c r="AC7" i="48"/>
  <c r="AA7" i="48"/>
  <c r="AJ6" i="48"/>
  <c r="AI6" i="48"/>
  <c r="AH6" i="48"/>
  <c r="AG6" i="48"/>
  <c r="AF6" i="48"/>
  <c r="AE6" i="48"/>
  <c r="AD6" i="48"/>
  <c r="AC6" i="48"/>
  <c r="AA6" i="48"/>
  <c r="Z6" i="48"/>
  <c r="Y6" i="48"/>
  <c r="X6" i="48"/>
  <c r="W6" i="48"/>
  <c r="V6" i="48"/>
  <c r="U6" i="48"/>
  <c r="T6" i="48"/>
  <c r="AJ5" i="48"/>
  <c r="AI5" i="48"/>
  <c r="AH5" i="48"/>
  <c r="AG5" i="48"/>
  <c r="AF5" i="48"/>
  <c r="AE5" i="48"/>
  <c r="AD5" i="48"/>
  <c r="AC5" i="48"/>
  <c r="AA5" i="48"/>
  <c r="Z5" i="48"/>
  <c r="Y5" i="48"/>
  <c r="X5" i="48"/>
  <c r="W5" i="48"/>
  <c r="V5" i="48"/>
  <c r="U5" i="48"/>
  <c r="T5" i="48"/>
  <c r="AJ4" i="48"/>
  <c r="AI4" i="48"/>
  <c r="AH4" i="48"/>
  <c r="AG4" i="48"/>
  <c r="AF4" i="48"/>
  <c r="AE4" i="48"/>
  <c r="AD4" i="48"/>
  <c r="Z4" i="48"/>
  <c r="Y4" i="48"/>
  <c r="X4" i="48"/>
  <c r="W4" i="48"/>
  <c r="V4" i="48"/>
  <c r="U4" i="48"/>
  <c r="T4" i="48"/>
  <c r="AJ3" i="48"/>
  <c r="AI3" i="48"/>
  <c r="AH3" i="48"/>
  <c r="AG3" i="48"/>
  <c r="AF3" i="48"/>
  <c r="AE3" i="48"/>
  <c r="AD3" i="48"/>
  <c r="Z3" i="48"/>
  <c r="Y3" i="48"/>
  <c r="X3" i="48"/>
  <c r="W3" i="48"/>
  <c r="V3" i="48"/>
  <c r="U3" i="48"/>
  <c r="T3" i="48"/>
  <c r="AJ2" i="48"/>
  <c r="AI2" i="48"/>
  <c r="AH2" i="48"/>
  <c r="AG2" i="48"/>
  <c r="AF2" i="48"/>
  <c r="AE2" i="48"/>
  <c r="AD2" i="48"/>
  <c r="Z2" i="48"/>
  <c r="Y2" i="48"/>
  <c r="X2" i="48"/>
  <c r="W2" i="48"/>
  <c r="V2" i="48"/>
  <c r="U2" i="48"/>
  <c r="T2" i="48"/>
  <c r="D41" i="47"/>
  <c r="D40" i="47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AC7" i="47"/>
  <c r="AA7" i="47"/>
  <c r="AJ6" i="47"/>
  <c r="AI6" i="47"/>
  <c r="AH6" i="47"/>
  <c r="AG6" i="47"/>
  <c r="AF6" i="47"/>
  <c r="AE6" i="47"/>
  <c r="AD6" i="47"/>
  <c r="AC6" i="47"/>
  <c r="AA6" i="47"/>
  <c r="Z6" i="47"/>
  <c r="Y6" i="47"/>
  <c r="X6" i="47"/>
  <c r="W6" i="47"/>
  <c r="V6" i="47"/>
  <c r="U6" i="47"/>
  <c r="T6" i="47"/>
  <c r="AJ5" i="47"/>
  <c r="AI5" i="47"/>
  <c r="AF5" i="47"/>
  <c r="AE5" i="47"/>
  <c r="AD5" i="47"/>
  <c r="AC5" i="47"/>
  <c r="AA5" i="47"/>
  <c r="Z5" i="47"/>
  <c r="T5" i="47"/>
  <c r="I26" i="47"/>
  <c r="J26" i="47" s="1"/>
  <c r="I17" i="47"/>
  <c r="J17" i="47" s="1"/>
  <c r="I14" i="47"/>
  <c r="J14" i="47" s="1"/>
  <c r="AJ4" i="47"/>
  <c r="AI4" i="47"/>
  <c r="AH4" i="47"/>
  <c r="AD4" i="47"/>
  <c r="Z4" i="47"/>
  <c r="T4" i="47"/>
  <c r="I25" i="47"/>
  <c r="J25" i="47" s="1"/>
  <c r="I19" i="47"/>
  <c r="J19" i="47" s="1"/>
  <c r="I16" i="47"/>
  <c r="J16" i="47" s="1"/>
  <c r="AJ3" i="47"/>
  <c r="AG3" i="47"/>
  <c r="AD3" i="47"/>
  <c r="Z3" i="47"/>
  <c r="T3" i="47"/>
  <c r="I15" i="47"/>
  <c r="J15" i="47" s="1"/>
  <c r="AJ2" i="47"/>
  <c r="AI2" i="47"/>
  <c r="AH2" i="47"/>
  <c r="AG2" i="47"/>
  <c r="AF2" i="47"/>
  <c r="AE2" i="47"/>
  <c r="AD2" i="47"/>
  <c r="Z2" i="47"/>
  <c r="Y2" i="47"/>
  <c r="X2" i="47"/>
  <c r="W2" i="47"/>
  <c r="V2" i="47"/>
  <c r="U2" i="47"/>
  <c r="T2" i="47"/>
  <c r="T8" i="55" l="1"/>
  <c r="A9" i="55" s="1"/>
  <c r="G27" i="55"/>
  <c r="J27" i="53"/>
  <c r="T9" i="53"/>
  <c r="F14" i="53"/>
  <c r="G14" i="53" s="1"/>
  <c r="U5" i="53"/>
  <c r="Y5" i="53"/>
  <c r="F26" i="53"/>
  <c r="G26" i="53" s="1"/>
  <c r="F25" i="53"/>
  <c r="G25" i="53" s="1"/>
  <c r="Y4" i="53"/>
  <c r="F24" i="53"/>
  <c r="G24" i="53" s="1"/>
  <c r="Y3" i="53"/>
  <c r="G36" i="49"/>
  <c r="J36" i="49"/>
  <c r="K27" i="48"/>
  <c r="H27" i="48"/>
  <c r="AI3" i="52"/>
  <c r="Y5" i="52"/>
  <c r="I14" i="52"/>
  <c r="J14" i="52" s="1"/>
  <c r="AG4" i="52"/>
  <c r="I18" i="52"/>
  <c r="J18" i="52" s="1"/>
  <c r="I13" i="52"/>
  <c r="J13" i="52" s="1"/>
  <c r="F25" i="52"/>
  <c r="G25" i="52" s="1"/>
  <c r="AI5" i="52"/>
  <c r="I15" i="52"/>
  <c r="J15" i="52" s="1"/>
  <c r="I12" i="52"/>
  <c r="J12" i="52" s="1"/>
  <c r="U3" i="52"/>
  <c r="V4" i="52"/>
  <c r="F16" i="52"/>
  <c r="G16" i="52" s="1"/>
  <c r="F15" i="52"/>
  <c r="G15" i="52" s="1"/>
  <c r="V3" i="52"/>
  <c r="F17" i="52"/>
  <c r="G17" i="52" s="1"/>
  <c r="V5" i="52"/>
  <c r="I17" i="52"/>
  <c r="J17" i="52" s="1"/>
  <c r="I25" i="52"/>
  <c r="J25" i="52" s="1"/>
  <c r="U4" i="52"/>
  <c r="U5" i="52"/>
  <c r="I22" i="52"/>
  <c r="J22" i="52" s="1"/>
  <c r="F24" i="52"/>
  <c r="G24" i="52" s="1"/>
  <c r="AG3" i="52"/>
  <c r="F21" i="52"/>
  <c r="G21" i="52" s="1"/>
  <c r="AH3" i="52"/>
  <c r="AH4" i="52"/>
  <c r="I24" i="52"/>
  <c r="J24" i="52" s="1"/>
  <c r="X4" i="52"/>
  <c r="X5" i="52"/>
  <c r="AG5" i="52"/>
  <c r="I21" i="52"/>
  <c r="J21" i="52" s="1"/>
  <c r="Y4" i="52"/>
  <c r="AH5" i="52"/>
  <c r="I23" i="52"/>
  <c r="J23" i="52" s="1"/>
  <c r="AH3" i="47"/>
  <c r="AF3" i="47"/>
  <c r="AF4" i="47"/>
  <c r="F12" i="47"/>
  <c r="G12" i="47" s="1"/>
  <c r="V5" i="47"/>
  <c r="X5" i="47"/>
  <c r="AE4" i="47"/>
  <c r="F24" i="47"/>
  <c r="G24" i="47" s="1"/>
  <c r="F16" i="47"/>
  <c r="G16" i="47" s="1"/>
  <c r="W3" i="47"/>
  <c r="A16" i="49"/>
  <c r="A15" i="49"/>
  <c r="F25" i="47"/>
  <c r="G25" i="47" s="1"/>
  <c r="I12" i="47"/>
  <c r="J12" i="47" s="1"/>
  <c r="T9" i="48"/>
  <c r="T8" i="48"/>
  <c r="U3" i="47"/>
  <c r="U4" i="47"/>
  <c r="F17" i="47"/>
  <c r="G17" i="47" s="1"/>
  <c r="V4" i="47"/>
  <c r="I22" i="47"/>
  <c r="J22" i="47" s="1"/>
  <c r="F26" i="47"/>
  <c r="G26" i="47" s="1"/>
  <c r="I21" i="47"/>
  <c r="J21" i="47" s="1"/>
  <c r="F23" i="47"/>
  <c r="G23" i="47" s="1"/>
  <c r="X3" i="47"/>
  <c r="Y3" i="47"/>
  <c r="AH5" i="47"/>
  <c r="F20" i="47"/>
  <c r="G20" i="47" s="1"/>
  <c r="I23" i="47"/>
  <c r="J23" i="47" s="1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J24" i="46"/>
  <c r="G25" i="46"/>
  <c r="D24" i="46"/>
  <c r="D23" i="46"/>
  <c r="D22" i="46"/>
  <c r="G21" i="46"/>
  <c r="D21" i="46"/>
  <c r="J18" i="46"/>
  <c r="D20" i="46"/>
  <c r="D19" i="46"/>
  <c r="G18" i="46"/>
  <c r="D18" i="46"/>
  <c r="J15" i="46"/>
  <c r="D17" i="46"/>
  <c r="J12" i="46"/>
  <c r="D16" i="46"/>
  <c r="G14" i="46"/>
  <c r="D15" i="46"/>
  <c r="D14" i="46"/>
  <c r="D13" i="46"/>
  <c r="J13" i="46"/>
  <c r="G12" i="46"/>
  <c r="AC7" i="46"/>
  <c r="AA7" i="46"/>
  <c r="AJ6" i="46"/>
  <c r="AI6" i="46"/>
  <c r="AH6" i="46"/>
  <c r="AG6" i="46"/>
  <c r="AF6" i="46"/>
  <c r="AE6" i="46"/>
  <c r="AD6" i="46"/>
  <c r="AC6" i="46"/>
  <c r="AA6" i="46"/>
  <c r="Z6" i="46"/>
  <c r="Y6" i="46"/>
  <c r="X6" i="46"/>
  <c r="W6" i="46"/>
  <c r="V6" i="46"/>
  <c r="U6" i="46"/>
  <c r="T6" i="46"/>
  <c r="AJ5" i="46"/>
  <c r="AH5" i="46"/>
  <c r="AF5" i="46"/>
  <c r="AD5" i="46"/>
  <c r="AC5" i="46"/>
  <c r="AA5" i="46"/>
  <c r="Z5" i="46"/>
  <c r="T5" i="46"/>
  <c r="AI5" i="46"/>
  <c r="J23" i="46"/>
  <c r="AG5" i="46"/>
  <c r="Y5" i="46"/>
  <c r="X5" i="46"/>
  <c r="W5" i="46"/>
  <c r="V5" i="46"/>
  <c r="AJ4" i="46"/>
  <c r="AH4" i="46"/>
  <c r="AG4" i="46"/>
  <c r="AD4" i="46"/>
  <c r="Z4" i="46"/>
  <c r="T4" i="46"/>
  <c r="J22" i="46"/>
  <c r="J17" i="46"/>
  <c r="AF4" i="46"/>
  <c r="G23" i="46"/>
  <c r="G20" i="46"/>
  <c r="G17" i="46"/>
  <c r="AJ3" i="46"/>
  <c r="AH3" i="46"/>
  <c r="AG3" i="46"/>
  <c r="AD3" i="46"/>
  <c r="Z3" i="46"/>
  <c r="T3" i="46"/>
  <c r="J20" i="46"/>
  <c r="J16" i="46"/>
  <c r="J21" i="46"/>
  <c r="X3" i="46"/>
  <c r="G19" i="46"/>
  <c r="V3" i="46"/>
  <c r="AJ2" i="46"/>
  <c r="AI2" i="46"/>
  <c r="AH2" i="46"/>
  <c r="AG2" i="46"/>
  <c r="AF2" i="46"/>
  <c r="AE2" i="46"/>
  <c r="AD2" i="46"/>
  <c r="Z2" i="46"/>
  <c r="Y2" i="46"/>
  <c r="X2" i="46"/>
  <c r="W2" i="46"/>
  <c r="V2" i="46"/>
  <c r="U2" i="46"/>
  <c r="T2" i="46"/>
  <c r="J26" i="39"/>
  <c r="I25" i="39"/>
  <c r="J25" i="39" s="1"/>
  <c r="I24" i="39"/>
  <c r="J24" i="39" s="1"/>
  <c r="J23" i="39"/>
  <c r="I22" i="39"/>
  <c r="J22" i="39" s="1"/>
  <c r="I21" i="39"/>
  <c r="J21" i="39" s="1"/>
  <c r="I19" i="39"/>
  <c r="J19" i="39" s="1"/>
  <c r="I18" i="39"/>
  <c r="J18" i="39" s="1"/>
  <c r="J17" i="39"/>
  <c r="I16" i="39"/>
  <c r="J16" i="39" s="1"/>
  <c r="I15" i="39"/>
  <c r="J15" i="39" s="1"/>
  <c r="I13" i="39"/>
  <c r="J13" i="39" s="1"/>
  <c r="I12" i="39"/>
  <c r="J12" i="39" s="1"/>
  <c r="F25" i="39"/>
  <c r="G25" i="39" s="1"/>
  <c r="F26" i="39"/>
  <c r="G26" i="39" s="1"/>
  <c r="F24" i="39"/>
  <c r="G24" i="39" s="1"/>
  <c r="F22" i="39"/>
  <c r="G22" i="39" s="1"/>
  <c r="F23" i="39"/>
  <c r="G23" i="39" s="1"/>
  <c r="F21" i="39"/>
  <c r="G21" i="39" s="1"/>
  <c r="F19" i="39"/>
  <c r="G19" i="39" s="1"/>
  <c r="F20" i="39"/>
  <c r="G20" i="39" s="1"/>
  <c r="F18" i="39"/>
  <c r="G18" i="39" s="1"/>
  <c r="F16" i="39"/>
  <c r="G16" i="39" s="1"/>
  <c r="F17" i="39"/>
  <c r="G17" i="39" s="1"/>
  <c r="F15" i="39"/>
  <c r="G15" i="39" s="1"/>
  <c r="F13" i="39"/>
  <c r="G13" i="39" s="1"/>
  <c r="F14" i="39"/>
  <c r="G14" i="39" s="1"/>
  <c r="F12" i="39"/>
  <c r="G12" i="39" s="1"/>
  <c r="J20" i="39"/>
  <c r="J14" i="39"/>
  <c r="J14" i="30"/>
  <c r="J22" i="30"/>
  <c r="J13" i="30"/>
  <c r="J17" i="30"/>
  <c r="J15" i="30"/>
  <c r="J20" i="30"/>
  <c r="J16" i="30"/>
  <c r="J21" i="30"/>
  <c r="J19" i="30"/>
  <c r="J23" i="30"/>
  <c r="J12" i="30"/>
  <c r="J25" i="30"/>
  <c r="J18" i="30"/>
  <c r="J24" i="30"/>
  <c r="J11" i="30"/>
  <c r="G19" i="30"/>
  <c r="G13" i="30"/>
  <c r="G21" i="30"/>
  <c r="G11" i="30"/>
  <c r="G14" i="30"/>
  <c r="G23" i="30"/>
  <c r="G16" i="30"/>
  <c r="G20" i="30"/>
  <c r="G15" i="30"/>
  <c r="G25" i="30"/>
  <c r="G24" i="30"/>
  <c r="G12" i="30"/>
  <c r="G17" i="30"/>
  <c r="G18" i="30"/>
  <c r="G22" i="30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J23" i="34"/>
  <c r="J35" i="34"/>
  <c r="J25" i="34"/>
  <c r="J22" i="34"/>
  <c r="J21" i="34"/>
  <c r="J27" i="34"/>
  <c r="J33" i="34"/>
  <c r="J29" i="34"/>
  <c r="J26" i="34"/>
  <c r="J30" i="34"/>
  <c r="J24" i="34"/>
  <c r="J31" i="34"/>
  <c r="J28" i="34"/>
  <c r="J34" i="34"/>
  <c r="J32" i="34"/>
  <c r="G21" i="34"/>
  <c r="G29" i="34"/>
  <c r="G34" i="34"/>
  <c r="G24" i="34"/>
  <c r="G27" i="34"/>
  <c r="G22" i="34"/>
  <c r="G30" i="34"/>
  <c r="G25" i="34"/>
  <c r="G31" i="34"/>
  <c r="G26" i="34"/>
  <c r="G33" i="34"/>
  <c r="G23" i="34"/>
  <c r="G35" i="34"/>
  <c r="G32" i="34"/>
  <c r="G28" i="34"/>
  <c r="J26" i="45"/>
  <c r="G24" i="45"/>
  <c r="J25" i="45"/>
  <c r="G25" i="45"/>
  <c r="J24" i="45"/>
  <c r="G23" i="45"/>
  <c r="J23" i="45"/>
  <c r="G21" i="45"/>
  <c r="J22" i="45"/>
  <c r="G19" i="45"/>
  <c r="J21" i="45"/>
  <c r="G20" i="45"/>
  <c r="J20" i="45"/>
  <c r="G13" i="45"/>
  <c r="J19" i="45"/>
  <c r="G16" i="45"/>
  <c r="J18" i="45"/>
  <c r="G15" i="45"/>
  <c r="J17" i="45"/>
  <c r="G18" i="45"/>
  <c r="J16" i="45"/>
  <c r="G22" i="45"/>
  <c r="J15" i="45"/>
  <c r="G17" i="45"/>
  <c r="J14" i="45"/>
  <c r="G26" i="45"/>
  <c r="J13" i="45"/>
  <c r="G12" i="45"/>
  <c r="J12" i="45"/>
  <c r="G14" i="45"/>
  <c r="AC7" i="45"/>
  <c r="AA7" i="45"/>
  <c r="AJ6" i="45"/>
  <c r="AI6" i="45"/>
  <c r="AH6" i="45"/>
  <c r="AG6" i="45"/>
  <c r="AF6" i="45"/>
  <c r="AE6" i="45"/>
  <c r="AD6" i="45"/>
  <c r="AC6" i="45"/>
  <c r="AA6" i="45"/>
  <c r="Z6" i="45"/>
  <c r="Y6" i="45"/>
  <c r="X6" i="45"/>
  <c r="W6" i="45"/>
  <c r="V6" i="45"/>
  <c r="U6" i="45"/>
  <c r="T6" i="45"/>
  <c r="AJ5" i="45"/>
  <c r="AD5" i="45"/>
  <c r="AC5" i="45"/>
  <c r="AA5" i="45"/>
  <c r="Z5" i="45"/>
  <c r="T5" i="45"/>
  <c r="AI5" i="45"/>
  <c r="V5" i="45"/>
  <c r="W5" i="45"/>
  <c r="AF5" i="45"/>
  <c r="AE5" i="45"/>
  <c r="AJ4" i="45"/>
  <c r="AD4" i="45"/>
  <c r="Z4" i="45"/>
  <c r="T4" i="45"/>
  <c r="U4" i="45"/>
  <c r="V4" i="45"/>
  <c r="W4" i="45"/>
  <c r="AF4" i="45"/>
  <c r="AE4" i="45"/>
  <c r="AJ3" i="45"/>
  <c r="AD3" i="45"/>
  <c r="Z3" i="45"/>
  <c r="T3" i="45"/>
  <c r="U3" i="45"/>
  <c r="V3" i="45"/>
  <c r="W3" i="45"/>
  <c r="AF3" i="45"/>
  <c r="AE3" i="45"/>
  <c r="AJ2" i="45"/>
  <c r="AI2" i="45"/>
  <c r="AH2" i="45"/>
  <c r="AG2" i="45"/>
  <c r="AF2" i="45"/>
  <c r="AE2" i="45"/>
  <c r="AD2" i="45"/>
  <c r="Z2" i="45"/>
  <c r="Y2" i="45"/>
  <c r="X2" i="45"/>
  <c r="W2" i="45"/>
  <c r="V2" i="45"/>
  <c r="U2" i="45"/>
  <c r="T2" i="45"/>
  <c r="K18" i="41"/>
  <c r="K13" i="41"/>
  <c r="K14" i="41"/>
  <c r="K16" i="41"/>
  <c r="K17" i="41"/>
  <c r="K15" i="41"/>
  <c r="K24" i="41"/>
  <c r="K25" i="41"/>
  <c r="K19" i="41"/>
  <c r="K20" i="41"/>
  <c r="K21" i="41"/>
  <c r="K22" i="41"/>
  <c r="K23" i="41"/>
  <c r="K26" i="41"/>
  <c r="K12" i="41"/>
  <c r="H14" i="41"/>
  <c r="H13" i="41"/>
  <c r="H15" i="41"/>
  <c r="H16" i="41"/>
  <c r="H26" i="41"/>
  <c r="H17" i="41"/>
  <c r="H18" i="41"/>
  <c r="H19" i="41"/>
  <c r="H24" i="41"/>
  <c r="H25" i="41"/>
  <c r="H20" i="41"/>
  <c r="H21" i="41"/>
  <c r="H22" i="41"/>
  <c r="H23" i="41"/>
  <c r="H12" i="41"/>
  <c r="T8" i="53" l="1"/>
  <c r="A9" i="53" s="1"/>
  <c r="G27" i="53"/>
  <c r="F26" i="52"/>
  <c r="G26" i="52" s="1"/>
  <c r="J27" i="52"/>
  <c r="T9" i="52"/>
  <c r="F20" i="52"/>
  <c r="G20" i="52" s="1"/>
  <c r="W5" i="52"/>
  <c r="W4" i="52"/>
  <c r="F19" i="52"/>
  <c r="G19" i="52" s="1"/>
  <c r="F18" i="52"/>
  <c r="G18" i="52" s="1"/>
  <c r="W3" i="52"/>
  <c r="V3" i="47"/>
  <c r="F19" i="47"/>
  <c r="G19" i="47" s="1"/>
  <c r="F18" i="47"/>
  <c r="G18" i="47" s="1"/>
  <c r="W5" i="47"/>
  <c r="A18" i="49"/>
  <c r="A9" i="48"/>
  <c r="W4" i="46"/>
  <c r="X4" i="46"/>
  <c r="G22" i="46"/>
  <c r="W3" i="46"/>
  <c r="U4" i="46"/>
  <c r="G15" i="46"/>
  <c r="G26" i="46"/>
  <c r="Y3" i="46"/>
  <c r="G13" i="46"/>
  <c r="U3" i="46"/>
  <c r="Y4" i="46"/>
  <c r="G24" i="46"/>
  <c r="AE3" i="46"/>
  <c r="J25" i="46"/>
  <c r="AE4" i="46"/>
  <c r="J14" i="46"/>
  <c r="AF3" i="46"/>
  <c r="G16" i="46"/>
  <c r="AE5" i="46"/>
  <c r="AI3" i="46"/>
  <c r="AI4" i="46"/>
  <c r="J19" i="46"/>
  <c r="J26" i="46"/>
  <c r="V4" i="46"/>
  <c r="U5" i="46"/>
  <c r="J27" i="39"/>
  <c r="G27" i="39"/>
  <c r="J26" i="30"/>
  <c r="G26" i="30"/>
  <c r="J26" i="8"/>
  <c r="G26" i="8"/>
  <c r="J27" i="45"/>
  <c r="G27" i="45"/>
  <c r="X3" i="45"/>
  <c r="X4" i="45"/>
  <c r="X5" i="45"/>
  <c r="Y3" i="45"/>
  <c r="Y4" i="45"/>
  <c r="Y5" i="45"/>
  <c r="AH4" i="45"/>
  <c r="AI3" i="45"/>
  <c r="AI4" i="45"/>
  <c r="AG5" i="45"/>
  <c r="AH3" i="45"/>
  <c r="AH5" i="45"/>
  <c r="U5" i="45"/>
  <c r="AG3" i="45"/>
  <c r="AG4" i="45"/>
  <c r="K27" i="41"/>
  <c r="H27" i="41"/>
  <c r="AC7" i="41"/>
  <c r="AA7" i="41"/>
  <c r="AJ6" i="41"/>
  <c r="AI6" i="41"/>
  <c r="AH6" i="41"/>
  <c r="AG6" i="41"/>
  <c r="AF6" i="41"/>
  <c r="AE6" i="41"/>
  <c r="AD6" i="41"/>
  <c r="AC6" i="41"/>
  <c r="AA6" i="41"/>
  <c r="Z6" i="41"/>
  <c r="Y6" i="41"/>
  <c r="X6" i="41"/>
  <c r="W6" i="41"/>
  <c r="V6" i="41"/>
  <c r="U6" i="41"/>
  <c r="T6" i="41"/>
  <c r="AJ5" i="41"/>
  <c r="AE5" i="41"/>
  <c r="AD5" i="41"/>
  <c r="AC5" i="41"/>
  <c r="AA5" i="41"/>
  <c r="Z5" i="41"/>
  <c r="T5" i="41"/>
  <c r="AI5" i="41"/>
  <c r="AH5" i="41"/>
  <c r="AG5" i="41"/>
  <c r="AF5" i="41"/>
  <c r="Y5" i="41"/>
  <c r="X5" i="41"/>
  <c r="W5" i="41"/>
  <c r="V5" i="41"/>
  <c r="AJ4" i="41"/>
  <c r="AD4" i="41"/>
  <c r="Z4" i="41"/>
  <c r="T4" i="41"/>
  <c r="AI4" i="41"/>
  <c r="AH4" i="41"/>
  <c r="AG4" i="41"/>
  <c r="AF4" i="41"/>
  <c r="AE4" i="41"/>
  <c r="X4" i="41"/>
  <c r="V4" i="41"/>
  <c r="AJ3" i="41"/>
  <c r="AD3" i="41"/>
  <c r="Z3" i="41"/>
  <c r="T3" i="41"/>
  <c r="AI3" i="41"/>
  <c r="AH3" i="41"/>
  <c r="AG3" i="41"/>
  <c r="AF3" i="41"/>
  <c r="AE3" i="41"/>
  <c r="Y3" i="41"/>
  <c r="X3" i="41"/>
  <c r="AJ2" i="41"/>
  <c r="AI2" i="41"/>
  <c r="AH2" i="41"/>
  <c r="AG2" i="41"/>
  <c r="AF2" i="41"/>
  <c r="AE2" i="41"/>
  <c r="AD2" i="41"/>
  <c r="Z2" i="41"/>
  <c r="Y2" i="41"/>
  <c r="X2" i="41"/>
  <c r="W2" i="41"/>
  <c r="V2" i="41"/>
  <c r="U2" i="41"/>
  <c r="T2" i="41"/>
  <c r="I22" i="23"/>
  <c r="J22" i="23" s="1"/>
  <c r="I19" i="23"/>
  <c r="J19" i="23" s="1"/>
  <c r="I16" i="23"/>
  <c r="J16" i="23" s="1"/>
  <c r="P3" i="1"/>
  <c r="F11" i="40"/>
  <c r="E11" i="40"/>
  <c r="D11" i="40"/>
  <c r="C11" i="40"/>
  <c r="F10" i="40"/>
  <c r="E10" i="40"/>
  <c r="D10" i="40"/>
  <c r="C10" i="40"/>
  <c r="B10" i="40"/>
  <c r="E9" i="40"/>
  <c r="C9" i="40"/>
  <c r="B9" i="40"/>
  <c r="J13" i="40"/>
  <c r="Q12" i="40"/>
  <c r="P12" i="40"/>
  <c r="O12" i="40"/>
  <c r="N12" i="40"/>
  <c r="M12" i="40"/>
  <c r="L12" i="40"/>
  <c r="K12" i="40"/>
  <c r="J12" i="40"/>
  <c r="Q11" i="40"/>
  <c r="P11" i="40"/>
  <c r="O11" i="40"/>
  <c r="N11" i="40"/>
  <c r="M11" i="40"/>
  <c r="L11" i="40"/>
  <c r="K11" i="40"/>
  <c r="J11" i="40"/>
  <c r="Q10" i="40"/>
  <c r="P10" i="40"/>
  <c r="O10" i="40"/>
  <c r="N10" i="40"/>
  <c r="M10" i="40"/>
  <c r="L10" i="40"/>
  <c r="K10" i="40"/>
  <c r="Q9" i="40"/>
  <c r="P9" i="40"/>
  <c r="O9" i="40"/>
  <c r="N9" i="40"/>
  <c r="M9" i="40"/>
  <c r="L9" i="40"/>
  <c r="K9" i="40"/>
  <c r="Q8" i="40"/>
  <c r="P8" i="40"/>
  <c r="O8" i="40"/>
  <c r="N8" i="40"/>
  <c r="M8" i="40"/>
  <c r="L8" i="40"/>
  <c r="K8" i="40"/>
  <c r="H13" i="40"/>
  <c r="H12" i="40"/>
  <c r="G12" i="40"/>
  <c r="F12" i="40"/>
  <c r="E12" i="40"/>
  <c r="D12" i="40"/>
  <c r="C12" i="40"/>
  <c r="B12" i="40"/>
  <c r="A12" i="40"/>
  <c r="H11" i="40"/>
  <c r="G11" i="40"/>
  <c r="B11" i="40"/>
  <c r="A11" i="40"/>
  <c r="G10" i="40"/>
  <c r="A10" i="40"/>
  <c r="G9" i="40"/>
  <c r="F9" i="40"/>
  <c r="D9" i="40"/>
  <c r="A9" i="40"/>
  <c r="G8" i="40"/>
  <c r="F8" i="40"/>
  <c r="E8" i="40"/>
  <c r="D8" i="40"/>
  <c r="C8" i="40"/>
  <c r="B8" i="40"/>
  <c r="A8" i="40"/>
  <c r="W7" i="39"/>
  <c r="W6" i="39"/>
  <c r="AB9" i="39"/>
  <c r="AI8" i="39"/>
  <c r="AH8" i="39"/>
  <c r="AG8" i="39"/>
  <c r="AF8" i="39"/>
  <c r="AE8" i="39"/>
  <c r="AD8" i="39"/>
  <c r="AC8" i="39"/>
  <c r="AB8" i="39"/>
  <c r="AI7" i="39"/>
  <c r="AH7" i="39"/>
  <c r="AG7" i="39"/>
  <c r="AF7" i="39"/>
  <c r="AE7" i="39"/>
  <c r="AD7" i="39"/>
  <c r="AC7" i="39"/>
  <c r="AB7" i="39"/>
  <c r="AI6" i="39"/>
  <c r="AH6" i="39"/>
  <c r="AG6" i="39"/>
  <c r="AF6" i="39"/>
  <c r="AE6" i="39"/>
  <c r="AD6" i="39"/>
  <c r="AC6" i="39"/>
  <c r="AI5" i="39"/>
  <c r="AH5" i="39"/>
  <c r="AG5" i="39"/>
  <c r="AF5" i="39"/>
  <c r="AE5" i="39"/>
  <c r="AD5" i="39"/>
  <c r="AC5" i="39"/>
  <c r="AI4" i="39"/>
  <c r="AH4" i="39"/>
  <c r="AG4" i="39"/>
  <c r="AF4" i="39"/>
  <c r="AE4" i="39"/>
  <c r="AD4" i="39"/>
  <c r="AC4" i="39"/>
  <c r="Z9" i="39"/>
  <c r="F6" i="39"/>
  <c r="Z8" i="39"/>
  <c r="Y8" i="39"/>
  <c r="F5" i="39"/>
  <c r="X8" i="39" s="1"/>
  <c r="W8" i="39"/>
  <c r="V8" i="39"/>
  <c r="U8" i="39"/>
  <c r="T8" i="39"/>
  <c r="S8" i="39"/>
  <c r="Z7" i="39"/>
  <c r="Y7" i="39"/>
  <c r="X7" i="39"/>
  <c r="V7" i="39"/>
  <c r="U7" i="39"/>
  <c r="T7" i="39"/>
  <c r="S7" i="39"/>
  <c r="Y6" i="39"/>
  <c r="X6" i="39"/>
  <c r="V6" i="39"/>
  <c r="U6" i="39"/>
  <c r="T6" i="39"/>
  <c r="S6" i="39"/>
  <c r="Y5" i="39"/>
  <c r="X5" i="39"/>
  <c r="W5" i="39"/>
  <c r="V5" i="39"/>
  <c r="U5" i="39"/>
  <c r="T5" i="39"/>
  <c r="S5" i="39"/>
  <c r="Y4" i="39"/>
  <c r="X4" i="39"/>
  <c r="W4" i="39"/>
  <c r="V4" i="39"/>
  <c r="U4" i="39"/>
  <c r="T4" i="39"/>
  <c r="S4" i="39"/>
  <c r="T8" i="52" l="1"/>
  <c r="A9" i="52" s="1"/>
  <c r="G27" i="52"/>
  <c r="T8" i="47"/>
  <c r="G27" i="47"/>
  <c r="P3" i="23"/>
  <c r="I24" i="23" s="1"/>
  <c r="J24" i="23" s="1"/>
  <c r="T9" i="46"/>
  <c r="J27" i="46"/>
  <c r="G27" i="46"/>
  <c r="T8" i="46"/>
  <c r="T9" i="45"/>
  <c r="T8" i="45"/>
  <c r="Y4" i="41"/>
  <c r="V3" i="41"/>
  <c r="W3" i="41"/>
  <c r="W4" i="41"/>
  <c r="T9" i="41"/>
  <c r="U3" i="41"/>
  <c r="U4" i="41"/>
  <c r="U5" i="41"/>
  <c r="A16" i="40"/>
  <c r="A15" i="40"/>
  <c r="S12" i="39"/>
  <c r="S11" i="39"/>
  <c r="J13" i="37"/>
  <c r="H13" i="37"/>
  <c r="Q12" i="37"/>
  <c r="P12" i="37"/>
  <c r="O12" i="37"/>
  <c r="N12" i="37"/>
  <c r="M12" i="37"/>
  <c r="L12" i="37"/>
  <c r="K12" i="37"/>
  <c r="J12" i="37"/>
  <c r="H12" i="37"/>
  <c r="G12" i="37"/>
  <c r="F12" i="37"/>
  <c r="E12" i="37"/>
  <c r="D12" i="37"/>
  <c r="C12" i="37"/>
  <c r="B12" i="37"/>
  <c r="A12" i="37"/>
  <c r="Q11" i="37"/>
  <c r="P11" i="37"/>
  <c r="O11" i="37"/>
  <c r="N11" i="37"/>
  <c r="M11" i="37"/>
  <c r="L11" i="37"/>
  <c r="K11" i="37"/>
  <c r="J11" i="37"/>
  <c r="H11" i="37"/>
  <c r="G11" i="37"/>
  <c r="F11" i="37"/>
  <c r="E11" i="37"/>
  <c r="D11" i="37"/>
  <c r="C11" i="37"/>
  <c r="B11" i="37"/>
  <c r="A11" i="37"/>
  <c r="Q10" i="37"/>
  <c r="P10" i="37"/>
  <c r="O10" i="37"/>
  <c r="N10" i="37"/>
  <c r="M10" i="37"/>
  <c r="L10" i="37"/>
  <c r="K10" i="37"/>
  <c r="G10" i="37"/>
  <c r="F10" i="37"/>
  <c r="E10" i="37"/>
  <c r="D10" i="37"/>
  <c r="C10" i="37"/>
  <c r="B10" i="37"/>
  <c r="A10" i="37"/>
  <c r="Q9" i="37"/>
  <c r="P9" i="37"/>
  <c r="O9" i="37"/>
  <c r="N9" i="37"/>
  <c r="M9" i="37"/>
  <c r="L9" i="37"/>
  <c r="K9" i="37"/>
  <c r="G9" i="37"/>
  <c r="F9" i="37"/>
  <c r="E9" i="37"/>
  <c r="D9" i="37"/>
  <c r="C9" i="37"/>
  <c r="B9" i="37"/>
  <c r="A9" i="37"/>
  <c r="Q8" i="37"/>
  <c r="P8" i="37"/>
  <c r="O8" i="37"/>
  <c r="N8" i="37"/>
  <c r="M8" i="37"/>
  <c r="L8" i="37"/>
  <c r="K8" i="37"/>
  <c r="G8" i="37"/>
  <c r="F8" i="37"/>
  <c r="E8" i="37"/>
  <c r="D8" i="37"/>
  <c r="C8" i="37"/>
  <c r="B8" i="37"/>
  <c r="A8" i="37"/>
  <c r="E9" i="36"/>
  <c r="J13" i="36"/>
  <c r="H13" i="36"/>
  <c r="Q12" i="36"/>
  <c r="P12" i="36"/>
  <c r="O12" i="36"/>
  <c r="N12" i="36"/>
  <c r="M12" i="36"/>
  <c r="L12" i="36"/>
  <c r="K12" i="36"/>
  <c r="J12" i="36"/>
  <c r="H12" i="36"/>
  <c r="G12" i="36"/>
  <c r="F12" i="36"/>
  <c r="E12" i="36"/>
  <c r="D12" i="36"/>
  <c r="C12" i="36"/>
  <c r="B12" i="36"/>
  <c r="A12" i="36"/>
  <c r="Q11" i="36"/>
  <c r="P11" i="36"/>
  <c r="O11" i="36"/>
  <c r="N11" i="36"/>
  <c r="M11" i="36"/>
  <c r="L11" i="36"/>
  <c r="K11" i="36"/>
  <c r="J11" i="36"/>
  <c r="H11" i="36"/>
  <c r="G11" i="36"/>
  <c r="F11" i="36"/>
  <c r="E11" i="36"/>
  <c r="D11" i="36"/>
  <c r="C11" i="36"/>
  <c r="B11" i="36"/>
  <c r="A11" i="36"/>
  <c r="Q10" i="36"/>
  <c r="P10" i="36"/>
  <c r="O10" i="36"/>
  <c r="N10" i="36"/>
  <c r="M10" i="36"/>
  <c r="L10" i="36"/>
  <c r="K10" i="36"/>
  <c r="G10" i="36"/>
  <c r="F10" i="36"/>
  <c r="E10" i="36"/>
  <c r="D10" i="36"/>
  <c r="C10" i="36"/>
  <c r="B10" i="36"/>
  <c r="A10" i="36"/>
  <c r="Q9" i="36"/>
  <c r="P9" i="36"/>
  <c r="O9" i="36"/>
  <c r="N9" i="36"/>
  <c r="M9" i="36"/>
  <c r="L9" i="36"/>
  <c r="K9" i="36"/>
  <c r="G9" i="36"/>
  <c r="F9" i="36"/>
  <c r="D9" i="36"/>
  <c r="C9" i="36"/>
  <c r="B9" i="36"/>
  <c r="A9" i="36"/>
  <c r="Q8" i="36"/>
  <c r="P8" i="36"/>
  <c r="O8" i="36"/>
  <c r="N8" i="36"/>
  <c r="M8" i="36"/>
  <c r="L8" i="36"/>
  <c r="K8" i="36"/>
  <c r="G8" i="36"/>
  <c r="F8" i="36"/>
  <c r="E8" i="36"/>
  <c r="D8" i="36"/>
  <c r="C8" i="36"/>
  <c r="B8" i="36"/>
  <c r="A8" i="36"/>
  <c r="J13" i="35"/>
  <c r="H13" i="35"/>
  <c r="Q12" i="35"/>
  <c r="P12" i="35"/>
  <c r="O12" i="35"/>
  <c r="N12" i="35"/>
  <c r="M12" i="35"/>
  <c r="L12" i="35"/>
  <c r="K12" i="35"/>
  <c r="J12" i="35"/>
  <c r="H12" i="35"/>
  <c r="G12" i="35"/>
  <c r="F12" i="35"/>
  <c r="E12" i="35"/>
  <c r="D12" i="35"/>
  <c r="C12" i="35"/>
  <c r="B12" i="35"/>
  <c r="A12" i="35"/>
  <c r="Q11" i="35"/>
  <c r="P11" i="35"/>
  <c r="O11" i="35"/>
  <c r="N11" i="35"/>
  <c r="M11" i="35"/>
  <c r="L11" i="35"/>
  <c r="K11" i="35"/>
  <c r="J11" i="35"/>
  <c r="H11" i="35"/>
  <c r="G11" i="35"/>
  <c r="F11" i="35"/>
  <c r="E11" i="35"/>
  <c r="D11" i="35"/>
  <c r="C11" i="35"/>
  <c r="B11" i="35"/>
  <c r="A11" i="35"/>
  <c r="Q10" i="35"/>
  <c r="P10" i="35"/>
  <c r="O10" i="35"/>
  <c r="N10" i="35"/>
  <c r="M10" i="35"/>
  <c r="L10" i="35"/>
  <c r="K10" i="35"/>
  <c r="G10" i="35"/>
  <c r="F10" i="35"/>
  <c r="E10" i="35"/>
  <c r="D10" i="35"/>
  <c r="C10" i="35"/>
  <c r="B10" i="35"/>
  <c r="A10" i="35"/>
  <c r="Q9" i="35"/>
  <c r="P9" i="35"/>
  <c r="O9" i="35"/>
  <c r="N9" i="35"/>
  <c r="M9" i="35"/>
  <c r="L9" i="35"/>
  <c r="K9" i="35"/>
  <c r="G9" i="35"/>
  <c r="F9" i="35"/>
  <c r="E9" i="35"/>
  <c r="D9" i="35"/>
  <c r="C9" i="35"/>
  <c r="B9" i="35"/>
  <c r="A9" i="35"/>
  <c r="Q8" i="35"/>
  <c r="P8" i="35"/>
  <c r="O8" i="35"/>
  <c r="N8" i="35"/>
  <c r="M8" i="35"/>
  <c r="L8" i="35"/>
  <c r="K8" i="35"/>
  <c r="G8" i="35"/>
  <c r="F8" i="35"/>
  <c r="E8" i="35"/>
  <c r="D8" i="35"/>
  <c r="C8" i="35"/>
  <c r="B8" i="35"/>
  <c r="A8" i="35"/>
  <c r="J13" i="34"/>
  <c r="H13" i="34"/>
  <c r="Q12" i="34"/>
  <c r="P12" i="34"/>
  <c r="O12" i="34"/>
  <c r="N12" i="34"/>
  <c r="M12" i="34"/>
  <c r="L12" i="34"/>
  <c r="K12" i="34"/>
  <c r="J12" i="34"/>
  <c r="H12" i="34"/>
  <c r="G12" i="34"/>
  <c r="F12" i="34"/>
  <c r="E12" i="34"/>
  <c r="D12" i="34"/>
  <c r="C12" i="34"/>
  <c r="B12" i="34"/>
  <c r="A12" i="34"/>
  <c r="Q11" i="34"/>
  <c r="P11" i="34"/>
  <c r="O11" i="34"/>
  <c r="N11" i="34"/>
  <c r="M11" i="34"/>
  <c r="L11" i="34"/>
  <c r="K11" i="34"/>
  <c r="J11" i="34"/>
  <c r="H11" i="34"/>
  <c r="G11" i="34"/>
  <c r="F11" i="34"/>
  <c r="E11" i="34"/>
  <c r="D11" i="34"/>
  <c r="C11" i="34"/>
  <c r="B11" i="34"/>
  <c r="A11" i="34"/>
  <c r="Q10" i="34"/>
  <c r="P10" i="34"/>
  <c r="O10" i="34"/>
  <c r="N10" i="34"/>
  <c r="M10" i="34"/>
  <c r="L10" i="34"/>
  <c r="K10" i="34"/>
  <c r="G10" i="34"/>
  <c r="F10" i="34"/>
  <c r="E10" i="34"/>
  <c r="D10" i="34"/>
  <c r="C10" i="34"/>
  <c r="B10" i="34"/>
  <c r="A10" i="34"/>
  <c r="Q9" i="34"/>
  <c r="P9" i="34"/>
  <c r="O9" i="34"/>
  <c r="N9" i="34"/>
  <c r="M9" i="34"/>
  <c r="L9" i="34"/>
  <c r="K9" i="34"/>
  <c r="G9" i="34"/>
  <c r="F9" i="34"/>
  <c r="E9" i="34"/>
  <c r="D9" i="34"/>
  <c r="C9" i="34"/>
  <c r="B9" i="34"/>
  <c r="A9" i="34"/>
  <c r="Q8" i="34"/>
  <c r="P8" i="34"/>
  <c r="O8" i="34"/>
  <c r="N8" i="34"/>
  <c r="M8" i="34"/>
  <c r="L8" i="34"/>
  <c r="K8" i="34"/>
  <c r="G8" i="34"/>
  <c r="F8" i="34"/>
  <c r="E8" i="34"/>
  <c r="D8" i="34"/>
  <c r="C8" i="34"/>
  <c r="B8" i="34"/>
  <c r="A8" i="34"/>
  <c r="J13" i="33"/>
  <c r="H13" i="33"/>
  <c r="Q12" i="33"/>
  <c r="P12" i="33"/>
  <c r="O12" i="33"/>
  <c r="N12" i="33"/>
  <c r="M12" i="33"/>
  <c r="L12" i="33"/>
  <c r="K12" i="33"/>
  <c r="J12" i="33"/>
  <c r="H12" i="33"/>
  <c r="G12" i="33"/>
  <c r="F12" i="33"/>
  <c r="E12" i="33"/>
  <c r="D12" i="33"/>
  <c r="C12" i="33"/>
  <c r="B12" i="33"/>
  <c r="A12" i="33"/>
  <c r="Q11" i="33"/>
  <c r="P11" i="33"/>
  <c r="O11" i="33"/>
  <c r="N11" i="33"/>
  <c r="M11" i="33"/>
  <c r="L11" i="33"/>
  <c r="K11" i="33"/>
  <c r="J11" i="33"/>
  <c r="H11" i="33"/>
  <c r="G11" i="33"/>
  <c r="F11" i="33"/>
  <c r="E11" i="33"/>
  <c r="D11" i="33"/>
  <c r="C11" i="33"/>
  <c r="B11" i="33"/>
  <c r="A11" i="33"/>
  <c r="Q10" i="33"/>
  <c r="P10" i="33"/>
  <c r="O10" i="33"/>
  <c r="N10" i="33"/>
  <c r="M10" i="33"/>
  <c r="L10" i="33"/>
  <c r="K10" i="33"/>
  <c r="G10" i="33"/>
  <c r="F10" i="33"/>
  <c r="E10" i="33"/>
  <c r="D10" i="33"/>
  <c r="C10" i="33"/>
  <c r="B10" i="33"/>
  <c r="A10" i="33"/>
  <c r="Q9" i="33"/>
  <c r="P9" i="33"/>
  <c r="O9" i="33"/>
  <c r="N9" i="33"/>
  <c r="M9" i="33"/>
  <c r="L9" i="33"/>
  <c r="K9" i="33"/>
  <c r="G9" i="33"/>
  <c r="F9" i="33"/>
  <c r="E9" i="33"/>
  <c r="D9" i="33"/>
  <c r="C9" i="33"/>
  <c r="B9" i="33"/>
  <c r="A9" i="33"/>
  <c r="Q8" i="33"/>
  <c r="P8" i="33"/>
  <c r="O8" i="33"/>
  <c r="N8" i="33"/>
  <c r="M8" i="33"/>
  <c r="L8" i="33"/>
  <c r="K8" i="33"/>
  <c r="G8" i="33"/>
  <c r="F8" i="33"/>
  <c r="E8" i="33"/>
  <c r="D8" i="33"/>
  <c r="C8" i="33"/>
  <c r="B8" i="33"/>
  <c r="A8" i="33"/>
  <c r="J13" i="32"/>
  <c r="H13" i="32"/>
  <c r="Q12" i="32"/>
  <c r="P12" i="32"/>
  <c r="O12" i="32"/>
  <c r="N12" i="32"/>
  <c r="M12" i="32"/>
  <c r="L12" i="32"/>
  <c r="K12" i="32"/>
  <c r="J12" i="32"/>
  <c r="H12" i="32"/>
  <c r="G12" i="32"/>
  <c r="F12" i="32"/>
  <c r="E12" i="32"/>
  <c r="D12" i="32"/>
  <c r="C12" i="32"/>
  <c r="B12" i="32"/>
  <c r="A12" i="32"/>
  <c r="Q11" i="32"/>
  <c r="P11" i="32"/>
  <c r="O11" i="32"/>
  <c r="N11" i="32"/>
  <c r="M11" i="32"/>
  <c r="L11" i="32"/>
  <c r="K11" i="32"/>
  <c r="J11" i="32"/>
  <c r="H11" i="32"/>
  <c r="G11" i="32"/>
  <c r="F11" i="32"/>
  <c r="E11" i="32"/>
  <c r="D11" i="32"/>
  <c r="C11" i="32"/>
  <c r="B11" i="32"/>
  <c r="A11" i="32"/>
  <c r="Q10" i="32"/>
  <c r="P10" i="32"/>
  <c r="O10" i="32"/>
  <c r="N10" i="32"/>
  <c r="M10" i="32"/>
  <c r="L10" i="32"/>
  <c r="K10" i="32"/>
  <c r="G10" i="32"/>
  <c r="F10" i="32"/>
  <c r="E10" i="32"/>
  <c r="D10" i="32"/>
  <c r="C10" i="32"/>
  <c r="B10" i="32"/>
  <c r="A10" i="32"/>
  <c r="Q9" i="32"/>
  <c r="P9" i="32"/>
  <c r="O9" i="32"/>
  <c r="N9" i="32"/>
  <c r="M9" i="32"/>
  <c r="L9" i="32"/>
  <c r="K9" i="32"/>
  <c r="G9" i="32"/>
  <c r="F9" i="32"/>
  <c r="E9" i="32"/>
  <c r="D9" i="32"/>
  <c r="C9" i="32"/>
  <c r="B9" i="32"/>
  <c r="A9" i="32"/>
  <c r="Q8" i="32"/>
  <c r="P8" i="32"/>
  <c r="O8" i="32"/>
  <c r="N8" i="32"/>
  <c r="M8" i="32"/>
  <c r="L8" i="32"/>
  <c r="K8" i="32"/>
  <c r="G8" i="32"/>
  <c r="F8" i="32"/>
  <c r="E8" i="32"/>
  <c r="D8" i="32"/>
  <c r="C8" i="32"/>
  <c r="B8" i="32"/>
  <c r="A8" i="32"/>
  <c r="J13" i="31"/>
  <c r="H13" i="31"/>
  <c r="Q12" i="31"/>
  <c r="P12" i="31"/>
  <c r="O12" i="31"/>
  <c r="N12" i="31"/>
  <c r="M12" i="31"/>
  <c r="L12" i="31"/>
  <c r="K12" i="31"/>
  <c r="J12" i="31"/>
  <c r="H12" i="31"/>
  <c r="G12" i="31"/>
  <c r="F12" i="31"/>
  <c r="E12" i="31"/>
  <c r="D12" i="31"/>
  <c r="C12" i="31"/>
  <c r="B12" i="31"/>
  <c r="A12" i="31"/>
  <c r="Q11" i="31"/>
  <c r="P11" i="31"/>
  <c r="O11" i="31"/>
  <c r="N11" i="31"/>
  <c r="M11" i="31"/>
  <c r="L11" i="31"/>
  <c r="K11" i="31"/>
  <c r="J11" i="31"/>
  <c r="H11" i="31"/>
  <c r="G11" i="31"/>
  <c r="F11" i="31"/>
  <c r="E11" i="31"/>
  <c r="D11" i="31"/>
  <c r="C11" i="31"/>
  <c r="B11" i="31"/>
  <c r="A11" i="31"/>
  <c r="Q10" i="31"/>
  <c r="P10" i="31"/>
  <c r="O10" i="31"/>
  <c r="N10" i="31"/>
  <c r="M10" i="31"/>
  <c r="L10" i="31"/>
  <c r="K10" i="31"/>
  <c r="G10" i="31"/>
  <c r="F10" i="31"/>
  <c r="E10" i="31"/>
  <c r="D10" i="31"/>
  <c r="C10" i="31"/>
  <c r="B10" i="31"/>
  <c r="A10" i="31"/>
  <c r="Q9" i="31"/>
  <c r="P9" i="31"/>
  <c r="O9" i="31"/>
  <c r="N9" i="31"/>
  <c r="M9" i="31"/>
  <c r="L9" i="31"/>
  <c r="K9" i="31"/>
  <c r="G9" i="31"/>
  <c r="F9" i="31"/>
  <c r="E9" i="31"/>
  <c r="D9" i="31"/>
  <c r="C9" i="31"/>
  <c r="B9" i="31"/>
  <c r="A9" i="31"/>
  <c r="Q8" i="31"/>
  <c r="P8" i="31"/>
  <c r="O8" i="31"/>
  <c r="N8" i="31"/>
  <c r="M8" i="31"/>
  <c r="L8" i="31"/>
  <c r="K8" i="31"/>
  <c r="G8" i="31"/>
  <c r="F8" i="31"/>
  <c r="E8" i="31"/>
  <c r="D8" i="31"/>
  <c r="C8" i="31"/>
  <c r="B8" i="31"/>
  <c r="A8" i="31"/>
  <c r="AC12" i="30"/>
  <c r="AA12" i="30"/>
  <c r="AJ11" i="30"/>
  <c r="AI11" i="30"/>
  <c r="AH11" i="30"/>
  <c r="AG11" i="30"/>
  <c r="AF11" i="30"/>
  <c r="AE11" i="30"/>
  <c r="AD11" i="30"/>
  <c r="AC11" i="30"/>
  <c r="AA11" i="30"/>
  <c r="Z11" i="30"/>
  <c r="Y11" i="30"/>
  <c r="X11" i="30"/>
  <c r="W11" i="30"/>
  <c r="V11" i="30"/>
  <c r="U11" i="30"/>
  <c r="T11" i="30"/>
  <c r="AJ10" i="30"/>
  <c r="AI10" i="30"/>
  <c r="AH10" i="30"/>
  <c r="AG10" i="30"/>
  <c r="AF10" i="30"/>
  <c r="AE10" i="30"/>
  <c r="AD10" i="30"/>
  <c r="AC10" i="30"/>
  <c r="AA10" i="30"/>
  <c r="Z10" i="30"/>
  <c r="Y10" i="30"/>
  <c r="X10" i="30"/>
  <c r="W10" i="30"/>
  <c r="V10" i="30"/>
  <c r="U10" i="30"/>
  <c r="T10" i="30"/>
  <c r="AJ9" i="30"/>
  <c r="AI9" i="30"/>
  <c r="AH9" i="30"/>
  <c r="AG9" i="30"/>
  <c r="AF9" i="30"/>
  <c r="AE9" i="30"/>
  <c r="AD9" i="30"/>
  <c r="Z9" i="30"/>
  <c r="Y9" i="30"/>
  <c r="X9" i="30"/>
  <c r="W9" i="30"/>
  <c r="V9" i="30"/>
  <c r="U9" i="30"/>
  <c r="T9" i="30"/>
  <c r="AJ8" i="30"/>
  <c r="AI8" i="30"/>
  <c r="AH8" i="30"/>
  <c r="AG8" i="30"/>
  <c r="AF8" i="30"/>
  <c r="AE8" i="30"/>
  <c r="AD8" i="30"/>
  <c r="Z8" i="30"/>
  <c r="Y8" i="30"/>
  <c r="X8" i="30"/>
  <c r="W8" i="30"/>
  <c r="V8" i="30"/>
  <c r="U8" i="30"/>
  <c r="T8" i="30"/>
  <c r="AJ7" i="30"/>
  <c r="AI7" i="30"/>
  <c r="AH7" i="30"/>
  <c r="AG7" i="30"/>
  <c r="AF7" i="30"/>
  <c r="AE7" i="30"/>
  <c r="AD7" i="30"/>
  <c r="Z7" i="30"/>
  <c r="Y7" i="30"/>
  <c r="X7" i="30"/>
  <c r="W7" i="30"/>
  <c r="V7" i="30"/>
  <c r="U7" i="30"/>
  <c r="T7" i="30"/>
  <c r="J13" i="29"/>
  <c r="H13" i="29"/>
  <c r="Q12" i="29"/>
  <c r="P12" i="29"/>
  <c r="O12" i="29"/>
  <c r="N12" i="29"/>
  <c r="M12" i="29"/>
  <c r="L12" i="29"/>
  <c r="K12" i="29"/>
  <c r="J12" i="29"/>
  <c r="H12" i="29"/>
  <c r="G12" i="29"/>
  <c r="F12" i="29"/>
  <c r="E12" i="29"/>
  <c r="D12" i="29"/>
  <c r="C12" i="29"/>
  <c r="B12" i="29"/>
  <c r="A12" i="29"/>
  <c r="Q11" i="29"/>
  <c r="P11" i="29"/>
  <c r="O11" i="29"/>
  <c r="N11" i="29"/>
  <c r="M11" i="29"/>
  <c r="L11" i="29"/>
  <c r="K11" i="29"/>
  <c r="J11" i="29"/>
  <c r="H11" i="29"/>
  <c r="G11" i="29"/>
  <c r="F11" i="29"/>
  <c r="E11" i="29"/>
  <c r="D11" i="29"/>
  <c r="C11" i="29"/>
  <c r="B11" i="29"/>
  <c r="A11" i="29"/>
  <c r="Q10" i="29"/>
  <c r="P10" i="29"/>
  <c r="O10" i="29"/>
  <c r="N10" i="29"/>
  <c r="M10" i="29"/>
  <c r="L10" i="29"/>
  <c r="K10" i="29"/>
  <c r="G10" i="29"/>
  <c r="F10" i="29"/>
  <c r="E10" i="29"/>
  <c r="D10" i="29"/>
  <c r="C10" i="29"/>
  <c r="B10" i="29"/>
  <c r="A10" i="29"/>
  <c r="Q9" i="29"/>
  <c r="P9" i="29"/>
  <c r="O9" i="29"/>
  <c r="N9" i="29"/>
  <c r="M9" i="29"/>
  <c r="L9" i="29"/>
  <c r="K9" i="29"/>
  <c r="G9" i="29"/>
  <c r="F9" i="29"/>
  <c r="E9" i="29"/>
  <c r="D9" i="29"/>
  <c r="C9" i="29"/>
  <c r="B9" i="29"/>
  <c r="A9" i="29"/>
  <c r="Q8" i="29"/>
  <c r="P8" i="29"/>
  <c r="O8" i="29"/>
  <c r="N8" i="29"/>
  <c r="M8" i="29"/>
  <c r="L8" i="29"/>
  <c r="K8" i="29"/>
  <c r="G8" i="29"/>
  <c r="F8" i="29"/>
  <c r="E8" i="29"/>
  <c r="D8" i="29"/>
  <c r="C8" i="29"/>
  <c r="B8" i="29"/>
  <c r="A8" i="29"/>
  <c r="J13" i="28"/>
  <c r="H13" i="28"/>
  <c r="Q12" i="28"/>
  <c r="P12" i="28"/>
  <c r="O12" i="28"/>
  <c r="N12" i="28"/>
  <c r="M12" i="28"/>
  <c r="L12" i="28"/>
  <c r="K12" i="28"/>
  <c r="J12" i="28"/>
  <c r="H12" i="28"/>
  <c r="G12" i="28"/>
  <c r="F12" i="28"/>
  <c r="E12" i="28"/>
  <c r="D12" i="28"/>
  <c r="C12" i="28"/>
  <c r="B12" i="28"/>
  <c r="A12" i="28"/>
  <c r="Q11" i="28"/>
  <c r="P11" i="28"/>
  <c r="O11" i="28"/>
  <c r="N11" i="28"/>
  <c r="M11" i="28"/>
  <c r="L11" i="28"/>
  <c r="K11" i="28"/>
  <c r="J11" i="28"/>
  <c r="H11" i="28"/>
  <c r="G11" i="28"/>
  <c r="F11" i="28"/>
  <c r="E11" i="28"/>
  <c r="D11" i="28"/>
  <c r="C11" i="28"/>
  <c r="B11" i="28"/>
  <c r="A11" i="28"/>
  <c r="Q10" i="28"/>
  <c r="P10" i="28"/>
  <c r="O10" i="28"/>
  <c r="N10" i="28"/>
  <c r="M10" i="28"/>
  <c r="L10" i="28"/>
  <c r="K10" i="28"/>
  <c r="G10" i="28"/>
  <c r="F10" i="28"/>
  <c r="E10" i="28"/>
  <c r="D10" i="28"/>
  <c r="C10" i="28"/>
  <c r="B10" i="28"/>
  <c r="A10" i="28"/>
  <c r="Q9" i="28"/>
  <c r="P9" i="28"/>
  <c r="O9" i="28"/>
  <c r="N9" i="28"/>
  <c r="M9" i="28"/>
  <c r="L9" i="28"/>
  <c r="K9" i="28"/>
  <c r="G9" i="28"/>
  <c r="F9" i="28"/>
  <c r="E9" i="28"/>
  <c r="D9" i="28"/>
  <c r="C9" i="28"/>
  <c r="B9" i="28"/>
  <c r="A9" i="28"/>
  <c r="Q8" i="28"/>
  <c r="P8" i="28"/>
  <c r="O8" i="28"/>
  <c r="N8" i="28"/>
  <c r="M8" i="28"/>
  <c r="L8" i="28"/>
  <c r="K8" i="28"/>
  <c r="G8" i="28"/>
  <c r="F8" i="28"/>
  <c r="E8" i="28"/>
  <c r="D8" i="28"/>
  <c r="C8" i="28"/>
  <c r="B8" i="28"/>
  <c r="A8" i="28"/>
  <c r="AI3" i="47" l="1"/>
  <c r="T9" i="47" s="1"/>
  <c r="A9" i="47" s="1"/>
  <c r="I24" i="47"/>
  <c r="J24" i="47" s="1"/>
  <c r="J27" i="47" s="1"/>
  <c r="A9" i="46"/>
  <c r="A9" i="45"/>
  <c r="T8" i="41"/>
  <c r="A9" i="41" s="1"/>
  <c r="A15" i="33"/>
  <c r="A18" i="40"/>
  <c r="A8" i="39"/>
  <c r="A16" i="36"/>
  <c r="A15" i="37"/>
  <c r="A16" i="37"/>
  <c r="A15" i="36"/>
  <c r="A16" i="35"/>
  <c r="A15" i="35"/>
  <c r="A16" i="34"/>
  <c r="A15" i="34"/>
  <c r="A16" i="33"/>
  <c r="A16" i="32"/>
  <c r="A15" i="32"/>
  <c r="A16" i="31"/>
  <c r="A15" i="31"/>
  <c r="T15" i="30"/>
  <c r="T14" i="30"/>
  <c r="A16" i="29"/>
  <c r="A15" i="29"/>
  <c r="A15" i="28"/>
  <c r="A16" i="28"/>
  <c r="AC7" i="23"/>
  <c r="AJ6" i="23"/>
  <c r="AI6" i="23"/>
  <c r="AH6" i="23"/>
  <c r="AG6" i="23"/>
  <c r="AF6" i="23"/>
  <c r="AE6" i="23"/>
  <c r="AD6" i="23"/>
  <c r="AC6" i="23"/>
  <c r="AJ5" i="23"/>
  <c r="AD5" i="23"/>
  <c r="AC5" i="23"/>
  <c r="AJ4" i="23"/>
  <c r="AD4" i="23"/>
  <c r="AJ3" i="23"/>
  <c r="AI3" i="23"/>
  <c r="AD3" i="23"/>
  <c r="AJ2" i="23"/>
  <c r="AI2" i="23"/>
  <c r="AH2" i="23"/>
  <c r="AG2" i="23"/>
  <c r="AF2" i="23"/>
  <c r="AE2" i="23"/>
  <c r="AD2" i="23"/>
  <c r="G36" i="34" l="1"/>
  <c r="A18" i="37"/>
  <c r="A18" i="36"/>
  <c r="A18" i="33"/>
  <c r="A18" i="35"/>
  <c r="A18" i="34"/>
  <c r="A18" i="32"/>
  <c r="A18" i="31"/>
  <c r="A8" i="30"/>
  <c r="A18" i="29"/>
  <c r="A18" i="28"/>
  <c r="E12" i="27"/>
  <c r="E11" i="27"/>
  <c r="C9" i="27"/>
  <c r="K9" i="27"/>
  <c r="J13" i="27"/>
  <c r="H13" i="27"/>
  <c r="Q12" i="27"/>
  <c r="P12" i="27"/>
  <c r="O12" i="27"/>
  <c r="N12" i="27"/>
  <c r="M12" i="27"/>
  <c r="L12" i="27"/>
  <c r="K12" i="27"/>
  <c r="J12" i="27"/>
  <c r="H12" i="27"/>
  <c r="G12" i="27"/>
  <c r="F12" i="27"/>
  <c r="D12" i="27"/>
  <c r="C12" i="27"/>
  <c r="B12" i="27"/>
  <c r="A12" i="27"/>
  <c r="Q11" i="27"/>
  <c r="P11" i="27"/>
  <c r="O11" i="27"/>
  <c r="N11" i="27"/>
  <c r="M11" i="27"/>
  <c r="L11" i="27"/>
  <c r="K11" i="27"/>
  <c r="J11" i="27"/>
  <c r="H11" i="27"/>
  <c r="G11" i="27"/>
  <c r="F11" i="27"/>
  <c r="D11" i="27"/>
  <c r="C11" i="27"/>
  <c r="B11" i="27"/>
  <c r="A11" i="27"/>
  <c r="Q10" i="27"/>
  <c r="P10" i="27"/>
  <c r="O10" i="27"/>
  <c r="N10" i="27"/>
  <c r="M10" i="27"/>
  <c r="L10" i="27"/>
  <c r="K10" i="27"/>
  <c r="G10" i="27"/>
  <c r="F10" i="27"/>
  <c r="E10" i="27"/>
  <c r="D10" i="27"/>
  <c r="C10" i="27"/>
  <c r="B10" i="27"/>
  <c r="A10" i="27"/>
  <c r="Q9" i="27"/>
  <c r="P9" i="27"/>
  <c r="O9" i="27"/>
  <c r="N9" i="27"/>
  <c r="M9" i="27"/>
  <c r="L9" i="27"/>
  <c r="G9" i="27"/>
  <c r="F9" i="27"/>
  <c r="E9" i="27"/>
  <c r="D9" i="27"/>
  <c r="B9" i="27"/>
  <c r="A9" i="27"/>
  <c r="Q8" i="27"/>
  <c r="P8" i="27"/>
  <c r="O8" i="27"/>
  <c r="N8" i="27"/>
  <c r="M8" i="27"/>
  <c r="L8" i="27"/>
  <c r="K8" i="27"/>
  <c r="G8" i="27"/>
  <c r="F8" i="27"/>
  <c r="E8" i="27"/>
  <c r="D8" i="27"/>
  <c r="C8" i="27"/>
  <c r="B8" i="27"/>
  <c r="A8" i="27"/>
  <c r="J13" i="26"/>
  <c r="H13" i="26"/>
  <c r="Q12" i="26"/>
  <c r="P12" i="26"/>
  <c r="O12" i="26"/>
  <c r="N12" i="26"/>
  <c r="M12" i="26"/>
  <c r="L12" i="26"/>
  <c r="K12" i="26"/>
  <c r="J12" i="26"/>
  <c r="H12" i="26"/>
  <c r="G12" i="26"/>
  <c r="F12" i="26"/>
  <c r="E12" i="26"/>
  <c r="D12" i="26"/>
  <c r="C12" i="26"/>
  <c r="B12" i="26"/>
  <c r="A12" i="26"/>
  <c r="Q11" i="26"/>
  <c r="P11" i="26"/>
  <c r="O11" i="26"/>
  <c r="N11" i="26"/>
  <c r="M11" i="26"/>
  <c r="L11" i="26"/>
  <c r="K11" i="26"/>
  <c r="J11" i="26"/>
  <c r="H11" i="26"/>
  <c r="G11" i="26"/>
  <c r="F11" i="26"/>
  <c r="E11" i="26"/>
  <c r="D11" i="26"/>
  <c r="C11" i="26"/>
  <c r="B11" i="26"/>
  <c r="A11" i="26"/>
  <c r="Q10" i="26"/>
  <c r="P10" i="26"/>
  <c r="O10" i="26"/>
  <c r="N10" i="26"/>
  <c r="M10" i="26"/>
  <c r="L10" i="26"/>
  <c r="K10" i="26"/>
  <c r="G10" i="26"/>
  <c r="F10" i="26"/>
  <c r="E10" i="26"/>
  <c r="D10" i="26"/>
  <c r="C10" i="26"/>
  <c r="B10" i="26"/>
  <c r="A10" i="26"/>
  <c r="Q9" i="26"/>
  <c r="P9" i="26"/>
  <c r="O9" i="26"/>
  <c r="N9" i="26"/>
  <c r="M9" i="26"/>
  <c r="L9" i="26"/>
  <c r="K9" i="26"/>
  <c r="G9" i="26"/>
  <c r="F9" i="26"/>
  <c r="E9" i="26"/>
  <c r="D9" i="26"/>
  <c r="C9" i="26"/>
  <c r="B9" i="26"/>
  <c r="A9" i="26"/>
  <c r="Q8" i="26"/>
  <c r="P8" i="26"/>
  <c r="O8" i="26"/>
  <c r="N8" i="26"/>
  <c r="M8" i="26"/>
  <c r="L8" i="26"/>
  <c r="K8" i="26"/>
  <c r="G8" i="26"/>
  <c r="F8" i="26"/>
  <c r="E8" i="26"/>
  <c r="D8" i="26"/>
  <c r="C8" i="26"/>
  <c r="B8" i="26"/>
  <c r="A8" i="26"/>
  <c r="P5" i="1"/>
  <c r="P5" i="23" s="1"/>
  <c r="P6" i="1"/>
  <c r="P4" i="1"/>
  <c r="P4" i="23" s="1"/>
  <c r="Q5" i="1"/>
  <c r="Q6" i="1"/>
  <c r="Q4" i="1"/>
  <c r="Q3" i="1"/>
  <c r="O5" i="1"/>
  <c r="O5" i="23" s="1"/>
  <c r="I23" i="23" s="1"/>
  <c r="J23" i="23" s="1"/>
  <c r="O6" i="1"/>
  <c r="O3" i="1"/>
  <c r="O3" i="23" s="1"/>
  <c r="I21" i="23" s="1"/>
  <c r="J21" i="23" s="1"/>
  <c r="O2" i="1"/>
  <c r="P2" i="1"/>
  <c r="Q2" i="1"/>
  <c r="N2" i="1"/>
  <c r="N3" i="1"/>
  <c r="N3" i="23" s="1"/>
  <c r="I18" i="23" s="1"/>
  <c r="J18" i="23" s="1"/>
  <c r="N5" i="1"/>
  <c r="N5" i="23" s="1"/>
  <c r="I20" i="23" s="1"/>
  <c r="J20" i="23" s="1"/>
  <c r="N6" i="1"/>
  <c r="L5" i="23"/>
  <c r="I14" i="23" s="1"/>
  <c r="J14" i="23" s="1"/>
  <c r="M5" i="23"/>
  <c r="I17" i="23" s="1"/>
  <c r="J17" i="23" s="1"/>
  <c r="I25" i="23" l="1"/>
  <c r="J25" i="23" s="1"/>
  <c r="AI4" i="23"/>
  <c r="I26" i="23"/>
  <c r="J26" i="23" s="1"/>
  <c r="AI5" i="23"/>
  <c r="A16" i="27"/>
  <c r="A15" i="27"/>
  <c r="A16" i="26"/>
  <c r="A15" i="26"/>
  <c r="K5" i="1"/>
  <c r="C43" i="1" s="1"/>
  <c r="C50" i="1"/>
  <c r="K6" i="1"/>
  <c r="C51" i="1" s="1"/>
  <c r="J5" i="1"/>
  <c r="C44" i="1" s="1"/>
  <c r="J6" i="1"/>
  <c r="C52" i="1" s="1"/>
  <c r="J7" i="1"/>
  <c r="C53" i="1" s="1"/>
  <c r="C47" i="1"/>
  <c r="C46" i="1"/>
  <c r="M6" i="1"/>
  <c r="C49" i="1" s="1"/>
  <c r="L4" i="1"/>
  <c r="C34" i="1"/>
  <c r="L3" i="1"/>
  <c r="M3" i="1"/>
  <c r="C26" i="1"/>
  <c r="C23" i="1"/>
  <c r="C24" i="1"/>
  <c r="K3" i="1"/>
  <c r="C29" i="1" s="1"/>
  <c r="K4" i="1"/>
  <c r="C36" i="1" s="1"/>
  <c r="L2" i="1"/>
  <c r="C21" i="1" s="1"/>
  <c r="M2" i="1"/>
  <c r="C20" i="1" s="1"/>
  <c r="C17" i="1"/>
  <c r="K2" i="1"/>
  <c r="C22" i="1" s="1"/>
  <c r="C41" i="1"/>
  <c r="C38" i="1"/>
  <c r="C37" i="1"/>
  <c r="C39" i="1"/>
  <c r="C42" i="1"/>
  <c r="C40" i="1"/>
  <c r="L53" i="1"/>
  <c r="N53" i="1" s="1"/>
  <c r="L52" i="1"/>
  <c r="N52" i="1" s="1"/>
  <c r="L51" i="1"/>
  <c r="Q51" i="1" s="1"/>
  <c r="L50" i="1"/>
  <c r="Q50" i="1" s="1"/>
  <c r="L49" i="1"/>
  <c r="Q49" i="1" s="1"/>
  <c r="L48" i="1"/>
  <c r="Q48" i="1" s="1"/>
  <c r="L47" i="1"/>
  <c r="Q47" i="1" s="1"/>
  <c r="L46" i="1"/>
  <c r="N46" i="1" s="1"/>
  <c r="L45" i="1"/>
  <c r="N45" i="1" s="1"/>
  <c r="L44" i="1"/>
  <c r="N44" i="1" s="1"/>
  <c r="L43" i="1"/>
  <c r="Q43" i="1" s="1"/>
  <c r="L42" i="1"/>
  <c r="Q42" i="1" s="1"/>
  <c r="L41" i="1"/>
  <c r="Q41" i="1" s="1"/>
  <c r="L40" i="1"/>
  <c r="Q40" i="1" s="1"/>
  <c r="L39" i="1"/>
  <c r="Q39" i="1" s="1"/>
  <c r="L38" i="1"/>
  <c r="Q38" i="1" s="1"/>
  <c r="L37" i="1"/>
  <c r="N37" i="1" s="1"/>
  <c r="L36" i="1"/>
  <c r="N36" i="1" s="1"/>
  <c r="L35" i="1"/>
  <c r="N35" i="1" s="1"/>
  <c r="L34" i="1"/>
  <c r="Q34" i="1" s="1"/>
  <c r="L33" i="1"/>
  <c r="Q33" i="1" s="1"/>
  <c r="L32" i="1"/>
  <c r="Q32" i="1" s="1"/>
  <c r="L31" i="1"/>
  <c r="Q31" i="1" s="1"/>
  <c r="L30" i="1"/>
  <c r="Q30" i="1" s="1"/>
  <c r="L29" i="1"/>
  <c r="N29" i="1" s="1"/>
  <c r="L28" i="1"/>
  <c r="N28" i="1" s="1"/>
  <c r="L27" i="1"/>
  <c r="N27" i="1" s="1"/>
  <c r="L26" i="1"/>
  <c r="Q26" i="1" s="1"/>
  <c r="L25" i="1"/>
  <c r="Q25" i="1" s="1"/>
  <c r="L24" i="1"/>
  <c r="Q24" i="1" s="1"/>
  <c r="L23" i="1"/>
  <c r="Q23" i="1" s="1"/>
  <c r="L22" i="1"/>
  <c r="N22" i="1" s="1"/>
  <c r="L21" i="1"/>
  <c r="N21" i="1" s="1"/>
  <c r="L20" i="1"/>
  <c r="N20" i="1" s="1"/>
  <c r="L19" i="1"/>
  <c r="N19" i="1" s="1"/>
  <c r="L18" i="1"/>
  <c r="Q18" i="1" s="1"/>
  <c r="L17" i="1"/>
  <c r="Q17" i="1" s="1"/>
  <c r="L16" i="1"/>
  <c r="N16" i="1" s="1"/>
  <c r="C18" i="1"/>
  <c r="C19" i="1"/>
  <c r="C25" i="1"/>
  <c r="C30" i="1"/>
  <c r="C31" i="1"/>
  <c r="C32" i="1"/>
  <c r="C33" i="1"/>
  <c r="C45" i="1"/>
  <c r="C48" i="1"/>
  <c r="J13" i="21"/>
  <c r="H13" i="21"/>
  <c r="Q12" i="21"/>
  <c r="P12" i="21"/>
  <c r="O12" i="21"/>
  <c r="N12" i="21"/>
  <c r="M12" i="21"/>
  <c r="L12" i="21"/>
  <c r="K12" i="21"/>
  <c r="J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G8" i="21"/>
  <c r="F8" i="21"/>
  <c r="E8" i="21"/>
  <c r="D8" i="21"/>
  <c r="C8" i="21"/>
  <c r="B8" i="21"/>
  <c r="A8" i="21"/>
  <c r="J13" i="20"/>
  <c r="H13" i="20"/>
  <c r="Q12" i="20"/>
  <c r="P12" i="20"/>
  <c r="O12" i="20"/>
  <c r="N12" i="20"/>
  <c r="M12" i="20"/>
  <c r="L12" i="20"/>
  <c r="K12" i="20"/>
  <c r="J12" i="20"/>
  <c r="H12" i="20"/>
  <c r="G12" i="20"/>
  <c r="F12" i="20"/>
  <c r="E12" i="20"/>
  <c r="D12" i="20"/>
  <c r="C12" i="20"/>
  <c r="B12" i="20"/>
  <c r="A12" i="20"/>
  <c r="Q11" i="20"/>
  <c r="P11" i="20"/>
  <c r="O11" i="20"/>
  <c r="N11" i="20"/>
  <c r="M11" i="20"/>
  <c r="L11" i="20"/>
  <c r="K11" i="20"/>
  <c r="J11" i="20"/>
  <c r="H11" i="20"/>
  <c r="G11" i="20"/>
  <c r="F11" i="20"/>
  <c r="E11" i="20"/>
  <c r="D11" i="20"/>
  <c r="C11" i="20"/>
  <c r="B11" i="20"/>
  <c r="A11" i="20"/>
  <c r="Q10" i="20"/>
  <c r="P10" i="20"/>
  <c r="O10" i="20"/>
  <c r="N10" i="20"/>
  <c r="M10" i="20"/>
  <c r="L10" i="20"/>
  <c r="K10" i="20"/>
  <c r="G10" i="20"/>
  <c r="F10" i="20"/>
  <c r="E10" i="20"/>
  <c r="D10" i="20"/>
  <c r="C10" i="20"/>
  <c r="B10" i="20"/>
  <c r="A10" i="20"/>
  <c r="Q9" i="20"/>
  <c r="P9" i="20"/>
  <c r="O9" i="20"/>
  <c r="N9" i="20"/>
  <c r="M9" i="20"/>
  <c r="L9" i="20"/>
  <c r="K9" i="20"/>
  <c r="G9" i="20"/>
  <c r="F9" i="20"/>
  <c r="E9" i="20"/>
  <c r="D9" i="20"/>
  <c r="C9" i="20"/>
  <c r="B9" i="20"/>
  <c r="A9" i="20"/>
  <c r="Q8" i="20"/>
  <c r="P8" i="20"/>
  <c r="O8" i="20"/>
  <c r="N8" i="20"/>
  <c r="M8" i="20"/>
  <c r="L8" i="20"/>
  <c r="K8" i="20"/>
  <c r="G8" i="20"/>
  <c r="F8" i="20"/>
  <c r="E8" i="20"/>
  <c r="D8" i="20"/>
  <c r="C8" i="20"/>
  <c r="B8" i="20"/>
  <c r="A8" i="20"/>
  <c r="J13" i="19"/>
  <c r="H13" i="19"/>
  <c r="Q12" i="19"/>
  <c r="P12" i="19"/>
  <c r="O12" i="19"/>
  <c r="N12" i="19"/>
  <c r="M12" i="19"/>
  <c r="L12" i="19"/>
  <c r="K12" i="19"/>
  <c r="J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H11" i="19"/>
  <c r="G11" i="19"/>
  <c r="F11" i="19"/>
  <c r="E11" i="19"/>
  <c r="D11" i="19"/>
  <c r="C11" i="19"/>
  <c r="B11" i="19"/>
  <c r="A11" i="19"/>
  <c r="Q10" i="19"/>
  <c r="P10" i="19"/>
  <c r="O10" i="19"/>
  <c r="N10" i="19"/>
  <c r="M10" i="19"/>
  <c r="L10" i="19"/>
  <c r="K10" i="19"/>
  <c r="G10" i="19"/>
  <c r="F10" i="19"/>
  <c r="E10" i="19"/>
  <c r="D10" i="19"/>
  <c r="C10" i="19"/>
  <c r="B10" i="19"/>
  <c r="A10" i="19"/>
  <c r="Q9" i="19"/>
  <c r="P9" i="19"/>
  <c r="O9" i="19"/>
  <c r="N9" i="19"/>
  <c r="M9" i="19"/>
  <c r="L9" i="19"/>
  <c r="K9" i="19"/>
  <c r="G9" i="19"/>
  <c r="F9" i="19"/>
  <c r="E9" i="19"/>
  <c r="D9" i="19"/>
  <c r="C9" i="19"/>
  <c r="B9" i="19"/>
  <c r="A9" i="19"/>
  <c r="Q8" i="19"/>
  <c r="P8" i="19"/>
  <c r="O8" i="19"/>
  <c r="N8" i="19"/>
  <c r="M8" i="19"/>
  <c r="L8" i="19"/>
  <c r="K8" i="19"/>
  <c r="G8" i="19"/>
  <c r="F8" i="19"/>
  <c r="E8" i="19"/>
  <c r="D8" i="19"/>
  <c r="C8" i="19"/>
  <c r="B8" i="19"/>
  <c r="A8" i="19"/>
  <c r="J13" i="18"/>
  <c r="H13" i="18"/>
  <c r="Q12" i="18"/>
  <c r="P12" i="18"/>
  <c r="O12" i="18"/>
  <c r="N12" i="18"/>
  <c r="M12" i="18"/>
  <c r="L12" i="18"/>
  <c r="K12" i="18"/>
  <c r="J12" i="18"/>
  <c r="H12" i="18"/>
  <c r="G12" i="18"/>
  <c r="F12" i="18"/>
  <c r="E12" i="18"/>
  <c r="D12" i="18"/>
  <c r="C12" i="18"/>
  <c r="B12" i="18"/>
  <c r="A12" i="18"/>
  <c r="Q11" i="18"/>
  <c r="P11" i="18"/>
  <c r="O11" i="18"/>
  <c r="N11" i="18"/>
  <c r="M11" i="18"/>
  <c r="L11" i="18"/>
  <c r="K11" i="18"/>
  <c r="J11" i="18"/>
  <c r="H11" i="18"/>
  <c r="G11" i="18"/>
  <c r="F11" i="18"/>
  <c r="E11" i="18"/>
  <c r="D11" i="18"/>
  <c r="C11" i="18"/>
  <c r="B11" i="18"/>
  <c r="A11" i="18"/>
  <c r="Q10" i="18"/>
  <c r="P10" i="18"/>
  <c r="O10" i="18"/>
  <c r="N10" i="18"/>
  <c r="M10" i="18"/>
  <c r="L10" i="18"/>
  <c r="K10" i="18"/>
  <c r="G10" i="18"/>
  <c r="F10" i="18"/>
  <c r="E10" i="18"/>
  <c r="D10" i="18"/>
  <c r="C10" i="18"/>
  <c r="B10" i="18"/>
  <c r="A10" i="18"/>
  <c r="Q9" i="18"/>
  <c r="P9" i="18"/>
  <c r="O9" i="18"/>
  <c r="N9" i="18"/>
  <c r="M9" i="18"/>
  <c r="L9" i="18"/>
  <c r="K9" i="18"/>
  <c r="G9" i="18"/>
  <c r="F9" i="18"/>
  <c r="E9" i="18"/>
  <c r="D9" i="18"/>
  <c r="C9" i="18"/>
  <c r="B9" i="18"/>
  <c r="A9" i="18"/>
  <c r="Q8" i="18"/>
  <c r="P8" i="18"/>
  <c r="O8" i="18"/>
  <c r="N8" i="18"/>
  <c r="M8" i="18"/>
  <c r="L8" i="18"/>
  <c r="K8" i="18"/>
  <c r="G8" i="18"/>
  <c r="F8" i="18"/>
  <c r="E8" i="18"/>
  <c r="D8" i="18"/>
  <c r="C8" i="18"/>
  <c r="B8" i="18"/>
  <c r="A8" i="18"/>
  <c r="J13" i="16"/>
  <c r="H13" i="16"/>
  <c r="Q12" i="16"/>
  <c r="P12" i="16"/>
  <c r="O12" i="16"/>
  <c r="N12" i="16"/>
  <c r="M12" i="16"/>
  <c r="L12" i="16"/>
  <c r="K12" i="16"/>
  <c r="J12" i="16"/>
  <c r="H12" i="16"/>
  <c r="G12" i="16"/>
  <c r="F12" i="16"/>
  <c r="E12" i="16"/>
  <c r="D12" i="16"/>
  <c r="C12" i="16"/>
  <c r="B12" i="16"/>
  <c r="A12" i="16"/>
  <c r="Q11" i="16"/>
  <c r="P11" i="16"/>
  <c r="O11" i="16"/>
  <c r="N11" i="16"/>
  <c r="M11" i="16"/>
  <c r="L11" i="16"/>
  <c r="K11" i="16"/>
  <c r="J11" i="16"/>
  <c r="H11" i="16"/>
  <c r="G11" i="16"/>
  <c r="F11" i="16"/>
  <c r="E11" i="16"/>
  <c r="D11" i="16"/>
  <c r="C11" i="16"/>
  <c r="B11" i="16"/>
  <c r="A11" i="16"/>
  <c r="Q10" i="16"/>
  <c r="P10" i="16"/>
  <c r="O10" i="16"/>
  <c r="N10" i="16"/>
  <c r="M10" i="16"/>
  <c r="L10" i="16"/>
  <c r="K10" i="16"/>
  <c r="G10" i="16"/>
  <c r="F10" i="16"/>
  <c r="E10" i="16"/>
  <c r="D10" i="16"/>
  <c r="C10" i="16"/>
  <c r="B10" i="16"/>
  <c r="A10" i="16"/>
  <c r="Q9" i="16"/>
  <c r="P9" i="16"/>
  <c r="O9" i="16"/>
  <c r="N9" i="16"/>
  <c r="M9" i="16"/>
  <c r="L9" i="16"/>
  <c r="K9" i="16"/>
  <c r="G9" i="16"/>
  <c r="F9" i="16"/>
  <c r="E9" i="16"/>
  <c r="D9" i="16"/>
  <c r="C9" i="16"/>
  <c r="B9" i="16"/>
  <c r="A9" i="16"/>
  <c r="Q8" i="16"/>
  <c r="P8" i="16"/>
  <c r="O8" i="16"/>
  <c r="N8" i="16"/>
  <c r="M8" i="16"/>
  <c r="L8" i="16"/>
  <c r="K8" i="16"/>
  <c r="G8" i="16"/>
  <c r="F8" i="16"/>
  <c r="E8" i="16"/>
  <c r="D8" i="16"/>
  <c r="C8" i="16"/>
  <c r="B8" i="16"/>
  <c r="A8" i="16"/>
  <c r="J13" i="15"/>
  <c r="H13" i="15"/>
  <c r="Q12" i="15"/>
  <c r="P12" i="15"/>
  <c r="O12" i="15"/>
  <c r="N12" i="15"/>
  <c r="M12" i="15"/>
  <c r="L12" i="15"/>
  <c r="K12" i="15"/>
  <c r="J12" i="15"/>
  <c r="H12" i="15"/>
  <c r="G12" i="15"/>
  <c r="F12" i="15"/>
  <c r="E12" i="15"/>
  <c r="D12" i="15"/>
  <c r="C12" i="15"/>
  <c r="B12" i="15"/>
  <c r="A12" i="15"/>
  <c r="Q11" i="15"/>
  <c r="P11" i="15"/>
  <c r="O11" i="15"/>
  <c r="N11" i="15"/>
  <c r="M11" i="15"/>
  <c r="L11" i="15"/>
  <c r="K11" i="15"/>
  <c r="J11" i="15"/>
  <c r="H11" i="15"/>
  <c r="G11" i="15"/>
  <c r="F11" i="15"/>
  <c r="E11" i="15"/>
  <c r="D11" i="15"/>
  <c r="C11" i="15"/>
  <c r="B11" i="15"/>
  <c r="A11" i="15"/>
  <c r="Q10" i="15"/>
  <c r="P10" i="15"/>
  <c r="O10" i="15"/>
  <c r="N10" i="15"/>
  <c r="M10" i="15"/>
  <c r="L10" i="15"/>
  <c r="K10" i="15"/>
  <c r="G10" i="15"/>
  <c r="F10" i="15"/>
  <c r="E10" i="15"/>
  <c r="D10" i="15"/>
  <c r="C10" i="15"/>
  <c r="B10" i="15"/>
  <c r="A10" i="15"/>
  <c r="Q9" i="15"/>
  <c r="P9" i="15"/>
  <c r="O9" i="15"/>
  <c r="N9" i="15"/>
  <c r="M9" i="15"/>
  <c r="L9" i="15"/>
  <c r="K9" i="15"/>
  <c r="G9" i="15"/>
  <c r="F9" i="15"/>
  <c r="E9" i="15"/>
  <c r="D9" i="15"/>
  <c r="C9" i="15"/>
  <c r="B9" i="15"/>
  <c r="A9" i="15"/>
  <c r="Q8" i="15"/>
  <c r="P8" i="15"/>
  <c r="O8" i="15"/>
  <c r="N8" i="15"/>
  <c r="M8" i="15"/>
  <c r="L8" i="15"/>
  <c r="K8" i="15"/>
  <c r="G8" i="15"/>
  <c r="F8" i="15"/>
  <c r="E8" i="15"/>
  <c r="D8" i="15"/>
  <c r="C8" i="15"/>
  <c r="B8" i="15"/>
  <c r="A8" i="15"/>
  <c r="Q21" i="1" l="1"/>
  <c r="C27" i="1"/>
  <c r="M3" i="23"/>
  <c r="I15" i="23" s="1"/>
  <c r="J15" i="23" s="1"/>
  <c r="C28" i="1"/>
  <c r="L3" i="23"/>
  <c r="I12" i="23" s="1"/>
  <c r="J12" i="23" s="1"/>
  <c r="C35" i="1"/>
  <c r="L4" i="23"/>
  <c r="I13" i="23" s="1"/>
  <c r="J13" i="23" s="1"/>
  <c r="Q27" i="1"/>
  <c r="N50" i="1"/>
  <c r="N34" i="1"/>
  <c r="Q16" i="1"/>
  <c r="N32" i="1"/>
  <c r="Q53" i="1"/>
  <c r="Q35" i="1"/>
  <c r="N18" i="1"/>
  <c r="Q29" i="1"/>
  <c r="J36" i="34"/>
  <c r="Q19" i="1"/>
  <c r="N24" i="1"/>
  <c r="N51" i="1"/>
  <c r="N48" i="1"/>
  <c r="N43" i="1"/>
  <c r="Q45" i="1"/>
  <c r="N42" i="1"/>
  <c r="N40" i="1"/>
  <c r="Q37" i="1"/>
  <c r="N26" i="1"/>
  <c r="A18" i="27"/>
  <c r="Q52" i="1"/>
  <c r="Q44" i="1"/>
  <c r="Q36" i="1"/>
  <c r="Q28" i="1"/>
  <c r="Q20" i="1"/>
  <c r="N49" i="1"/>
  <c r="N41" i="1"/>
  <c r="N33" i="1"/>
  <c r="N25" i="1"/>
  <c r="N17" i="1"/>
  <c r="Q46" i="1"/>
  <c r="Q22" i="1"/>
  <c r="N47" i="1"/>
  <c r="N39" i="1"/>
  <c r="N31" i="1"/>
  <c r="N23" i="1"/>
  <c r="N38" i="1"/>
  <c r="N30" i="1"/>
  <c r="A18" i="26"/>
  <c r="A16" i="21"/>
  <c r="A15" i="21"/>
  <c r="A16" i="20"/>
  <c r="A15" i="20"/>
  <c r="A16" i="19"/>
  <c r="A15" i="19"/>
  <c r="A16" i="18"/>
  <c r="A15" i="18"/>
  <c r="A16" i="16"/>
  <c r="A15" i="16"/>
  <c r="A16" i="15"/>
  <c r="A15" i="15"/>
  <c r="J13" i="14"/>
  <c r="H13" i="14"/>
  <c r="Q12" i="14"/>
  <c r="P12" i="14"/>
  <c r="O12" i="14"/>
  <c r="N12" i="14"/>
  <c r="M12" i="14"/>
  <c r="L12" i="14"/>
  <c r="K12" i="14"/>
  <c r="J12" i="14"/>
  <c r="H12" i="14"/>
  <c r="G12" i="14"/>
  <c r="F12" i="14"/>
  <c r="E12" i="14"/>
  <c r="D12" i="14"/>
  <c r="C12" i="14"/>
  <c r="B12" i="14"/>
  <c r="A12" i="14"/>
  <c r="Q11" i="14"/>
  <c r="P11" i="14"/>
  <c r="O11" i="14"/>
  <c r="N11" i="14"/>
  <c r="M11" i="14"/>
  <c r="L11" i="14"/>
  <c r="K11" i="14"/>
  <c r="J11" i="14"/>
  <c r="H11" i="14"/>
  <c r="G11" i="14"/>
  <c r="F11" i="14"/>
  <c r="E11" i="14"/>
  <c r="D11" i="14"/>
  <c r="C11" i="14"/>
  <c r="B11" i="14"/>
  <c r="A11" i="14"/>
  <c r="Q10" i="14"/>
  <c r="P10" i="14"/>
  <c r="O10" i="14"/>
  <c r="N10" i="14"/>
  <c r="M10" i="14"/>
  <c r="L10" i="14"/>
  <c r="K10" i="14"/>
  <c r="G10" i="14"/>
  <c r="F10" i="14"/>
  <c r="E10" i="14"/>
  <c r="D10" i="14"/>
  <c r="C10" i="14"/>
  <c r="B10" i="14"/>
  <c r="A10" i="14"/>
  <c r="Q9" i="14"/>
  <c r="P9" i="14"/>
  <c r="O9" i="14"/>
  <c r="N9" i="14"/>
  <c r="M9" i="14"/>
  <c r="L9" i="14"/>
  <c r="K9" i="14"/>
  <c r="G9" i="14"/>
  <c r="F9" i="14"/>
  <c r="E9" i="14"/>
  <c r="D9" i="14"/>
  <c r="C9" i="14"/>
  <c r="B9" i="14"/>
  <c r="A9" i="14"/>
  <c r="Q8" i="14"/>
  <c r="P8" i="14"/>
  <c r="O8" i="14"/>
  <c r="N8" i="14"/>
  <c r="M8" i="14"/>
  <c r="L8" i="14"/>
  <c r="K8" i="14"/>
  <c r="G8" i="14"/>
  <c r="F8" i="14"/>
  <c r="E8" i="14"/>
  <c r="D8" i="14"/>
  <c r="C8" i="14"/>
  <c r="B8" i="14"/>
  <c r="A8" i="14"/>
  <c r="J13" i="13"/>
  <c r="H13" i="13"/>
  <c r="Q12" i="13"/>
  <c r="P12" i="13"/>
  <c r="O12" i="13"/>
  <c r="N12" i="13"/>
  <c r="M12" i="13"/>
  <c r="L12" i="13"/>
  <c r="K12" i="13"/>
  <c r="J12" i="13"/>
  <c r="H12" i="13"/>
  <c r="G12" i="13"/>
  <c r="F12" i="13"/>
  <c r="E12" i="13"/>
  <c r="D12" i="13"/>
  <c r="C12" i="13"/>
  <c r="B12" i="13"/>
  <c r="A12" i="13"/>
  <c r="Q11" i="13"/>
  <c r="P11" i="13"/>
  <c r="O11" i="13"/>
  <c r="N11" i="13"/>
  <c r="M11" i="13"/>
  <c r="L11" i="13"/>
  <c r="K11" i="13"/>
  <c r="J11" i="13"/>
  <c r="H11" i="13"/>
  <c r="G11" i="13"/>
  <c r="F11" i="13"/>
  <c r="E11" i="13"/>
  <c r="D11" i="13"/>
  <c r="C11" i="13"/>
  <c r="B11" i="13"/>
  <c r="A11" i="13"/>
  <c r="Q10" i="13"/>
  <c r="P10" i="13"/>
  <c r="O10" i="13"/>
  <c r="N10" i="13"/>
  <c r="M10" i="13"/>
  <c r="L10" i="13"/>
  <c r="K10" i="13"/>
  <c r="G10" i="13"/>
  <c r="F10" i="13"/>
  <c r="E10" i="13"/>
  <c r="D10" i="13"/>
  <c r="C10" i="13"/>
  <c r="B10" i="13"/>
  <c r="A10" i="13"/>
  <c r="Q9" i="13"/>
  <c r="P9" i="13"/>
  <c r="O9" i="13"/>
  <c r="N9" i="13"/>
  <c r="M9" i="13"/>
  <c r="L9" i="13"/>
  <c r="K9" i="13"/>
  <c r="G9" i="13"/>
  <c r="F9" i="13"/>
  <c r="E9" i="13"/>
  <c r="D9" i="13"/>
  <c r="C9" i="13"/>
  <c r="B9" i="13"/>
  <c r="A9" i="13"/>
  <c r="Q8" i="13"/>
  <c r="P8" i="13"/>
  <c r="O8" i="13"/>
  <c r="N8" i="13"/>
  <c r="M8" i="13"/>
  <c r="L8" i="13"/>
  <c r="K8" i="13"/>
  <c r="G8" i="13"/>
  <c r="F8" i="13"/>
  <c r="E8" i="13"/>
  <c r="D8" i="13"/>
  <c r="C8" i="13"/>
  <c r="B8" i="13"/>
  <c r="A8" i="13"/>
  <c r="J13" i="12"/>
  <c r="H13" i="12"/>
  <c r="Q12" i="12"/>
  <c r="P12" i="12"/>
  <c r="O12" i="12"/>
  <c r="N12" i="12"/>
  <c r="M12" i="12"/>
  <c r="L12" i="12"/>
  <c r="K12" i="12"/>
  <c r="J12" i="12"/>
  <c r="H12" i="12"/>
  <c r="G12" i="12"/>
  <c r="F12" i="12"/>
  <c r="E12" i="12"/>
  <c r="D12" i="12"/>
  <c r="C12" i="12"/>
  <c r="B12" i="12"/>
  <c r="A12" i="12"/>
  <c r="Q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C11" i="12"/>
  <c r="B11" i="12"/>
  <c r="A11" i="12"/>
  <c r="Q10" i="12"/>
  <c r="P10" i="12"/>
  <c r="O10" i="12"/>
  <c r="N10" i="12"/>
  <c r="M10" i="12"/>
  <c r="L10" i="12"/>
  <c r="K10" i="12"/>
  <c r="G10" i="12"/>
  <c r="F10" i="12"/>
  <c r="E10" i="12"/>
  <c r="D10" i="12"/>
  <c r="C10" i="12"/>
  <c r="B10" i="12"/>
  <c r="A10" i="12"/>
  <c r="Q9" i="12"/>
  <c r="P9" i="12"/>
  <c r="O9" i="12"/>
  <c r="N9" i="12"/>
  <c r="M9" i="12"/>
  <c r="L9" i="12"/>
  <c r="K9" i="12"/>
  <c r="G9" i="12"/>
  <c r="F9" i="12"/>
  <c r="E9" i="12"/>
  <c r="D9" i="12"/>
  <c r="C9" i="12"/>
  <c r="B9" i="12"/>
  <c r="A9" i="12"/>
  <c r="Q8" i="12"/>
  <c r="P8" i="12"/>
  <c r="O8" i="12"/>
  <c r="N8" i="12"/>
  <c r="M8" i="12"/>
  <c r="L8" i="12"/>
  <c r="K8" i="12"/>
  <c r="G8" i="12"/>
  <c r="F8" i="12"/>
  <c r="E8" i="12"/>
  <c r="D8" i="12"/>
  <c r="C8" i="12"/>
  <c r="B8" i="12"/>
  <c r="A8" i="12"/>
  <c r="J13" i="10"/>
  <c r="H13" i="10"/>
  <c r="Q12" i="10"/>
  <c r="P12" i="10"/>
  <c r="O12" i="10"/>
  <c r="N12" i="10"/>
  <c r="M12" i="10"/>
  <c r="L12" i="10"/>
  <c r="K12" i="10"/>
  <c r="J12" i="10"/>
  <c r="H12" i="10"/>
  <c r="G12" i="10"/>
  <c r="F12" i="10"/>
  <c r="E12" i="10"/>
  <c r="D12" i="10"/>
  <c r="C12" i="10"/>
  <c r="B12" i="10"/>
  <c r="A12" i="10"/>
  <c r="Q11" i="10"/>
  <c r="P11" i="10"/>
  <c r="O11" i="10"/>
  <c r="N11" i="10"/>
  <c r="M11" i="10"/>
  <c r="L11" i="10"/>
  <c r="K11" i="10"/>
  <c r="J11" i="10"/>
  <c r="H11" i="10"/>
  <c r="G11" i="10"/>
  <c r="F11" i="10"/>
  <c r="E11" i="10"/>
  <c r="D11" i="10"/>
  <c r="C11" i="10"/>
  <c r="B11" i="10"/>
  <c r="A11" i="10"/>
  <c r="Q10" i="10"/>
  <c r="P10" i="10"/>
  <c r="O10" i="10"/>
  <c r="N10" i="10"/>
  <c r="M10" i="10"/>
  <c r="L10" i="10"/>
  <c r="K10" i="10"/>
  <c r="G10" i="10"/>
  <c r="F10" i="10"/>
  <c r="E10" i="10"/>
  <c r="D10" i="10"/>
  <c r="C10" i="10"/>
  <c r="B10" i="10"/>
  <c r="A10" i="10"/>
  <c r="Q9" i="10"/>
  <c r="P9" i="10"/>
  <c r="O9" i="10"/>
  <c r="N9" i="10"/>
  <c r="M9" i="10"/>
  <c r="L9" i="10"/>
  <c r="K9" i="10"/>
  <c r="G9" i="10"/>
  <c r="F9" i="10"/>
  <c r="E9" i="10"/>
  <c r="D9" i="10"/>
  <c r="C9" i="10"/>
  <c r="B9" i="10"/>
  <c r="A9" i="10"/>
  <c r="Q8" i="10"/>
  <c r="P8" i="10"/>
  <c r="O8" i="10"/>
  <c r="N8" i="10"/>
  <c r="M8" i="10"/>
  <c r="L8" i="10"/>
  <c r="K8" i="10"/>
  <c r="G8" i="10"/>
  <c r="F8" i="10"/>
  <c r="E8" i="10"/>
  <c r="D8" i="10"/>
  <c r="C8" i="10"/>
  <c r="B8" i="10"/>
  <c r="A8" i="10"/>
  <c r="J13" i="9"/>
  <c r="H13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B12" i="9"/>
  <c r="A12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B11" i="9"/>
  <c r="A11" i="9"/>
  <c r="Q10" i="9"/>
  <c r="P10" i="9"/>
  <c r="O10" i="9"/>
  <c r="N10" i="9"/>
  <c r="M10" i="9"/>
  <c r="L10" i="9"/>
  <c r="K10" i="9"/>
  <c r="G10" i="9"/>
  <c r="F10" i="9"/>
  <c r="E10" i="9"/>
  <c r="D10" i="9"/>
  <c r="C10" i="9"/>
  <c r="B10" i="9"/>
  <c r="A10" i="9"/>
  <c r="Q9" i="9"/>
  <c r="P9" i="9"/>
  <c r="O9" i="9"/>
  <c r="N9" i="9"/>
  <c r="M9" i="9"/>
  <c r="L9" i="9"/>
  <c r="K9" i="9"/>
  <c r="G9" i="9"/>
  <c r="F9" i="9"/>
  <c r="E9" i="9"/>
  <c r="D9" i="9"/>
  <c r="C9" i="9"/>
  <c r="B9" i="9"/>
  <c r="A9" i="9"/>
  <c r="Q8" i="9"/>
  <c r="P8" i="9"/>
  <c r="O8" i="9"/>
  <c r="N8" i="9"/>
  <c r="M8" i="9"/>
  <c r="L8" i="9"/>
  <c r="K8" i="9"/>
  <c r="G8" i="9"/>
  <c r="F8" i="9"/>
  <c r="E8" i="9"/>
  <c r="D8" i="9"/>
  <c r="C8" i="9"/>
  <c r="B8" i="9"/>
  <c r="A8" i="9"/>
  <c r="AD6" i="8"/>
  <c r="AB6" i="8"/>
  <c r="AK5" i="8"/>
  <c r="AJ5" i="8"/>
  <c r="AI5" i="8"/>
  <c r="AH5" i="8"/>
  <c r="AG5" i="8"/>
  <c r="AF5" i="8"/>
  <c r="AE5" i="8"/>
  <c r="AD5" i="8"/>
  <c r="AB5" i="8"/>
  <c r="AA5" i="8"/>
  <c r="Z5" i="8"/>
  <c r="Y5" i="8"/>
  <c r="X5" i="8"/>
  <c r="W5" i="8"/>
  <c r="V5" i="8"/>
  <c r="U5" i="8"/>
  <c r="AK4" i="8"/>
  <c r="AJ4" i="8"/>
  <c r="AI4" i="8"/>
  <c r="AH4" i="8"/>
  <c r="AG4" i="8"/>
  <c r="AF4" i="8"/>
  <c r="AE4" i="8"/>
  <c r="AD4" i="8"/>
  <c r="AB4" i="8"/>
  <c r="AA4" i="8"/>
  <c r="Z4" i="8"/>
  <c r="Y4" i="8"/>
  <c r="X4" i="8"/>
  <c r="W4" i="8"/>
  <c r="V4" i="8"/>
  <c r="U4" i="8"/>
  <c r="AK3" i="8"/>
  <c r="AJ3" i="8"/>
  <c r="AI3" i="8"/>
  <c r="AH3" i="8"/>
  <c r="AG3" i="8"/>
  <c r="AF3" i="8"/>
  <c r="AE3" i="8"/>
  <c r="AA3" i="8"/>
  <c r="Z3" i="8"/>
  <c r="Y3" i="8"/>
  <c r="X3" i="8"/>
  <c r="W3" i="8"/>
  <c r="V3" i="8"/>
  <c r="U3" i="8"/>
  <c r="AK2" i="8"/>
  <c r="AJ2" i="8"/>
  <c r="AI2" i="8"/>
  <c r="AH2" i="8"/>
  <c r="AG2" i="8"/>
  <c r="AF2" i="8"/>
  <c r="AE2" i="8"/>
  <c r="AA2" i="8"/>
  <c r="Z2" i="8"/>
  <c r="Y2" i="8"/>
  <c r="X2" i="8"/>
  <c r="W2" i="8"/>
  <c r="V2" i="8"/>
  <c r="U2" i="8"/>
  <c r="AK1" i="8"/>
  <c r="AJ1" i="8"/>
  <c r="AI1" i="8"/>
  <c r="AH1" i="8"/>
  <c r="AG1" i="8"/>
  <c r="AF1" i="8"/>
  <c r="AE1" i="8"/>
  <c r="AA1" i="8"/>
  <c r="Z1" i="8"/>
  <c r="Y1" i="8"/>
  <c r="X1" i="8"/>
  <c r="W1" i="8"/>
  <c r="V1" i="8"/>
  <c r="U1" i="8"/>
  <c r="J13" i="6"/>
  <c r="H13" i="6"/>
  <c r="Q12" i="6"/>
  <c r="P12" i="6"/>
  <c r="O12" i="6"/>
  <c r="N12" i="6"/>
  <c r="M12" i="6"/>
  <c r="L12" i="6"/>
  <c r="K12" i="6"/>
  <c r="J12" i="6"/>
  <c r="H12" i="6"/>
  <c r="G12" i="6"/>
  <c r="F12" i="6"/>
  <c r="E12" i="6"/>
  <c r="D12" i="6"/>
  <c r="C12" i="6"/>
  <c r="B12" i="6"/>
  <c r="A12" i="6"/>
  <c r="Q11" i="6"/>
  <c r="P11" i="6"/>
  <c r="O11" i="6"/>
  <c r="N11" i="6"/>
  <c r="M11" i="6"/>
  <c r="L11" i="6"/>
  <c r="K11" i="6"/>
  <c r="J11" i="6"/>
  <c r="H11" i="6"/>
  <c r="G11" i="6"/>
  <c r="F11" i="6"/>
  <c r="E11" i="6"/>
  <c r="D11" i="6"/>
  <c r="C11" i="6"/>
  <c r="B11" i="6"/>
  <c r="A11" i="6"/>
  <c r="Q10" i="6"/>
  <c r="P10" i="6"/>
  <c r="O10" i="6"/>
  <c r="N10" i="6"/>
  <c r="M10" i="6"/>
  <c r="L10" i="6"/>
  <c r="K10" i="6"/>
  <c r="G10" i="6"/>
  <c r="F10" i="6"/>
  <c r="E10" i="6"/>
  <c r="D10" i="6"/>
  <c r="C10" i="6"/>
  <c r="B10" i="6"/>
  <c r="A10" i="6"/>
  <c r="Q9" i="6"/>
  <c r="P9" i="6"/>
  <c r="O9" i="6"/>
  <c r="N9" i="6"/>
  <c r="M9" i="6"/>
  <c r="L9" i="6"/>
  <c r="K9" i="6"/>
  <c r="G9" i="6"/>
  <c r="F9" i="6"/>
  <c r="E9" i="6"/>
  <c r="D9" i="6"/>
  <c r="C9" i="6"/>
  <c r="B9" i="6"/>
  <c r="A9" i="6"/>
  <c r="Q8" i="6"/>
  <c r="P8" i="6"/>
  <c r="O8" i="6"/>
  <c r="N8" i="6"/>
  <c r="M8" i="6"/>
  <c r="L8" i="6"/>
  <c r="K8" i="6"/>
  <c r="G8" i="6"/>
  <c r="F8" i="6"/>
  <c r="E8" i="6"/>
  <c r="D8" i="6"/>
  <c r="C8" i="6"/>
  <c r="B8" i="6"/>
  <c r="A8" i="6"/>
  <c r="J13" i="5"/>
  <c r="H13" i="5"/>
  <c r="Q12" i="5"/>
  <c r="P12" i="5"/>
  <c r="O12" i="5"/>
  <c r="N12" i="5"/>
  <c r="M12" i="5"/>
  <c r="L12" i="5"/>
  <c r="K12" i="5"/>
  <c r="J12" i="5"/>
  <c r="H12" i="5"/>
  <c r="G12" i="5"/>
  <c r="F12" i="5"/>
  <c r="E12" i="5"/>
  <c r="D12" i="5"/>
  <c r="C12" i="5"/>
  <c r="B12" i="5"/>
  <c r="A12" i="5"/>
  <c r="Q11" i="5"/>
  <c r="P11" i="5"/>
  <c r="O11" i="5"/>
  <c r="N11" i="5"/>
  <c r="M11" i="5"/>
  <c r="L11" i="5"/>
  <c r="K11" i="5"/>
  <c r="J11" i="5"/>
  <c r="H11" i="5"/>
  <c r="G11" i="5"/>
  <c r="F11" i="5"/>
  <c r="E11" i="5"/>
  <c r="D11" i="5"/>
  <c r="C11" i="5"/>
  <c r="B11" i="5"/>
  <c r="A11" i="5"/>
  <c r="Q10" i="5"/>
  <c r="P10" i="5"/>
  <c r="O10" i="5"/>
  <c r="N10" i="5"/>
  <c r="M10" i="5"/>
  <c r="L10" i="5"/>
  <c r="K10" i="5"/>
  <c r="G10" i="5"/>
  <c r="F10" i="5"/>
  <c r="E10" i="5"/>
  <c r="D10" i="5"/>
  <c r="C10" i="5"/>
  <c r="B10" i="5"/>
  <c r="A10" i="5"/>
  <c r="Q9" i="5"/>
  <c r="P9" i="5"/>
  <c r="O9" i="5"/>
  <c r="N9" i="5"/>
  <c r="M9" i="5"/>
  <c r="L9" i="5"/>
  <c r="K9" i="5"/>
  <c r="G9" i="5"/>
  <c r="F9" i="5"/>
  <c r="E9" i="5"/>
  <c r="D9" i="5"/>
  <c r="C9" i="5"/>
  <c r="B9" i="5"/>
  <c r="A9" i="5"/>
  <c r="Q8" i="5"/>
  <c r="P8" i="5"/>
  <c r="O8" i="5"/>
  <c r="N8" i="5"/>
  <c r="M8" i="5"/>
  <c r="L8" i="5"/>
  <c r="K8" i="5"/>
  <c r="G8" i="5"/>
  <c r="F8" i="5"/>
  <c r="E8" i="5"/>
  <c r="D8" i="5"/>
  <c r="C8" i="5"/>
  <c r="B8" i="5"/>
  <c r="A8" i="5"/>
  <c r="AC6" i="4"/>
  <c r="AA6" i="4"/>
  <c r="AJ5" i="4"/>
  <c r="AI5" i="4"/>
  <c r="AH5" i="4"/>
  <c r="AG5" i="4"/>
  <c r="AF5" i="4"/>
  <c r="AE5" i="4"/>
  <c r="AD5" i="4"/>
  <c r="AC5" i="4"/>
  <c r="AA5" i="4"/>
  <c r="Z5" i="4"/>
  <c r="Y5" i="4"/>
  <c r="X5" i="4"/>
  <c r="W5" i="4"/>
  <c r="V5" i="4"/>
  <c r="U5" i="4"/>
  <c r="T5" i="4"/>
  <c r="AJ4" i="4"/>
  <c r="AI4" i="4"/>
  <c r="AH4" i="4"/>
  <c r="AG4" i="4"/>
  <c r="AF4" i="4"/>
  <c r="AE4" i="4"/>
  <c r="AD4" i="4"/>
  <c r="AC4" i="4"/>
  <c r="AA4" i="4"/>
  <c r="Z4" i="4"/>
  <c r="Y4" i="4"/>
  <c r="X4" i="4"/>
  <c r="W4" i="4"/>
  <c r="V4" i="4"/>
  <c r="U4" i="4"/>
  <c r="T4" i="4"/>
  <c r="AJ3" i="4"/>
  <c r="AI3" i="4"/>
  <c r="AH3" i="4"/>
  <c r="AG3" i="4"/>
  <c r="AF3" i="4"/>
  <c r="AE3" i="4"/>
  <c r="AD3" i="4"/>
  <c r="Z3" i="4"/>
  <c r="Y3" i="4"/>
  <c r="X3" i="4"/>
  <c r="W3" i="4"/>
  <c r="V3" i="4"/>
  <c r="U3" i="4"/>
  <c r="T3" i="4"/>
  <c r="AJ2" i="4"/>
  <c r="AI2" i="4"/>
  <c r="AH2" i="4"/>
  <c r="AG2" i="4"/>
  <c r="AF2" i="4"/>
  <c r="AE2" i="4"/>
  <c r="AD2" i="4"/>
  <c r="Z2" i="4"/>
  <c r="Y2" i="4"/>
  <c r="X2" i="4"/>
  <c r="W2" i="4"/>
  <c r="V2" i="4"/>
  <c r="U2" i="4"/>
  <c r="T2" i="4"/>
  <c r="AJ1" i="4"/>
  <c r="AI1" i="4"/>
  <c r="AH1" i="4"/>
  <c r="AG1" i="4"/>
  <c r="AF1" i="4"/>
  <c r="AE1" i="4"/>
  <c r="AD1" i="4"/>
  <c r="Z1" i="4"/>
  <c r="Y1" i="4"/>
  <c r="X1" i="4"/>
  <c r="W1" i="4"/>
  <c r="V1" i="4"/>
  <c r="U1" i="4"/>
  <c r="T1" i="4"/>
  <c r="G9" i="3"/>
  <c r="K9" i="3"/>
  <c r="L9" i="3"/>
  <c r="M9" i="3"/>
  <c r="N9" i="3"/>
  <c r="O9" i="3"/>
  <c r="P9" i="3"/>
  <c r="Q9" i="3"/>
  <c r="G10" i="3"/>
  <c r="K10" i="3"/>
  <c r="L10" i="3"/>
  <c r="M10" i="3"/>
  <c r="N10" i="3"/>
  <c r="O10" i="3"/>
  <c r="P10" i="3"/>
  <c r="Q10" i="3"/>
  <c r="G11" i="3"/>
  <c r="H11" i="3"/>
  <c r="J11" i="3"/>
  <c r="K11" i="3"/>
  <c r="L11" i="3"/>
  <c r="M11" i="3"/>
  <c r="N11" i="3"/>
  <c r="O11" i="3"/>
  <c r="P11" i="3"/>
  <c r="Q11" i="3"/>
  <c r="G12" i="3"/>
  <c r="H12" i="3"/>
  <c r="J12" i="3"/>
  <c r="K12" i="3"/>
  <c r="L12" i="3"/>
  <c r="M12" i="3"/>
  <c r="N12" i="3"/>
  <c r="O12" i="3"/>
  <c r="P12" i="3"/>
  <c r="Q12" i="3"/>
  <c r="H13" i="3"/>
  <c r="J13" i="3"/>
  <c r="K8" i="3"/>
  <c r="L8" i="3"/>
  <c r="M8" i="3"/>
  <c r="N8" i="3"/>
  <c r="O8" i="3"/>
  <c r="P8" i="3"/>
  <c r="Q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B8" i="3"/>
  <c r="C8" i="3"/>
  <c r="D8" i="3"/>
  <c r="E8" i="3"/>
  <c r="F8" i="3"/>
  <c r="G8" i="3"/>
  <c r="A8" i="3"/>
  <c r="J27" i="23" l="1"/>
  <c r="U21" i="1"/>
  <c r="U22" i="1"/>
  <c r="A18" i="20"/>
  <c r="A18" i="21"/>
  <c r="A18" i="19"/>
  <c r="A18" i="18"/>
  <c r="A18" i="16"/>
  <c r="A18" i="15"/>
  <c r="A16" i="14"/>
  <c r="A15" i="14"/>
  <c r="A16" i="13"/>
  <c r="A15" i="13"/>
  <c r="A16" i="12"/>
  <c r="A15" i="12"/>
  <c r="A16" i="10"/>
  <c r="A15" i="10"/>
  <c r="A16" i="9"/>
  <c r="A15" i="9"/>
  <c r="U9" i="8"/>
  <c r="U8" i="8"/>
  <c r="A16" i="6"/>
  <c r="A15" i="6"/>
  <c r="A16" i="5"/>
  <c r="A15" i="5"/>
  <c r="T9" i="4"/>
  <c r="T8" i="4"/>
  <c r="A16" i="3"/>
  <c r="A15" i="3"/>
  <c r="A13" i="1" l="1"/>
  <c r="A18" i="10"/>
  <c r="A8" i="4"/>
  <c r="A18" i="9"/>
  <c r="A18" i="14"/>
  <c r="A18" i="12"/>
  <c r="A18" i="3"/>
  <c r="A18" i="13"/>
  <c r="A18" i="5"/>
  <c r="A8" i="8"/>
  <c r="A18" i="6"/>
  <c r="C16" i="1"/>
  <c r="E19" i="1" l="1"/>
  <c r="H19" i="1"/>
  <c r="E21" i="1"/>
  <c r="H21" i="1"/>
  <c r="E39" i="1"/>
  <c r="H39" i="1"/>
  <c r="H32" i="1"/>
  <c r="E32" i="1"/>
  <c r="H25" i="1"/>
  <c r="E25" i="1"/>
  <c r="E29" i="1"/>
  <c r="H29" i="1"/>
  <c r="H46" i="1"/>
  <c r="E46" i="1"/>
  <c r="H24" i="1"/>
  <c r="E24" i="1"/>
  <c r="H34" i="1"/>
  <c r="E34" i="1"/>
  <c r="H49" i="1"/>
  <c r="E49" i="1"/>
  <c r="H41" i="1"/>
  <c r="E41" i="1"/>
  <c r="H22" i="1"/>
  <c r="E22" i="1"/>
  <c r="E48" i="1"/>
  <c r="H48" i="1"/>
  <c r="E18" i="1"/>
  <c r="H18" i="1"/>
  <c r="E36" i="1"/>
  <c r="H36" i="1"/>
  <c r="E28" i="1"/>
  <c r="H28" i="1"/>
  <c r="H50" i="1"/>
  <c r="E50" i="1"/>
  <c r="E27" i="1"/>
  <c r="H27" i="1"/>
  <c r="H51" i="1"/>
  <c r="E51" i="1"/>
  <c r="H23" i="1"/>
  <c r="E23" i="1"/>
  <c r="H52" i="1"/>
  <c r="E52" i="1"/>
  <c r="H53" i="1"/>
  <c r="E53" i="1"/>
  <c r="H40" i="1"/>
  <c r="E40" i="1"/>
  <c r="H44" i="1"/>
  <c r="E44" i="1"/>
  <c r="H31" i="1"/>
  <c r="E31" i="1"/>
  <c r="H42" i="1"/>
  <c r="E42" i="1"/>
  <c r="H33" i="1"/>
  <c r="E33" i="1"/>
  <c r="H43" i="1"/>
  <c r="E43" i="1"/>
  <c r="E45" i="1"/>
  <c r="H45" i="1"/>
  <c r="E35" i="1"/>
  <c r="H35" i="1"/>
  <c r="E26" i="1"/>
  <c r="H26" i="1"/>
  <c r="E47" i="1"/>
  <c r="H47" i="1"/>
  <c r="E20" i="1"/>
  <c r="H20" i="1"/>
  <c r="E38" i="1"/>
  <c r="H38" i="1"/>
  <c r="H37" i="1"/>
  <c r="E37" i="1"/>
  <c r="E30" i="1"/>
  <c r="H30" i="1"/>
  <c r="E16" i="1"/>
  <c r="H16" i="1"/>
  <c r="H17" i="1" l="1"/>
  <c r="U17" i="1" s="1"/>
  <c r="E17" i="1"/>
  <c r="U16" i="1" s="1"/>
  <c r="A10" i="1" l="1"/>
  <c r="Z4" i="23"/>
  <c r="B4" i="23"/>
  <c r="F13" i="23" s="1"/>
  <c r="Y6" i="23"/>
  <c r="V6" i="23"/>
  <c r="AA7" i="23"/>
  <c r="Z3" i="23"/>
  <c r="B3" i="23"/>
  <c r="F12" i="23" s="1"/>
  <c r="G12" i="23" s="1"/>
  <c r="T5" i="23"/>
  <c r="AA5" i="23"/>
  <c r="Z6" i="23"/>
  <c r="U6" i="23"/>
  <c r="Z5" i="23"/>
  <c r="B5" i="23"/>
  <c r="T2" i="23"/>
  <c r="W2" i="23"/>
  <c r="X2" i="23"/>
  <c r="T4" i="23"/>
  <c r="U2" i="23"/>
  <c r="Z2" i="23"/>
  <c r="T6" i="23"/>
  <c r="AA6" i="23"/>
  <c r="T3" i="23"/>
  <c r="V2" i="23"/>
  <c r="Y2" i="23"/>
  <c r="W6" i="23"/>
  <c r="X6" i="23"/>
  <c r="U5" i="23" l="1"/>
  <c r="F14" i="23"/>
  <c r="G14" i="23" s="1"/>
  <c r="U4" i="23"/>
  <c r="U3" i="23"/>
  <c r="G13" i="23"/>
  <c r="AE3" i="23"/>
  <c r="F3" i="23"/>
  <c r="F24" i="23" s="1"/>
  <c r="G24" i="23" s="1"/>
  <c r="AH3" i="23"/>
  <c r="AF3" i="23"/>
  <c r="E3" i="23"/>
  <c r="F21" i="23" s="1"/>
  <c r="G21" i="23" s="1"/>
  <c r="Y3" i="23" l="1"/>
  <c r="X3" i="23"/>
  <c r="C3" i="23"/>
  <c r="F15" i="23" s="1"/>
  <c r="G15" i="23" s="1"/>
  <c r="AG3" i="23"/>
  <c r="D3" i="23"/>
  <c r="F18" i="23" s="1"/>
  <c r="G18" i="23" s="1"/>
  <c r="AE4" i="23"/>
  <c r="F4" i="23"/>
  <c r="F25" i="23" s="1"/>
  <c r="G25" i="23" s="1"/>
  <c r="W3" i="23" l="1"/>
  <c r="V3" i="23"/>
  <c r="Y4" i="23"/>
  <c r="C4" i="23"/>
  <c r="F16" i="23" s="1"/>
  <c r="G16" i="23" s="1"/>
  <c r="AH4" i="23"/>
  <c r="AF4" i="23"/>
  <c r="E4" i="23"/>
  <c r="F22" i="23" s="1"/>
  <c r="G22" i="23" s="1"/>
  <c r="X4" i="23" l="1"/>
  <c r="V4" i="23"/>
  <c r="D4" i="23"/>
  <c r="AG4" i="23"/>
  <c r="AE5" i="23"/>
  <c r="F5" i="23"/>
  <c r="AF5" i="23"/>
  <c r="E5" i="23"/>
  <c r="F23" i="23" s="1"/>
  <c r="G23" i="23" s="1"/>
  <c r="Y5" i="23" l="1"/>
  <c r="F26" i="23"/>
  <c r="G26" i="23" s="1"/>
  <c r="F19" i="23"/>
  <c r="G19" i="23" s="1"/>
  <c r="W4" i="23"/>
  <c r="C5" i="23"/>
  <c r="AG5" i="23"/>
  <c r="D5" i="23"/>
  <c r="X5" i="23"/>
  <c r="AH5" i="23"/>
  <c r="W5" i="23" l="1"/>
  <c r="F20" i="23"/>
  <c r="G20" i="23" s="1"/>
  <c r="V5" i="23"/>
  <c r="F17" i="23"/>
  <c r="G17" i="23" s="1"/>
  <c r="T9" i="23"/>
  <c r="T8" i="23" l="1"/>
  <c r="A9" i="23" s="1"/>
  <c r="G27" i="23"/>
</calcChain>
</file>

<file path=xl/sharedStrings.xml><?xml version="1.0" encoding="utf-8"?>
<sst xmlns="http://schemas.openxmlformats.org/spreadsheetml/2006/main" count="4634" uniqueCount="185">
  <si>
    <t>A finger has strength. It will be used as multiplication.</t>
  </si>
  <si>
    <t>j</t>
  </si>
  <si>
    <t>t</t>
  </si>
  <si>
    <t>b</t>
  </si>
  <si>
    <t>`</t>
  </si>
  <si>
    <t>-</t>
  </si>
  <si>
    <t>=</t>
  </si>
  <si>
    <t>q</t>
  </si>
  <si>
    <t>w</t>
  </si>
  <si>
    <t>e</t>
  </si>
  <si>
    <t>r</t>
  </si>
  <si>
    <t>a</t>
  </si>
  <si>
    <t>s</t>
  </si>
  <si>
    <t>d</t>
  </si>
  <si>
    <t>f</t>
  </si>
  <si>
    <t>g</t>
  </si>
  <si>
    <t>z</t>
  </si>
  <si>
    <t>x</t>
  </si>
  <si>
    <t>c</t>
  </si>
  <si>
    <t>v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</si>
  <si>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</si>
  <si>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</si>
  <si>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</si>
  <si>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</si>
  <si>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</si>
  <si>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</si>
  <si>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</si>
  <si>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</si>
  <si>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</si>
  <si>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</si>
  <si>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</si>
  <si>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</si>
  <si>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</si>
  <si>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[</t>
  </si>
  <si>
    <t>]</t>
  </si>
  <si>
    <t>/</t>
  </si>
  <si>
    <t>'</t>
  </si>
  <si>
    <t xml:space="preserve"> </t>
  </si>
  <si>
    <t>1-2: initial position</t>
  </si>
  <si>
    <t>9-10: need to  rise a wrist.</t>
  </si>
  <si>
    <t>3-4: natural finger movements.</t>
  </si>
  <si>
    <t>7-8: need to tilt a wrist slightly to get to the button</t>
  </si>
  <si>
    <t>5-6: need to straighten or bend a finger, but without wrist tilt.</t>
  </si>
  <si>
    <t>L</t>
  </si>
  <si>
    <t>R</t>
  </si>
  <si>
    <t>\\</t>
  </si>
  <si>
    <t>https://mathematicalmulticore.wordpress.com/the-keyboard-layout-project/</t>
  </si>
  <si>
    <t>https://configure.ergodox-ez.com/ergodox-ez/layouts/BNpaO/latest/0</t>
  </si>
  <si>
    <t>https://mathematicalmulticore.wordpress.com/2010/06/21/mtgaps-keyboard-layout-2-0/</t>
  </si>
  <si>
    <t>Coordinates</t>
  </si>
  <si>
    <t>0, 2</t>
  </si>
  <si>
    <t>0, 3</t>
  </si>
  <si>
    <t>0, 4</t>
  </si>
  <si>
    <t>0, 5</t>
  </si>
  <si>
    <t>0, 6</t>
  </si>
  <si>
    <t>0, 7</t>
  </si>
  <si>
    <t>6, 1</t>
  </si>
  <si>
    <t>4, 0</t>
  </si>
  <si>
    <t>4, 1</t>
  </si>
  <si>
    <t>0, 8</t>
  </si>
  <si>
    <t>5, 0.5</t>
  </si>
  <si>
    <t>5.5, 1.5</t>
  </si>
  <si>
    <t>5, 2.5</t>
  </si>
  <si>
    <t>4, 4</t>
  </si>
  <si>
    <t>4, 5</t>
  </si>
  <si>
    <t>4, 6</t>
  </si>
  <si>
    <t>4, 7</t>
  </si>
  <si>
    <t>4, 8</t>
  </si>
  <si>
    <t>1.5, 2</t>
  </si>
  <si>
    <t>1, 3</t>
  </si>
  <si>
    <t>1, 4</t>
  </si>
  <si>
    <t>1, 5</t>
  </si>
  <si>
    <t>1, 6</t>
  </si>
  <si>
    <t>1, 7</t>
  </si>
  <si>
    <t>1, 8</t>
  </si>
  <si>
    <t>3, 2</t>
  </si>
  <si>
    <t>2, 3</t>
  </si>
  <si>
    <t>2, 4</t>
  </si>
  <si>
    <t>2, 5</t>
  </si>
  <si>
    <t>2, 6</t>
  </si>
  <si>
    <t>2, 7</t>
  </si>
  <si>
    <t>2, 8</t>
  </si>
  <si>
    <t>3, 3</t>
  </si>
  <si>
    <t>3, 4</t>
  </si>
  <si>
    <t>3, 5</t>
  </si>
  <si>
    <t>3, 6</t>
  </si>
  <si>
    <t>3, 7</t>
  </si>
  <si>
    <t>3, 8</t>
  </si>
  <si>
    <t>Efforts</t>
  </si>
  <si>
    <t>Effors</t>
  </si>
  <si>
    <t>Layout</t>
  </si>
  <si>
    <t>First attempt.</t>
  </si>
  <si>
    <t>Tried to place vowels on better places.</t>
  </si>
  <si>
    <t>Optimization for left hand.</t>
  </si>
  <si>
    <t>Use digraph statistics only.</t>
  </si>
  <si>
    <t>start from worst.</t>
  </si>
  <si>
    <t>Template</t>
  </si>
  <si>
    <t>My 5</t>
  </si>
  <si>
    <t>&gt;</t>
  </si>
  <si>
    <t>&lt;</t>
  </si>
  <si>
    <t>:</t>
  </si>
  <si>
    <t>"</t>
  </si>
  <si>
    <t>%</t>
  </si>
  <si>
    <t>Characters</t>
  </si>
  <si>
    <t>c1</t>
  </si>
  <si>
    <t>c2</t>
  </si>
  <si>
    <t>Delta</t>
  </si>
  <si>
    <t>vowels are spreaded that allows good space for fingers</t>
  </si>
  <si>
    <t>dot and comma make e be used with other fingers only</t>
  </si>
  <si>
    <t>similar with Arensito but y and z instead of ,.</t>
  </si>
  <si>
    <t>very good balance</t>
  </si>
  <si>
    <t>m7</t>
  </si>
  <si>
    <t>temp</t>
  </si>
  <si>
    <t>Hand switch: 45.16</t>
  </si>
  <si>
    <t>Same finger: 05.82</t>
  </si>
  <si>
    <t>Result     : 36,703,933.73</t>
  </si>
  <si>
    <t>Hand switch: 42.75</t>
  </si>
  <si>
    <t>Same finger: 04.42</t>
  </si>
  <si>
    <t>Result     : 28,745,714.08</t>
  </si>
  <si>
    <t>Hand switch: 49.44</t>
  </si>
  <si>
    <t>Same finger: 04.48</t>
  </si>
  <si>
    <t>Result     : 27,409,445.49</t>
  </si>
  <si>
    <t>Hand switch: 45.51</t>
  </si>
  <si>
    <t>Same finger: 04.39</t>
  </si>
  <si>
    <t>Result     : 24,858,072.71</t>
  </si>
  <si>
    <t>Hand switch: 45.15</t>
  </si>
  <si>
    <t>Same finger: 04.72</t>
  </si>
  <si>
    <t>Result     : 25,341,946.27</t>
  </si>
  <si>
    <t>Hand switch: 43.94</t>
  </si>
  <si>
    <t>Same finger: 03.66</t>
  </si>
  <si>
    <t>Result     : 24,847,054.76</t>
  </si>
  <si>
    <t>Hand switch: 45.81</t>
  </si>
  <si>
    <t>Same finger: 04.12</t>
  </si>
  <si>
    <t>Result     : 25,537,957.48</t>
  </si>
  <si>
    <t>Hand switch: 42.97</t>
  </si>
  <si>
    <t>Hand switch: 42.85</t>
  </si>
  <si>
    <t>Same finger: 04.66</t>
  </si>
  <si>
    <t>fp</t>
  </si>
  <si>
    <t>Result     : 24,154,986.9</t>
  </si>
  <si>
    <t>ck</t>
  </si>
  <si>
    <t>Result     : 24,421,289.75</t>
  </si>
  <si>
    <t>Coordinates (y, x)</t>
  </si>
  <si>
    <t>Hand switch: 42.56</t>
  </si>
  <si>
    <t>Same finger: 04.97</t>
  </si>
  <si>
    <t>Result     : 16,102,221.38</t>
  </si>
  <si>
    <t>Same finger: 02.99</t>
  </si>
  <si>
    <t>Same finger: 05.33</t>
  </si>
  <si>
    <t>Result     : 12,124,377.36</t>
  </si>
  <si>
    <t>bu</t>
  </si>
  <si>
    <t>Hand switch: 42.47</t>
  </si>
  <si>
    <t>Same finger: 04.43</t>
  </si>
  <si>
    <t>Result     : 12,560,285.94</t>
  </si>
  <si>
    <t>Same finger: 04.74</t>
  </si>
  <si>
    <t>Result     : 12,200,328.99</t>
  </si>
  <si>
    <t>Same finger: 04.34</t>
  </si>
  <si>
    <t>Result     : 12,330,230.1</t>
  </si>
  <si>
    <t>Result     : 12,835,539.57</t>
  </si>
  <si>
    <t>Result     : 12,789,079.22</t>
  </si>
  <si>
    <t>Outward rolls: 00.79</t>
  </si>
  <si>
    <t>Inward rolls: 01.71</t>
  </si>
  <si>
    <t>Hand switch: 50.74</t>
  </si>
  <si>
    <t>Same finger: 05.05</t>
  </si>
  <si>
    <t>Result     : 14,594,922.82</t>
  </si>
  <si>
    <t>kg</t>
  </si>
  <si>
    <t>Outward rolls: 00.91</t>
  </si>
  <si>
    <t>Inward rolls: 02.32</t>
  </si>
  <si>
    <t>Hand switch: 49.47</t>
  </si>
  <si>
    <t>Same finger: 05.78</t>
  </si>
  <si>
    <t>Result     : 13,998,561.33</t>
  </si>
  <si>
    <t>Same finger: 04.83</t>
  </si>
  <si>
    <t>Hand switch: 43.04</t>
  </si>
  <si>
    <t>Result     : 12,698,638.15</t>
  </si>
  <si>
    <t>Hand switch: 44.67</t>
  </si>
  <si>
    <t>Same finger: 05.67</t>
  </si>
  <si>
    <t>Result     : 12,752,249.52</t>
  </si>
  <si>
    <t>Hand switch: 46.76</t>
  </si>
  <si>
    <t>Same finger: 02.34</t>
  </si>
  <si>
    <t>Result     : 14,608,887.27</t>
  </si>
  <si>
    <t>Hand switch: 44.68</t>
  </si>
  <si>
    <t>Same finger: 03.09</t>
  </si>
  <si>
    <t>Result     : 13,722,875.92</t>
  </si>
  <si>
    <t>original</t>
  </si>
  <si>
    <t>Hand switch: 43.89</t>
  </si>
  <si>
    <t>Same finger: 03.63</t>
  </si>
  <si>
    <t>Result     : 13,030,004.86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</si>
</sst>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  <font>
      <sz val="8"/>
      <color rgb="FF242729"/>
      <name val="Consolas"/>
      <family val="3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54">
    <xf numFmtId="0" fontId="0" fillId="0" borderId="0" xfId="0"/>
    <xf numFmtId="0" fontId="2" fillId="2" borderId="1" xfId="1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" xfId="2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6" borderId="5" xfId="5" applyNumberFormat="1" applyBorder="1" applyAlignment="1">
      <alignment horizontal="center" vertical="center"/>
    </xf>
    <xf numFmtId="164" fontId="1" fillId="6" borderId="6" xfId="5" applyNumberFormat="1" applyBorder="1" applyAlignment="1">
      <alignment horizontal="center" vertical="center"/>
    </xf>
    <xf numFmtId="164" fontId="1" fillId="6" borderId="13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5" borderId="6" xfId="4" applyNumberFormat="1" applyBorder="1" applyAlignment="1">
      <alignment horizontal="center" vertical="center"/>
    </xf>
    <xf numFmtId="164" fontId="1" fillId="4" borderId="17" xfId="3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4" borderId="14" xfId="3" applyNumberFormat="1" applyBorder="1" applyAlignment="1">
      <alignment horizontal="center" vertical="center"/>
    </xf>
    <xf numFmtId="164" fontId="1" fillId="5" borderId="7" xfId="4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6" borderId="13" xfId="5" applyNumberFormat="1" applyFont="1" applyBorder="1" applyAlignment="1">
      <alignment horizontal="center" vertical="center"/>
    </xf>
    <xf numFmtId="0" fontId="1" fillId="6" borderId="5" xfId="5" applyNumberFormat="1" applyFont="1" applyBorder="1" applyAlignment="1">
      <alignment horizontal="center" vertical="center"/>
    </xf>
    <xf numFmtId="0" fontId="1" fillId="6" borderId="6" xfId="5" applyNumberFormat="1" applyFont="1" applyBorder="1" applyAlignment="1">
      <alignment horizontal="center" vertical="center"/>
    </xf>
    <xf numFmtId="0" fontId="1" fillId="5" borderId="6" xfId="4" applyNumberFormat="1" applyFont="1" applyBorder="1" applyAlignment="1">
      <alignment horizontal="center" vertical="center"/>
    </xf>
    <xf numFmtId="0" fontId="1" fillId="5" borderId="7" xfId="4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1" fillId="6" borderId="8" xfId="5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1" fillId="5" borderId="4" xfId="4" applyNumberFormat="1" applyFont="1" applyBorder="1" applyAlignment="1">
      <alignment horizontal="center" vertical="center"/>
    </xf>
    <xf numFmtId="0" fontId="1" fillId="4" borderId="14" xfId="3" applyNumberFormat="1" applyFont="1" applyBorder="1" applyAlignment="1">
      <alignment horizontal="center" vertical="center"/>
    </xf>
    <xf numFmtId="0" fontId="1" fillId="4" borderId="4" xfId="3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1" fillId="5" borderId="11" xfId="4" applyNumberFormat="1" applyFont="1" applyBorder="1" applyAlignment="1">
      <alignment horizontal="center" vertical="center"/>
    </xf>
    <xf numFmtId="0" fontId="1" fillId="4" borderId="11" xfId="3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1" fillId="4" borderId="17" xfId="3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1" fillId="6" borderId="1" xfId="5" applyNumberFormat="1" applyBorder="1" applyAlignment="1">
      <alignment horizontal="center" vertical="center"/>
    </xf>
    <xf numFmtId="0" fontId="1" fillId="6" borderId="24" xfId="5" applyNumberFormat="1" applyBorder="1" applyAlignment="1">
      <alignment horizontal="center" vertical="center"/>
    </xf>
    <xf numFmtId="0" fontId="1" fillId="5" borderId="1" xfId="4" applyNumberFormat="1" applyBorder="1" applyAlignment="1">
      <alignment horizontal="center" vertical="center"/>
    </xf>
    <xf numFmtId="0" fontId="1" fillId="4" borderId="1" xfId="3" applyNumberFormat="1" applyBorder="1" applyAlignment="1">
      <alignment horizontal="center" vertical="center"/>
    </xf>
    <xf numFmtId="164" fontId="1" fillId="5" borderId="13" xfId="4" applyNumberFormat="1" applyBorder="1" applyAlignment="1">
      <alignment horizontal="center" vertical="center"/>
    </xf>
    <xf numFmtId="0" fontId="1" fillId="5" borderId="13" xfId="4" applyNumberFormat="1" applyFont="1" applyBorder="1" applyAlignment="1">
      <alignment horizontal="center" vertical="center"/>
    </xf>
    <xf numFmtId="0" fontId="1" fillId="6" borderId="15" xfId="5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6" borderId="10" xfId="5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0" fillId="0" borderId="0" xfId="0" applyFont="1"/>
    <xf numFmtId="164" fontId="3" fillId="3" borderId="19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1" fillId="6" borderId="15" xfId="5" applyNumberFormat="1" applyBorder="1" applyAlignment="1">
      <alignment horizontal="center" vertical="center"/>
    </xf>
    <xf numFmtId="0" fontId="1" fillId="6" borderId="3" xfId="5" applyNumberFormat="1" applyBorder="1" applyAlignment="1">
      <alignment horizontal="center" vertical="center"/>
    </xf>
    <xf numFmtId="0" fontId="1" fillId="6" borderId="2" xfId="5" applyNumberFormat="1" applyBorder="1" applyAlignment="1">
      <alignment horizontal="center" vertical="center"/>
    </xf>
    <xf numFmtId="0" fontId="1" fillId="4" borderId="1" xfId="3" quotePrefix="1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left" vertical="center"/>
    </xf>
    <xf numFmtId="49" fontId="0" fillId="0" borderId="0" xfId="0" applyNumberFormat="1"/>
    <xf numFmtId="164" fontId="3" fillId="3" borderId="26" xfId="2" applyNumberFormat="1" applyBorder="1" applyAlignment="1">
      <alignment horizontal="center" vertical="center"/>
    </xf>
    <xf numFmtId="164" fontId="1" fillId="5" borderId="28" xfId="4" applyNumberFormat="1" applyBorder="1" applyAlignment="1">
      <alignment horizontal="center" vertical="center"/>
    </xf>
    <xf numFmtId="0" fontId="3" fillId="3" borderId="26" xfId="2" applyNumberFormat="1" applyFont="1" applyBorder="1" applyAlignment="1">
      <alignment horizontal="center" vertical="center"/>
    </xf>
    <xf numFmtId="0" fontId="1" fillId="5" borderId="28" xfId="4" applyNumberFormat="1" applyFont="1" applyBorder="1" applyAlignment="1">
      <alignment horizontal="center" vertical="center"/>
    </xf>
    <xf numFmtId="0" fontId="1" fillId="6" borderId="1" xfId="5" applyNumberFormat="1" applyFont="1" applyBorder="1" applyAlignment="1">
      <alignment horizontal="center" vertical="center"/>
    </xf>
    <xf numFmtId="0" fontId="1" fillId="5" borderId="1" xfId="4" applyNumberFormat="1" applyFont="1" applyBorder="1" applyAlignment="1">
      <alignment horizontal="center" vertical="center"/>
    </xf>
    <xf numFmtId="0" fontId="1" fillId="4" borderId="1" xfId="3" applyNumberFormat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3" fillId="3" borderId="1" xfId="2" applyNumberFormat="1" applyFont="1" applyBorder="1" applyAlignment="1">
      <alignment horizontal="center" vertical="center"/>
    </xf>
    <xf numFmtId="0" fontId="1" fillId="6" borderId="25" xfId="5" applyNumberFormat="1" applyFont="1" applyBorder="1" applyAlignment="1">
      <alignment horizontal="center" vertical="center"/>
    </xf>
    <xf numFmtId="0" fontId="3" fillId="3" borderId="25" xfId="2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1" fillId="5" borderId="1" xfId="4" quotePrefix="1" applyNumberFormat="1" applyFont="1" applyBorder="1" applyAlignment="1">
      <alignment horizontal="center" vertical="center"/>
    </xf>
    <xf numFmtId="0" fontId="4" fillId="0" borderId="0" xfId="6"/>
    <xf numFmtId="0" fontId="1" fillId="6" borderId="2" xfId="5" quotePrefix="1" applyNumberFormat="1" applyBorder="1" applyAlignment="1">
      <alignment horizontal="center" vertical="center"/>
    </xf>
    <xf numFmtId="0" fontId="1" fillId="6" borderId="25" xfId="5" quotePrefix="1" applyNumberFormat="1" applyFont="1" applyBorder="1" applyAlignment="1">
      <alignment horizontal="center" vertical="center"/>
    </xf>
    <xf numFmtId="0" fontId="1" fillId="6" borderId="3" xfId="5" quotePrefix="1" applyNumberFormat="1" applyBorder="1" applyAlignment="1">
      <alignment horizontal="center" vertical="center"/>
    </xf>
    <xf numFmtId="0" fontId="1" fillId="6" borderId="1" xfId="5" quotePrefix="1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1" fillId="6" borderId="1" xfId="5" applyNumberFormat="1" applyBorder="1" applyAlignment="1">
      <alignment horizontal="center" vertical="center"/>
    </xf>
    <xf numFmtId="164" fontId="0" fillId="0" borderId="0" xfId="0" applyNumberFormat="1"/>
    <xf numFmtId="164" fontId="1" fillId="4" borderId="1" xfId="3" applyNumberFormat="1" applyBorder="1" applyAlignment="1">
      <alignment horizontal="center" vertical="center"/>
    </xf>
    <xf numFmtId="164" fontId="2" fillId="2" borderId="1" xfId="1" applyNumberFormat="1" applyBorder="1" applyAlignment="1">
      <alignment horizontal="center" vertical="center"/>
    </xf>
    <xf numFmtId="164" fontId="1" fillId="6" borderId="3" xfId="5" applyNumberFormat="1" applyBorder="1" applyAlignment="1">
      <alignment horizontal="center" vertical="center"/>
    </xf>
    <xf numFmtId="164" fontId="1" fillId="6" borderId="2" xfId="5" applyNumberFormat="1" applyBorder="1" applyAlignment="1">
      <alignment horizontal="center" vertical="center"/>
    </xf>
    <xf numFmtId="164" fontId="3" fillId="3" borderId="1" xfId="2" applyNumberFormat="1" applyBorder="1" applyAlignment="1">
      <alignment horizontal="center" vertical="center"/>
    </xf>
    <xf numFmtId="49" fontId="1" fillId="5" borderId="1" xfId="4" applyNumberFormat="1" applyBorder="1" applyAlignment="1">
      <alignment horizontal="center" vertical="center"/>
    </xf>
    <xf numFmtId="49" fontId="1" fillId="6" borderId="1" xfId="5" applyNumberFormat="1" applyBorder="1" applyAlignment="1">
      <alignment horizontal="center" vertical="center"/>
    </xf>
    <xf numFmtId="164" fontId="1" fillId="6" borderId="1" xfId="5" applyNumberFormat="1" applyFont="1" applyBorder="1" applyAlignment="1">
      <alignment horizontal="center" vertical="center"/>
    </xf>
    <xf numFmtId="49" fontId="1" fillId="6" borderId="1" xfId="5" applyNumberFormat="1" applyFont="1" applyBorder="1" applyAlignment="1">
      <alignment horizontal="center" vertical="center"/>
    </xf>
    <xf numFmtId="49" fontId="1" fillId="6" borderId="25" xfId="5" applyNumberFormat="1" applyFont="1" applyBorder="1" applyAlignment="1">
      <alignment horizontal="center" vertical="center"/>
    </xf>
    <xf numFmtId="49" fontId="1" fillId="5" borderId="1" xfId="4" applyNumberFormat="1" applyFont="1" applyBorder="1" applyAlignment="1">
      <alignment horizontal="center" vertical="center"/>
    </xf>
    <xf numFmtId="164" fontId="1" fillId="5" borderId="1" xfId="4" quotePrefix="1" applyNumberFormat="1" applyFont="1" applyBorder="1" applyAlignment="1">
      <alignment horizontal="center" vertical="center"/>
    </xf>
    <xf numFmtId="164" fontId="1" fillId="6" borderId="25" xfId="5" applyNumberFormat="1" applyFont="1" applyBorder="1" applyAlignment="1">
      <alignment horizontal="center" vertical="center"/>
    </xf>
    <xf numFmtId="164" fontId="1" fillId="5" borderId="1" xfId="4" applyNumberFormat="1" applyFont="1" applyBorder="1" applyAlignment="1">
      <alignment horizontal="center" vertical="center"/>
    </xf>
    <xf numFmtId="164" fontId="1" fillId="4" borderId="1" xfId="3" applyNumberFormat="1" applyFont="1" applyBorder="1" applyAlignment="1">
      <alignment horizontal="center" vertical="center"/>
    </xf>
    <xf numFmtId="164" fontId="1" fillId="4" borderId="1" xfId="3" quotePrefix="1" applyNumberFormat="1" applyFont="1" applyBorder="1" applyAlignment="1">
      <alignment horizontal="center" vertical="center"/>
    </xf>
    <xf numFmtId="164" fontId="2" fillId="2" borderId="1" xfId="1" applyNumberFormat="1" applyFont="1" applyBorder="1" applyAlignment="1">
      <alignment horizontal="center" vertical="center"/>
    </xf>
    <xf numFmtId="164" fontId="3" fillId="3" borderId="1" xfId="2" applyNumberFormat="1" applyFont="1" applyBorder="1" applyAlignment="1">
      <alignment horizontal="center" vertical="center"/>
    </xf>
    <xf numFmtId="164" fontId="3" fillId="3" borderId="25" xfId="2" applyNumberFormat="1" applyFont="1" applyBorder="1" applyAlignment="1">
      <alignment horizontal="center" vertical="center"/>
    </xf>
    <xf numFmtId="164" fontId="2" fillId="2" borderId="1" xfId="1" quotePrefix="1" applyNumberFormat="1" applyBorder="1" applyAlignment="1">
      <alignment horizontal="center" vertical="center"/>
    </xf>
    <xf numFmtId="164" fontId="3" fillId="3" borderId="24" xfId="2" applyNumberFormat="1" applyFont="1" applyBorder="1" applyAlignment="1">
      <alignment horizontal="center" vertical="center"/>
    </xf>
    <xf numFmtId="164" fontId="1" fillId="6" borderId="0" xfId="5" applyNumberFormat="1" applyFont="1" applyAlignment="1">
      <alignment horizontal="center" vertical="center"/>
    </xf>
    <xf numFmtId="164" fontId="1" fillId="5" borderId="0" xfId="4" applyNumberFormat="1" applyFont="1" applyAlignment="1">
      <alignment horizontal="center" vertical="center"/>
    </xf>
    <xf numFmtId="164" fontId="1" fillId="4" borderId="0" xfId="3" applyNumberFormat="1" applyFont="1" applyAlignment="1">
      <alignment horizontal="center" vertical="center"/>
    </xf>
    <xf numFmtId="164" fontId="2" fillId="2" borderId="0" xfId="1" applyNumberFormat="1" applyFont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1" fillId="6" borderId="3" xfId="5" quotePrefix="1" applyNumberFormat="1" applyBorder="1" applyAlignment="1">
      <alignment horizontal="center" vertical="center"/>
    </xf>
    <xf numFmtId="0" fontId="2" fillId="2" borderId="1" xfId="1" quotePrefix="1" applyNumberFormat="1" applyBorder="1" applyAlignment="1">
      <alignment horizontal="center" vertical="center"/>
    </xf>
    <xf numFmtId="164" fontId="1" fillId="4" borderId="1" xfId="3" quotePrefix="1" applyNumberFormat="1" applyBorder="1" applyAlignment="1">
      <alignment horizontal="center" vertical="center"/>
    </xf>
    <xf numFmtId="0" fontId="1" fillId="5" borderId="1" xfId="4" quotePrefix="1" applyNumberFormat="1" applyBorder="1" applyAlignment="1">
      <alignment horizontal="center" vertical="center"/>
    </xf>
    <xf numFmtId="164" fontId="1" fillId="3" borderId="1" xfId="2" applyNumberFormat="1" applyFont="1" applyBorder="1" applyAlignment="1">
      <alignment horizontal="center" vertical="center"/>
    </xf>
    <xf numFmtId="164" fontId="1" fillId="4" borderId="3" xfId="3" applyNumberFormat="1" applyBorder="1" applyAlignment="1">
      <alignment horizontal="center" vertical="center"/>
    </xf>
    <xf numFmtId="164" fontId="1" fillId="6" borderId="2" xfId="5" applyNumberFormat="1" applyFont="1" applyBorder="1" applyAlignment="1">
      <alignment horizontal="center" vertical="center"/>
    </xf>
    <xf numFmtId="164" fontId="1" fillId="6" borderId="31" xfId="5" quotePrefix="1" applyNumberFormat="1" applyBorder="1" applyAlignment="1">
      <alignment horizontal="center" vertical="center"/>
    </xf>
    <xf numFmtId="164" fontId="3" fillId="3" borderId="2" xfId="2" applyNumberFormat="1" applyFont="1" applyBorder="1" applyAlignment="1">
      <alignment horizontal="center" vertical="center"/>
    </xf>
    <xf numFmtId="164" fontId="1" fillId="4" borderId="25" xfId="3" quotePrefix="1" applyNumberFormat="1" applyFont="1" applyBorder="1" applyAlignment="1">
      <alignment horizontal="center" vertical="center"/>
    </xf>
    <xf numFmtId="164" fontId="2" fillId="2" borderId="25" xfId="1" applyNumberFormat="1" applyFont="1" applyBorder="1" applyAlignment="1">
      <alignment horizontal="center" vertical="center"/>
    </xf>
    <xf numFmtId="164" fontId="3" fillId="3" borderId="33" xfId="2" applyNumberFormat="1" applyFont="1" applyBorder="1" applyAlignment="1">
      <alignment horizontal="center" vertical="center"/>
    </xf>
    <xf numFmtId="164" fontId="1" fillId="5" borderId="30" xfId="4" applyNumberFormat="1" applyFont="1" applyBorder="1" applyAlignment="1">
      <alignment horizontal="center" vertical="center"/>
    </xf>
    <xf numFmtId="164" fontId="1" fillId="4" borderId="30" xfId="3" quotePrefix="1" applyNumberFormat="1" applyFont="1" applyBorder="1" applyAlignment="1">
      <alignment horizontal="center" vertical="center"/>
    </xf>
    <xf numFmtId="164" fontId="2" fillId="2" borderId="30" xfId="1" applyNumberFormat="1" applyFont="1" applyBorder="1" applyAlignment="1">
      <alignment horizontal="center" vertical="center"/>
    </xf>
    <xf numFmtId="0" fontId="2" fillId="2" borderId="23" xfId="1" applyNumberFormat="1" applyBorder="1" applyAlignment="1">
      <alignment horizontal="center" vertical="center"/>
    </xf>
    <xf numFmtId="49" fontId="1" fillId="6" borderId="25" xfId="5" applyNumberFormat="1" applyBorder="1" applyAlignment="1">
      <alignment horizontal="center" vertical="center"/>
    </xf>
    <xf numFmtId="164" fontId="6" fillId="6" borderId="1" xfId="5" applyNumberFormat="1" applyFont="1" applyBorder="1" applyAlignment="1">
      <alignment horizontal="center" vertical="center"/>
    </xf>
    <xf numFmtId="164" fontId="6" fillId="5" borderId="1" xfId="4" applyNumberFormat="1" applyFont="1" applyBorder="1" applyAlignment="1">
      <alignment horizontal="center" vertical="center"/>
    </xf>
    <xf numFmtId="164" fontId="6" fillId="4" borderId="1" xfId="3" applyNumberFormat="1" applyFont="1" applyBorder="1" applyAlignment="1">
      <alignment horizontal="center" vertical="center"/>
    </xf>
    <xf numFmtId="164" fontId="7" fillId="4" borderId="1" xfId="3" applyNumberFormat="1" applyFont="1" applyBorder="1" applyAlignment="1">
      <alignment horizontal="center" vertical="center"/>
    </xf>
    <xf numFmtId="164" fontId="8" fillId="2" borderId="1" xfId="1" applyNumberFormat="1" applyFont="1" applyBorder="1" applyAlignment="1">
      <alignment horizontal="center" vertical="center"/>
    </xf>
    <xf numFmtId="164" fontId="7" fillId="6" borderId="1" xfId="5" applyNumberFormat="1" applyFont="1" applyBorder="1" applyAlignment="1">
      <alignment horizontal="center" vertical="center"/>
    </xf>
    <xf numFmtId="164" fontId="7" fillId="6" borderId="3" xfId="5" applyNumberFormat="1" applyFont="1" applyBorder="1" applyAlignment="1">
      <alignment horizontal="center" vertical="center"/>
    </xf>
    <xf numFmtId="164" fontId="7" fillId="6" borderId="2" xfId="5" applyNumberFormat="1" applyFont="1" applyBorder="1" applyAlignment="1">
      <alignment horizontal="center" vertical="center"/>
    </xf>
    <xf numFmtId="164" fontId="1" fillId="6" borderId="1" xfId="5" quotePrefix="1" applyNumberFormat="1" applyBorder="1" applyAlignment="1">
      <alignment horizontal="center" vertical="center"/>
    </xf>
    <xf numFmtId="164" fontId="1" fillId="6" borderId="1" xfId="5" quotePrefix="1" applyNumberFormat="1" applyFont="1" applyBorder="1" applyAlignment="1">
      <alignment horizontal="center" vertical="center"/>
    </xf>
    <xf numFmtId="164" fontId="1" fillId="6" borderId="2" xfId="5" quotePrefix="1" applyNumberFormat="1" applyBorder="1" applyAlignment="1">
      <alignment horizontal="center" vertical="center"/>
    </xf>
    <xf numFmtId="0" fontId="1" fillId="6" borderId="1" xfId="5" quotePrefix="1" applyNumberFormat="1" applyBorder="1" applyAlignment="1">
      <alignment horizontal="center" vertical="center"/>
    </xf>
    <xf numFmtId="0" fontId="1" fillId="4" borderId="1" xfId="3" quotePrefix="1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0" fillId="0" borderId="0" xfId="0" quotePrefix="1" applyNumberFormat="1"/>
    <xf numFmtId="49" fontId="0" fillId="0" borderId="0" xfId="0" quotePrefix="1" applyNumberFormat="1"/>
    <xf numFmtId="0" fontId="9" fillId="0" borderId="0" xfId="0" applyFont="1" applyAlignment="1">
      <alignment horizontal="left" vertical="center"/>
    </xf>
    <xf numFmtId="2" fontId="0" fillId="0" borderId="0" xfId="0" applyNumberFormat="1"/>
    <xf numFmtId="164" fontId="6" fillId="0" borderId="0" xfId="0" applyNumberFormat="1" applyFont="1"/>
    <xf numFmtId="164" fontId="0" fillId="0" borderId="0" xfId="0" pivotButton="1" applyNumberFormat="1"/>
    <xf numFmtId="164" fontId="1" fillId="6" borderId="0" xfId="5" applyNumberFormat="1"/>
    <xf numFmtId="49" fontId="1" fillId="6" borderId="0" xfId="5" applyNumberFormat="1"/>
    <xf numFmtId="49" fontId="1" fillId="5" borderId="0" xfId="4" applyNumberFormat="1"/>
    <xf numFmtId="164" fontId="1" fillId="5" borderId="0" xfId="4" applyNumberFormat="1"/>
    <xf numFmtId="49" fontId="1" fillId="4" borderId="0" xfId="3" applyNumberFormat="1"/>
    <xf numFmtId="164" fontId="1" fillId="4" borderId="0" xfId="3" applyNumberFormat="1"/>
    <xf numFmtId="49" fontId="1" fillId="4" borderId="0" xfId="3" applyNumberFormat="1" applyAlignment="1">
      <alignment wrapText="1"/>
    </xf>
    <xf numFmtId="49" fontId="1" fillId="4" borderId="0" xfId="3" quotePrefix="1" applyNumberFormat="1" applyAlignment="1">
      <alignment wrapText="1"/>
    </xf>
    <xf numFmtId="49" fontId="3" fillId="3" borderId="0" xfId="2" applyNumberFormat="1"/>
    <xf numFmtId="164" fontId="3" fillId="3" borderId="0" xfId="2" applyNumberFormat="1"/>
    <xf numFmtId="2" fontId="0" fillId="0" borderId="0" xfId="0" applyNumberFormat="1" applyAlignment="1">
      <alignment horizontal="center" vertical="center"/>
    </xf>
    <xf numFmtId="2" fontId="3" fillId="3" borderId="1" xfId="2" applyNumberFormat="1" applyBorder="1" applyAlignment="1">
      <alignment horizontal="center" vertical="center"/>
    </xf>
    <xf numFmtId="2" fontId="3" fillId="3" borderId="0" xfId="2" applyNumberFormat="1"/>
    <xf numFmtId="2" fontId="1" fillId="6" borderId="0" xfId="5" applyNumberFormat="1"/>
    <xf numFmtId="2" fontId="1" fillId="5" borderId="0" xfId="4" applyNumberFormat="1"/>
    <xf numFmtId="2" fontId="1" fillId="4" borderId="0" xfId="3" applyNumberFormat="1"/>
    <xf numFmtId="164" fontId="7" fillId="6" borderId="2" xfId="5" quotePrefix="1" applyNumberFormat="1" applyFont="1" applyBorder="1" applyAlignment="1">
      <alignment horizontal="center" vertical="center"/>
    </xf>
    <xf numFmtId="164" fontId="1" fillId="4" borderId="0" xfId="3" quotePrefix="1" applyNumberFormat="1"/>
    <xf numFmtId="49" fontId="0" fillId="0" borderId="0" xfId="0" pivotButton="1" applyNumberFormat="1"/>
    <xf numFmtId="2" fontId="0" fillId="0" borderId="0" xfId="0" pivotButton="1" applyNumberFormat="1"/>
    <xf numFmtId="0" fontId="0" fillId="0" borderId="0" xfId="0" quotePrefix="1"/>
    <xf numFmtId="49" fontId="1" fillId="6" borderId="0" xfId="5" quotePrefix="1" applyNumberFormat="1"/>
    <xf numFmtId="164" fontId="7" fillId="6" borderId="3" xfId="5" quotePrefix="1" applyNumberFormat="1" applyFont="1" applyBorder="1" applyAlignment="1">
      <alignment horizontal="center" vertical="center"/>
    </xf>
    <xf numFmtId="0" fontId="0" fillId="0" borderId="0" xfId="0" applyFill="1"/>
    <xf numFmtId="0" fontId="9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49" fontId="6" fillId="3" borderId="0" xfId="2" applyNumberFormat="1" applyFont="1"/>
    <xf numFmtId="2" fontId="6" fillId="3" borderId="0" xfId="2" applyNumberFormat="1" applyFont="1"/>
    <xf numFmtId="49" fontId="6" fillId="6" borderId="0" xfId="5" applyNumberFormat="1" applyFont="1"/>
    <xf numFmtId="2" fontId="6" fillId="6" borderId="0" xfId="5" applyNumberFormat="1" applyFont="1"/>
    <xf numFmtId="164" fontId="6" fillId="3" borderId="0" xfId="2" applyNumberFormat="1" applyFont="1"/>
    <xf numFmtId="164" fontId="6" fillId="6" borderId="0" xfId="5" applyNumberFormat="1" applyFont="1"/>
    <xf numFmtId="164" fontId="8" fillId="2" borderId="1" xfId="1" quotePrefix="1" applyNumberFormat="1" applyFont="1" applyBorder="1" applyAlignment="1">
      <alignment horizontal="center" vertical="center"/>
    </xf>
    <xf numFmtId="164" fontId="7" fillId="6" borderId="1" xfId="5" quotePrefix="1" applyNumberFormat="1" applyFont="1" applyBorder="1" applyAlignment="1">
      <alignment horizontal="center" vertical="center"/>
    </xf>
    <xf numFmtId="49" fontId="6" fillId="3" borderId="34" xfId="2" applyNumberFormat="1" applyFont="1" applyBorder="1"/>
    <xf numFmtId="49" fontId="6" fillId="3" borderId="35" xfId="2" applyNumberFormat="1" applyFont="1" applyBorder="1"/>
    <xf numFmtId="49" fontId="6" fillId="3" borderId="37" xfId="2" applyNumberFormat="1" applyFont="1" applyBorder="1"/>
    <xf numFmtId="49" fontId="6" fillId="3" borderId="0" xfId="2" applyNumberFormat="1" applyFont="1" applyBorder="1"/>
    <xf numFmtId="49" fontId="3" fillId="3" borderId="37" xfId="2" applyNumberFormat="1" applyBorder="1"/>
    <xf numFmtId="49" fontId="3" fillId="3" borderId="0" xfId="2" applyNumberFormat="1" applyBorder="1"/>
    <xf numFmtId="49" fontId="6" fillId="6" borderId="37" xfId="5" applyNumberFormat="1" applyFont="1" applyBorder="1"/>
    <xf numFmtId="49" fontId="6" fillId="6" borderId="0" xfId="5" applyNumberFormat="1" applyFont="1" applyBorder="1"/>
    <xf numFmtId="49" fontId="1" fillId="6" borderId="39" xfId="5" applyNumberFormat="1" applyBorder="1"/>
    <xf numFmtId="49" fontId="1" fillId="6" borderId="40" xfId="5" applyNumberFormat="1" applyBorder="1"/>
    <xf numFmtId="49" fontId="1" fillId="6" borderId="37" xfId="5" applyNumberFormat="1" applyBorder="1"/>
    <xf numFmtId="49" fontId="1" fillId="6" borderId="0" xfId="5" applyNumberFormat="1" applyBorder="1"/>
    <xf numFmtId="49" fontId="1" fillId="5" borderId="34" xfId="4" applyNumberFormat="1" applyBorder="1"/>
    <xf numFmtId="49" fontId="1" fillId="5" borderId="35" xfId="4" applyNumberFormat="1" applyBorder="1"/>
    <xf numFmtId="49" fontId="1" fillId="4" borderId="37" xfId="3" applyNumberFormat="1" applyBorder="1"/>
    <xf numFmtId="49" fontId="1" fillId="4" borderId="0" xfId="3" applyNumberFormat="1" applyBorder="1"/>
    <xf numFmtId="49" fontId="1" fillId="4" borderId="37" xfId="3" applyNumberFormat="1" applyBorder="1" applyAlignment="1">
      <alignment wrapText="1"/>
    </xf>
    <xf numFmtId="49" fontId="1" fillId="4" borderId="0" xfId="3" quotePrefix="1" applyNumberFormat="1" applyBorder="1" applyAlignment="1">
      <alignment wrapText="1"/>
    </xf>
    <xf numFmtId="49" fontId="1" fillId="4" borderId="39" xfId="3" applyNumberFormat="1" applyBorder="1"/>
    <xf numFmtId="49" fontId="1" fillId="4" borderId="40" xfId="3" applyNumberFormat="1" applyBorder="1"/>
    <xf numFmtId="2" fontId="6" fillId="3" borderId="36" xfId="2" applyNumberFormat="1" applyFont="1" applyBorder="1"/>
    <xf numFmtId="2" fontId="6" fillId="3" borderId="38" xfId="2" applyNumberFormat="1" applyFont="1" applyBorder="1"/>
    <xf numFmtId="2" fontId="3" fillId="3" borderId="38" xfId="2" applyNumberFormat="1" applyBorder="1"/>
    <xf numFmtId="2" fontId="6" fillId="6" borderId="38" xfId="5" applyNumberFormat="1" applyFont="1" applyBorder="1"/>
    <xf numFmtId="2" fontId="1" fillId="6" borderId="38" xfId="5" applyNumberFormat="1" applyBorder="1"/>
    <xf numFmtId="2" fontId="1" fillId="6" borderId="41" xfId="5" applyNumberFormat="1" applyBorder="1"/>
    <xf numFmtId="2" fontId="1" fillId="5" borderId="36" xfId="4" applyNumberFormat="1" applyBorder="1"/>
    <xf numFmtId="2" fontId="1" fillId="4" borderId="38" xfId="3" applyNumberFormat="1" applyBorder="1"/>
    <xf numFmtId="2" fontId="1" fillId="4" borderId="41" xfId="3" applyNumberFormat="1" applyBorder="1"/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0" fontId="2" fillId="2" borderId="1" xfId="1" quotePrefix="1" applyNumberFormat="1" applyFont="1" applyBorder="1" applyAlignment="1">
      <alignment horizontal="center" vertical="center"/>
    </xf>
    <xf numFmtId="164" fontId="6" fillId="6" borderId="4" xfId="5" applyNumberFormat="1" applyFont="1" applyBorder="1" applyAlignment="1">
      <alignment horizontal="center" vertical="center"/>
    </xf>
    <xf numFmtId="164" fontId="6" fillId="5" borderId="4" xfId="4" applyNumberFormat="1" applyFont="1" applyBorder="1" applyAlignment="1">
      <alignment horizontal="center" vertical="center"/>
    </xf>
    <xf numFmtId="164" fontId="6" fillId="5" borderId="11" xfId="4" applyNumberFormat="1" applyFont="1" applyBorder="1" applyAlignment="1">
      <alignment horizontal="center" vertical="center"/>
    </xf>
    <xf numFmtId="164" fontId="6" fillId="4" borderId="4" xfId="3" applyNumberFormat="1" applyFont="1" applyBorder="1" applyAlignment="1">
      <alignment horizontal="center" vertical="center"/>
    </xf>
    <xf numFmtId="164" fontId="10" fillId="2" borderId="9" xfId="1" applyNumberFormat="1" applyFont="1" applyBorder="1" applyAlignment="1">
      <alignment horizontal="center" vertical="center"/>
    </xf>
    <xf numFmtId="164" fontId="6" fillId="6" borderId="8" xfId="5" applyNumberFormat="1" applyFont="1" applyBorder="1" applyAlignment="1">
      <alignment horizontal="center" vertical="center"/>
    </xf>
    <xf numFmtId="164" fontId="6" fillId="6" borderId="10" xfId="5" applyNumberFormat="1" applyFont="1" applyBorder="1" applyAlignment="1">
      <alignment horizontal="center" vertical="center"/>
    </xf>
    <xf numFmtId="164" fontId="6" fillId="4" borderId="11" xfId="3" applyNumberFormat="1" applyFont="1" applyBorder="1" applyAlignment="1">
      <alignment horizontal="center" vertical="center"/>
    </xf>
    <xf numFmtId="164" fontId="2" fillId="2" borderId="9" xfId="1" applyNumberFormat="1" applyFont="1" applyBorder="1" applyAlignment="1">
      <alignment horizontal="center" vertical="center"/>
    </xf>
    <xf numFmtId="164" fontId="2" fillId="2" borderId="12" xfId="1" applyNumberFormat="1" applyFont="1" applyBorder="1" applyAlignment="1">
      <alignment horizontal="center" vertical="center"/>
    </xf>
    <xf numFmtId="0" fontId="3" fillId="3" borderId="3" xfId="2" applyNumberFormat="1" applyFont="1" applyBorder="1" applyAlignment="1">
      <alignment horizontal="center" vertical="center"/>
    </xf>
    <xf numFmtId="0" fontId="3" fillId="3" borderId="30" xfId="2" applyNumberFormat="1" applyFont="1" applyBorder="1" applyAlignment="1">
      <alignment horizontal="center" vertical="center"/>
    </xf>
    <xf numFmtId="164" fontId="3" fillId="3" borderId="2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9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0" fontId="3" fillId="3" borderId="27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9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49" fontId="3" fillId="3" borderId="3" xfId="2" applyNumberFormat="1" applyFont="1" applyBorder="1" applyAlignment="1">
      <alignment horizontal="center" vertical="center" wrapText="1"/>
    </xf>
    <xf numFmtId="49" fontId="3" fillId="3" borderId="30" xfId="2" applyNumberFormat="1" applyFont="1" applyBorder="1" applyAlignment="1">
      <alignment horizontal="center" vertical="center" wrapText="1"/>
    </xf>
    <xf numFmtId="0" fontId="3" fillId="3" borderId="3" xfId="2" applyNumberFormat="1" applyFont="1" applyBorder="1" applyAlignment="1">
      <alignment horizontal="center" vertical="center" wrapText="1"/>
    </xf>
    <xf numFmtId="0" fontId="3" fillId="3" borderId="30" xfId="2" applyNumberFormat="1" applyFont="1" applyBorder="1" applyAlignment="1">
      <alignment horizontal="center" vertical="center" wrapText="1"/>
    </xf>
    <xf numFmtId="164" fontId="3" fillId="3" borderId="3" xfId="2" quotePrefix="1" applyNumberFormat="1" applyFont="1" applyBorder="1" applyAlignment="1">
      <alignment horizontal="center" vertical="center"/>
    </xf>
    <xf numFmtId="164" fontId="3" fillId="3" borderId="30" xfId="2" quotePrefix="1" applyNumberFormat="1" applyFont="1" applyBorder="1" applyAlignment="1">
      <alignment horizontal="center" vertical="center"/>
    </xf>
    <xf numFmtId="164" fontId="3" fillId="3" borderId="3" xfId="2" applyNumberFormat="1" applyBorder="1" applyAlignment="1">
      <alignment horizontal="center" vertical="center"/>
    </xf>
    <xf numFmtId="164" fontId="3" fillId="3" borderId="30" xfId="2" applyNumberFormat="1" applyBorder="1" applyAlignment="1">
      <alignment horizontal="center" vertical="center"/>
    </xf>
    <xf numFmtId="164" fontId="3" fillId="3" borderId="3" xfId="2" applyNumberFormat="1" applyFont="1" applyBorder="1" applyAlignment="1">
      <alignment horizontal="center" vertical="center"/>
    </xf>
    <xf numFmtId="164" fontId="3" fillId="3" borderId="30" xfId="2" applyNumberFormat="1" applyFont="1" applyBorder="1" applyAlignment="1">
      <alignment horizontal="center" vertical="center"/>
    </xf>
    <xf numFmtId="164" fontId="3" fillId="3" borderId="32" xfId="2" quotePrefix="1" applyNumberFormat="1" applyFont="1" applyBorder="1" applyAlignment="1">
      <alignment horizontal="center" vertical="center"/>
    </xf>
    <xf numFmtId="0" fontId="3" fillId="3" borderId="3" xfId="2" applyNumberFormat="1" applyBorder="1" applyAlignment="1">
      <alignment horizontal="center" vertical="center"/>
    </xf>
    <xf numFmtId="0" fontId="3" fillId="3" borderId="30" xfId="2" applyNumberFormat="1" applyBorder="1" applyAlignment="1">
      <alignment horizontal="center" vertical="center"/>
    </xf>
    <xf numFmtId="0" fontId="3" fillId="3" borderId="3" xfId="2" quotePrefix="1" applyNumberFormat="1" applyFont="1" applyBorder="1" applyAlignment="1">
      <alignment horizontal="center" vertical="center"/>
    </xf>
    <xf numFmtId="0" fontId="3" fillId="3" borderId="30" xfId="2" quotePrefix="1" applyNumberFormat="1" applyFont="1" applyBorder="1" applyAlignment="1">
      <alignment horizontal="center" vertical="center"/>
    </xf>
  </cellXfs>
  <cellStyles count="7">
    <cellStyle name="20% - Accent6" xfId="3" builtinId="50"/>
    <cellStyle name="40% - Accent6" xfId="4" builtinId="51"/>
    <cellStyle name="60% - Accent6" xfId="5" builtinId="52"/>
    <cellStyle name="Accent6" xfId="2" builtinId="49"/>
    <cellStyle name="Good" xfId="1" builtinId="26"/>
    <cellStyle name="Hyperlink" xfId="6" builtinId="8"/>
    <cellStyle name="Normal" xfId="0" builtinId="0"/>
  </cellStyles>
  <dxfs count="3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2" formatCode="0.00"/>
    </dxf>
    <dxf>
      <numFmt numFmtId="164" formatCode="0.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42729"/>
        <name val="Consolas"/>
        <family val="3"/>
        <scheme val="none"/>
      </font>
      <numFmt numFmtId="164" formatCode="0.0"/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4AF88A9-3044-4F2F-AF12-78AFF697DAFF}" name="Table915" displayName="Table915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F29E6BD3-B439-41C4-BE8F-610AFC5E9738}" name="c1" dataDxfId="333"/>
    <tableColumn id="2" xr3:uid="{CC0C47B8-0C79-4E2C-9EB5-F5E9CB958EC3}" name="c2" dataDxfId="332"/>
    <tableColumn id="3" xr3:uid="{1C35617F-3908-4F7A-9945-9522916F89AC}" name="%" dataDxfId="331"/>
    <tableColumn id="4" xr3:uid="{7636CD5E-584B-4813-A688-6D7BE5ED99A1}" name="Delta" dataDxfId="330">
      <calculatedColumnFormula>C11-Table915[[#This Row],[%]]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EE884AF8-EEB4-4E34-86F9-EE034FADF57F}" name="Table91565" displayName="Table91565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3F4C49A3-E4AF-4ADF-B597-E8BB7F94DFB1}" name="c1" dataDxfId="291"/>
    <tableColumn id="2" xr3:uid="{D8697385-910C-4AE9-B2DB-AC82B310ABAA}" name="c2" dataDxfId="290"/>
    <tableColumn id="3" xr3:uid="{BBF88BD0-2352-4740-A357-92533A19AFE9}" name="%" dataDxfId="289"/>
    <tableColumn id="4" xr3:uid="{F3070687-FF69-4513-9247-72C7123CA56B}" name="Delta" dataDxfId="288">
      <calculatedColumnFormula>C11-Table91565[[#This Row],[%]]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94FD8054-2A3B-46DD-A65A-205908600BC5}" name="Table111666" displayName="Table111666" ref="F11:G27" totalsRowCount="1" headerRowDxfId="287">
  <autoFilter ref="F11:G26" xr:uid="{9BBF2816-FEF6-42E6-8C30-00E202F2187A}"/>
  <tableColumns count="2">
    <tableColumn id="1" xr3:uid="{212C44CE-4D58-4DA4-8796-79D8B90C8628}" name="L" dataDxfId="286" totalsRowDxfId="285" dataCellStyle="Normal"/>
    <tableColumn id="3" xr3:uid="{A07AE810-9DA5-4997-9073-463CF41A06F7}" name="Characters" totalsRowFunction="custom" dataDxfId="284" totalsRowDxfId="283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98BEBD1E-A315-4DD8-838B-F4A1AABC0234}" name="Table121767" displayName="Table121767" ref="I11:J27" totalsRowCount="1" headerRowDxfId="282">
  <autoFilter ref="I11:J26" xr:uid="{E1556DEA-95E4-4A4E-9C8D-3ECC0250BFAA}"/>
  <tableColumns count="2">
    <tableColumn id="1" xr3:uid="{53BD45A1-E3FF-428D-966B-9D1B4D3A9E48}" name="R" dataDxfId="281" totalsRowDxfId="280" dataCellStyle="Normal">
      <calculatedColumnFormula>L3</calculatedColumnFormula>
    </tableColumn>
    <tableColumn id="3" xr3:uid="{86728CC0-7489-4E84-99C0-0EB1F5421DFC}" name="Characters" totalsRowFunction="custom" dataDxfId="279" totalsRowDxfId="278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CCD0DB75-1827-4DC6-8811-1AE344D95BE4}" name="Table9153252554662" displayName="Table9153252554662" ref="A11:D41" totalsRowShown="0">
  <autoFilter ref="A11:D41" xr:uid="{68B01EEC-5C92-4DF2-8B9D-B8DCBAFA9AA2}"/>
  <sortState xmlns:xlrd2="http://schemas.microsoft.com/office/spreadsheetml/2017/richdata2" ref="A12:C41">
    <sortCondition descending="1" ref="C11:C41"/>
  </sortState>
  <tableColumns count="4">
    <tableColumn id="1" xr3:uid="{3928FF3D-E63A-476D-BC67-90CBB9E27F61}" name="c1" dataDxfId="277"/>
    <tableColumn id="2" xr3:uid="{102A34DA-37F4-4C70-9FF1-855B2044E225}" name="c2" dataDxfId="276"/>
    <tableColumn id="3" xr3:uid="{40BB9496-A153-4386-B01F-5569BC539711}" name="%" dataDxfId="275"/>
    <tableColumn id="4" xr3:uid="{EA37D2A8-FD77-4925-A369-D23ADD59E2E2}" name="Delta" dataDxfId="274">
      <calculatedColumnFormula>C11-Table9153252554662[[#This Row],[%]]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F0A54A22-A2F9-4A0C-982B-1F778EBAC48D}" name="Table11163853564763" displayName="Table11163853564763" ref="F11:G27" totalsRowCount="1" headerRowDxfId="273">
  <autoFilter ref="F11:G26" xr:uid="{3423D095-BE01-4476-9A55-5133B5836AFB}"/>
  <sortState xmlns:xlrd2="http://schemas.microsoft.com/office/spreadsheetml/2017/richdata2" ref="F12:G26">
    <sortCondition descending="1" ref="G11:G26"/>
  </sortState>
  <tableColumns count="2">
    <tableColumn id="1" xr3:uid="{FCA99418-DE04-46ED-8F46-EE776581819C}" name="L" dataDxfId="272" totalsRowDxfId="271" dataCellStyle="Normal"/>
    <tableColumn id="3" xr3:uid="{0D5778A4-C374-491F-9103-CCD4C492870F}" name="Characters" totalsRowFunction="custom" dataDxfId="270" totalsRowDxfId="269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3E349848-D649-4475-8CF8-211EF27968F3}" name="Table12173954574864" displayName="Table12173954574864" ref="I11:J27" totalsRowCount="1" headerRowDxfId="268">
  <autoFilter ref="I11:J26" xr:uid="{1386BDE7-EFD9-4FD9-8F86-7A303D53DF89}"/>
  <sortState xmlns:xlrd2="http://schemas.microsoft.com/office/spreadsheetml/2017/richdata2" ref="I12:J26">
    <sortCondition descending="1" ref="J11:J26"/>
  </sortState>
  <tableColumns count="2">
    <tableColumn id="1" xr3:uid="{03C2CE0C-4BA9-45A5-A677-88673C46A6F0}" name="R" dataDxfId="267" totalsRowDxfId="266" dataCellStyle="Normal"/>
    <tableColumn id="3" xr3:uid="{A655FE00-092D-4EA8-9DE8-553E456DF08F}" name="Characters" totalsRowFunction="custom" dataDxfId="265" totalsRowDxfId="264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CF23F08E-F2F8-4E9F-93A7-C553327CA150}" name="Table91532525546" displayName="Table91532525546" ref="A11:D41" totalsRowShown="0">
  <autoFilter ref="A11:D41" xr:uid="{68B01EEC-5C92-4DF2-8B9D-B8DCBAFA9AA2}"/>
  <sortState xmlns:xlrd2="http://schemas.microsoft.com/office/spreadsheetml/2017/richdata2" ref="A12:C41">
    <sortCondition descending="1" ref="C11:C41"/>
  </sortState>
  <tableColumns count="4">
    <tableColumn id="1" xr3:uid="{958F3CCC-0EBC-427E-B89D-4C20F417966B}" name="c1" dataDxfId="263"/>
    <tableColumn id="2" xr3:uid="{0E889890-3395-4786-867C-D5B0411BDAD3}" name="c2" dataDxfId="262"/>
    <tableColumn id="3" xr3:uid="{0CF16A5D-D733-4C3C-97BC-ED2148A6CE04}" name="%" dataDxfId="261"/>
    <tableColumn id="4" xr3:uid="{F3935C02-283B-4A2E-BFA8-53F52A405E3D}" name="Delta" dataDxfId="260">
      <calculatedColumnFormula>C11-Table91532525546[[#This Row],[%]]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AB46514A-42EE-4940-9C89-9F5BBE367984}" name="Table111638535647" displayName="Table111638535647" ref="F11:G27" totalsRowCount="1" headerRowDxfId="259">
  <autoFilter ref="F11:G26" xr:uid="{3423D095-BE01-4476-9A55-5133B5836AFB}"/>
  <sortState xmlns:xlrd2="http://schemas.microsoft.com/office/spreadsheetml/2017/richdata2" ref="F12:G26">
    <sortCondition descending="1" ref="G11:G26"/>
  </sortState>
  <tableColumns count="2">
    <tableColumn id="1" xr3:uid="{58B63029-7E87-41B4-B0B4-238DE07E7573}" name="L" dataDxfId="258" totalsRowDxfId="257" dataCellStyle="Normal"/>
    <tableColumn id="3" xr3:uid="{E4B6D35B-4029-47C8-A455-782AB20A2EA6}" name="Characters" totalsRowFunction="custom" dataDxfId="256" totalsRowDxfId="255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65161E8-3111-4815-A7CC-C24A0D287863}" name="Table121739545748" displayName="Table121739545748" ref="I11:J27" totalsRowCount="1" headerRowDxfId="254">
  <autoFilter ref="I11:J26" xr:uid="{1386BDE7-EFD9-4FD9-8F86-7A303D53DF89}"/>
  <sortState xmlns:xlrd2="http://schemas.microsoft.com/office/spreadsheetml/2017/richdata2" ref="I12:J26">
    <sortCondition descending="1" ref="J11:J26"/>
  </sortState>
  <tableColumns count="2">
    <tableColumn id="1" xr3:uid="{982259F9-47B6-4CB6-B7FB-9F276D956768}" name="R" dataDxfId="253" totalsRowDxfId="252" dataCellStyle="Normal"/>
    <tableColumn id="3" xr3:uid="{17DBF590-1004-44CE-8E07-5FBF3864A141}" name="Characters" totalsRowFunction="custom" dataDxfId="251" totalsRowDxfId="250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A6FAE379-F156-4D9E-98C1-4D82295E443C}" name="Table9153252" displayName="Table9153252" ref="A11:D41" totalsRowShown="0">
  <autoFilter ref="A11:D41" xr:uid="{68B01EEC-5C92-4DF2-8B9D-B8DCBAFA9AA2}"/>
  <sortState xmlns:xlrd2="http://schemas.microsoft.com/office/spreadsheetml/2017/richdata2" ref="A12:C41">
    <sortCondition descending="1" ref="C11:C41"/>
  </sortState>
  <tableColumns count="4">
    <tableColumn id="1" xr3:uid="{DD4B8AAA-F1E0-44BF-8B49-24A39D603383}" name="c1" dataDxfId="249"/>
    <tableColumn id="2" xr3:uid="{E952E737-9CA4-463F-8B52-CC330E44064F}" name="c2" dataDxfId="248"/>
    <tableColumn id="3" xr3:uid="{78A960BE-A961-4F60-9EEA-736D774608E7}" name="%" dataDxfId="247"/>
    <tableColumn id="4" xr3:uid="{831E2BAC-040E-45C7-9FB5-6F87215CFE3A}" name="Delta" dataDxfId="246">
      <calculatedColumnFormula>C11-Table9153252[[#This Row],[%]]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363858C-56A8-4ACF-BF9B-463A880F9011}" name="Table1116" displayName="Table1116" ref="F11:G27" totalsRowCount="1" headerRowDxfId="329">
  <autoFilter ref="F11:G26" xr:uid="{9BBF2816-FEF6-42E6-8C30-00E202F2187A}"/>
  <tableColumns count="2">
    <tableColumn id="1" xr3:uid="{F07C97E3-D441-424B-902C-FA6DCD6D3AA3}" name="L" dataDxfId="328" totalsRowDxfId="327" dataCellStyle="Normal"/>
    <tableColumn id="3" xr3:uid="{3B1CBEC1-D435-40A3-B638-76D4FB4AAE90}" name="Characters" totalsRowFunction="custom" dataDxfId="326" totalsRowDxfId="325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BC390E18-5D1F-4BEB-BA22-E6C432F2C768}" name="Table11163853" displayName="Table11163853" ref="F11:G27" totalsRowCount="1" headerRowDxfId="245">
  <autoFilter ref="F11:G26" xr:uid="{3423D095-BE01-4476-9A55-5133B5836AFB}"/>
  <sortState xmlns:xlrd2="http://schemas.microsoft.com/office/spreadsheetml/2017/richdata2" ref="F12:G26">
    <sortCondition descending="1" ref="G11:G26"/>
  </sortState>
  <tableColumns count="2">
    <tableColumn id="1" xr3:uid="{88BD04B6-296E-4C74-B0E4-BE2B69C2FBC7}" name="L" dataDxfId="244" totalsRowDxfId="243" dataCellStyle="Normal"/>
    <tableColumn id="3" xr3:uid="{673E6627-4904-4EBA-97E7-E8AAC96E473A}" name="Characters" totalsRowFunction="custom" dataDxfId="242" totalsRowDxfId="241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4181C8DD-C25E-4E30-9AC0-EC7942B8B515}" name="Table12173954" displayName="Table12173954" ref="I11:J27" totalsRowCount="1" headerRowDxfId="240">
  <autoFilter ref="I11:J26" xr:uid="{1386BDE7-EFD9-4FD9-8F86-7A303D53DF89}"/>
  <sortState xmlns:xlrd2="http://schemas.microsoft.com/office/spreadsheetml/2017/richdata2" ref="I12:J26">
    <sortCondition descending="1" ref="J11:J26"/>
  </sortState>
  <tableColumns count="2">
    <tableColumn id="1" xr3:uid="{E7288ABB-C42F-4969-88FD-0DF509A6186D}" name="R" dataDxfId="239" totalsRowDxfId="238" dataCellStyle="Normal"/>
    <tableColumn id="3" xr3:uid="{14CD27DA-D07D-4172-BA48-C50A93E33FA4}" name="Characters" totalsRowFunction="custom" dataDxfId="237" totalsRowDxfId="236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74716B8-A3CC-46A1-933A-247174009FF5}" name="Table915325255" displayName="Table915325255" ref="A11:D41" totalsRowShown="0">
  <autoFilter ref="A11:D41" xr:uid="{68B01EEC-5C92-4DF2-8B9D-B8DCBAFA9AA2}"/>
  <sortState xmlns:xlrd2="http://schemas.microsoft.com/office/spreadsheetml/2017/richdata2" ref="A12:C41">
    <sortCondition descending="1" ref="C11:C41"/>
  </sortState>
  <tableColumns count="4">
    <tableColumn id="1" xr3:uid="{F45FE88B-3EC0-4D38-B87A-1150B7C87E89}" name="c1" dataDxfId="235"/>
    <tableColumn id="2" xr3:uid="{DD46AD62-FCF8-4A09-BC16-4D25779BF5C8}" name="c2" dataDxfId="234"/>
    <tableColumn id="3" xr3:uid="{745D144E-5E51-4D2C-BD26-0985E331B483}" name="%" dataDxfId="233"/>
    <tableColumn id="4" xr3:uid="{067750DB-E9CA-4EE9-AB91-A8DF1552B251}" name="Delta" dataDxfId="232">
      <calculatedColumnFormula>C11-Table915325255[[#This Row],[%]]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684D29E2-80A9-44B6-AA62-0B5A1BB5A8BE}" name="Table1116385356" displayName="Table1116385356" ref="F11:G27" totalsRowCount="1" headerRowDxfId="231">
  <autoFilter ref="F11:G26" xr:uid="{3423D095-BE01-4476-9A55-5133B5836AFB}"/>
  <sortState xmlns:xlrd2="http://schemas.microsoft.com/office/spreadsheetml/2017/richdata2" ref="F12:G26">
    <sortCondition descending="1" ref="G11:G26"/>
  </sortState>
  <tableColumns count="2">
    <tableColumn id="1" xr3:uid="{C94F8088-A0A1-4D35-BB3F-840869388EF3}" name="L" dataDxfId="230" totalsRowDxfId="229" dataCellStyle="Normal"/>
    <tableColumn id="3" xr3:uid="{F2751770-188F-4D9D-9F41-CA2F05377792}" name="Characters" totalsRowFunction="custom" dataDxfId="228" totalsRowDxfId="227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6FBB2F62-26BB-44AC-9245-B39163A3A9FE}" name="Table1217395457" displayName="Table1217395457" ref="I11:J27" totalsRowCount="1" headerRowDxfId="226">
  <autoFilter ref="I11:J26" xr:uid="{1386BDE7-EFD9-4FD9-8F86-7A303D53DF89}"/>
  <sortState xmlns:xlrd2="http://schemas.microsoft.com/office/spreadsheetml/2017/richdata2" ref="I12:J26">
    <sortCondition descending="1" ref="J11:J26"/>
  </sortState>
  <tableColumns count="2">
    <tableColumn id="1" xr3:uid="{8176C5EC-EBCD-460E-B1E7-35790FFDBEF6}" name="R" dataDxfId="225" totalsRowDxfId="224" dataCellStyle="Normal"/>
    <tableColumn id="3" xr3:uid="{02E1CE29-57BE-464B-934A-99CF57B44CEA}" name="Characters" totalsRowFunction="custom" dataDxfId="223" totalsRowDxfId="222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B5C82E1A-6DE7-410B-A3DE-6D7A94F20075}" name="Table91549" displayName="Table91549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EA03C403-C1BE-4153-9602-A8D16CCE3033}" name="c1" dataDxfId="221"/>
    <tableColumn id="2" xr3:uid="{458486CE-2208-43AB-A08A-7FDF37DB86F1}" name="c2" dataDxfId="220"/>
    <tableColumn id="3" xr3:uid="{E13B4635-CC0A-4073-8FD5-68537647C366}" name="%" dataDxfId="219"/>
    <tableColumn id="4" xr3:uid="{5AFD3DC4-4100-4BA1-A836-7DB567011380}" name="Delta" dataDxfId="218">
      <calculatedColumnFormula>C11-Table91549[[#This Row],[%]]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4C5446B8-8F51-4261-B7D0-04A2C2641A50}" name="Table111650" displayName="Table111650" ref="F11:G27" totalsRowCount="1" headerRowDxfId="217">
  <autoFilter ref="F11:G26" xr:uid="{9BBF2816-FEF6-42E6-8C30-00E202F2187A}"/>
  <tableColumns count="2">
    <tableColumn id="1" xr3:uid="{D2D985A3-4602-4290-8039-B14858253570}" name="L" dataDxfId="216" totalsRowDxfId="215" dataCellStyle="Normal"/>
    <tableColumn id="3" xr3:uid="{2BBE7CF8-7787-49E7-BBDA-D1E387CD6E6F}" name="Characters" totalsRowFunction="custom" dataDxfId="214" totalsRowDxfId="213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7D9677CD-D0A0-46FC-97B0-B7828A6F29B8}" name="Table121751" displayName="Table121751" ref="I11:J27" totalsRowCount="1" headerRowDxfId="212">
  <autoFilter ref="I11:J26" xr:uid="{E1556DEA-95E4-4A4E-9C8D-3ECC0250BFAA}"/>
  <sortState xmlns:xlrd2="http://schemas.microsoft.com/office/spreadsheetml/2017/richdata2" ref="I12:J26">
    <sortCondition descending="1" ref="J11:J26"/>
  </sortState>
  <tableColumns count="2">
    <tableColumn id="1" xr3:uid="{02A755D9-EB03-45C9-9F74-7B61D8D764F4}" name="R" dataDxfId="211" totalsRowDxfId="210" dataCellStyle="Normal">
      <calculatedColumnFormula>L3</calculatedColumnFormula>
    </tableColumn>
    <tableColumn id="3" xr3:uid="{B6A01E0D-3E30-4D6F-A61B-83F22C0E9C7E}" name="Characters" totalsRowFunction="custom" dataDxfId="209" totalsRowDxfId="208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D1E6E30C-069B-4721-A484-9EF5C3258F3A}" name="Table9153240" displayName="Table9153240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6FE4DC1D-3D41-479D-89DE-A5B53630008E}" name="c1" dataDxfId="207"/>
    <tableColumn id="2" xr3:uid="{F81AE7D3-DF65-40FE-B226-3BC1DEE7F3FC}" name="c2" dataDxfId="206"/>
    <tableColumn id="3" xr3:uid="{A4072B2C-6F9E-48A6-AE25-188E34241F40}" name="%" dataDxfId="205"/>
    <tableColumn id="4" xr3:uid="{C7D48C68-C89E-4600-92B2-C519842F77C1}" name="Delta" dataDxfId="204">
      <calculatedColumnFormula>C11-Table9153240[[#This Row],[%]]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E2825A59-A55B-446C-9C93-993698E1607F}" name="Table11163841" displayName="Table11163841" ref="F11:G27" totalsRowCount="1" headerRowDxfId="203">
  <autoFilter ref="F11:G26" xr:uid="{9BBF2816-FEF6-42E6-8C30-00E202F2187A}"/>
  <sortState xmlns:xlrd2="http://schemas.microsoft.com/office/spreadsheetml/2017/richdata2" ref="F12:G26">
    <sortCondition descending="1" ref="G11:G26"/>
  </sortState>
  <tableColumns count="2">
    <tableColumn id="1" xr3:uid="{E1E70A73-2987-4DEE-B0CF-7F5486810998}" name="L" dataDxfId="202" dataCellStyle="Normal"/>
    <tableColumn id="3" xr3:uid="{C4AD150E-76E6-43FF-8BF4-D7EEBFA7396B}" name="Characters" totalsRowFunction="custom" dataDxfId="201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5FC4FC-77D2-4C0C-9C6E-4B2C99F39375}" name="Table1217" displayName="Table1217" ref="I11:J27" totalsRowCount="1" headerRowDxfId="324">
  <autoFilter ref="I11:J26" xr:uid="{E1556DEA-95E4-4A4E-9C8D-3ECC0250BFAA}"/>
  <tableColumns count="2">
    <tableColumn id="1" xr3:uid="{AC40B6B4-4043-4128-B28A-BE60EAEEFE5D}" name="R" dataDxfId="323" totalsRowDxfId="322" dataCellStyle="Normal">
      <calculatedColumnFormula>L3</calculatedColumnFormula>
    </tableColumn>
    <tableColumn id="3" xr3:uid="{958E73B1-C39F-40AB-8002-2DCB2826C151}" name="Characters" totalsRowFunction="custom" dataDxfId="321" totalsRowDxfId="320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6F566B4C-B8E7-4378-A946-F5E93631D52E}" name="Table12173942" displayName="Table12173942" ref="I11:J27" totalsRowCount="1" headerRowDxfId="200">
  <autoFilter ref="I11:J26" xr:uid="{E1556DEA-95E4-4A4E-9C8D-3ECC0250BFAA}"/>
  <sortState xmlns:xlrd2="http://schemas.microsoft.com/office/spreadsheetml/2017/richdata2" ref="I12:J26">
    <sortCondition descending="1" ref="J11:J26"/>
  </sortState>
  <tableColumns count="2">
    <tableColumn id="1" xr3:uid="{B449F5ED-96CB-462D-B42B-18988F5A2DA9}" name="R" dataDxfId="199" dataCellStyle="Normal"/>
    <tableColumn id="3" xr3:uid="{74B64529-6563-438C-89BF-07A76528350A}" name="Characters" totalsRowFunction="custom" dataDxfId="198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580A98CA-667E-4E7C-B428-FB6E84806F61}" name="Table91543" displayName="Table91543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15A7CAE1-BAAF-455A-8357-B7673CB36713}" name="c1" dataDxfId="197"/>
    <tableColumn id="2" xr3:uid="{E31B137D-2131-4CB4-854E-0A5D570AD320}" name="c2" dataDxfId="196"/>
    <tableColumn id="3" xr3:uid="{C82DEA1E-DB38-489C-9BB2-6826E26582C1}" name="%" dataDxfId="195"/>
    <tableColumn id="4" xr3:uid="{2052EBC1-97C1-4C04-B09B-FFE0C1DE33B8}" name="Delta" dataDxfId="194">
      <calculatedColumnFormula>C11-Table91543[[#This Row],[%]]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FAF8DCE-23BD-4485-BA87-5CE257087DF2}" name="Table111644" displayName="Table111644" ref="F11:G27" totalsRowCount="1" headerRowDxfId="193">
  <autoFilter ref="F11:G26" xr:uid="{9BBF2816-FEF6-42E6-8C30-00E202F2187A}"/>
  <sortState xmlns:xlrd2="http://schemas.microsoft.com/office/spreadsheetml/2017/richdata2" ref="F12:G26">
    <sortCondition descending="1" ref="G11:G26"/>
  </sortState>
  <tableColumns count="2">
    <tableColumn id="1" xr3:uid="{CFB4E6FF-B8BA-493E-818A-3435490D5CE3}" name="L" dataDxfId="192" totalsRowDxfId="191" dataCellStyle="Normal"/>
    <tableColumn id="3" xr3:uid="{A712AFB1-D83C-4D89-95C2-67D0E474CF3D}" name="Characters" totalsRowFunction="custom" dataDxfId="190" totalsRowDxfId="189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AC0B1F31-A4DF-4EAF-8053-EAC604A3AAE4}" name="Table121745" displayName="Table121745" ref="I11:J27" totalsRowCount="1" headerRowDxfId="188">
  <autoFilter ref="I11:J26" xr:uid="{E1556DEA-95E4-4A4E-9C8D-3ECC0250BFAA}"/>
  <sortState xmlns:xlrd2="http://schemas.microsoft.com/office/spreadsheetml/2017/richdata2" ref="I12:J26">
    <sortCondition descending="1" ref="J11:J26"/>
  </sortState>
  <tableColumns count="2">
    <tableColumn id="1" xr3:uid="{454AA13B-FD7E-425B-BA41-B5499901510F}" name="R" dataDxfId="187" totalsRowDxfId="186" dataCellStyle="Normal"/>
    <tableColumn id="3" xr3:uid="{4083C95E-5C6B-4C72-AB8C-53E0E1CF253B}" name="Characters" totalsRowFunction="custom" dataDxfId="185" totalsRowDxfId="184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B8E8172F-CE5A-4785-84BE-06A9E5468903}" name="Table91532" displayName="Table91532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F6E6CE71-04BF-4D2A-8BAE-2F88ACCB7A3B}" name="c1" dataDxfId="183"/>
    <tableColumn id="2" xr3:uid="{8734C07A-7813-49A3-B193-43867922239A}" name="c2" dataDxfId="182"/>
    <tableColumn id="3" xr3:uid="{4A6B2112-B23B-420A-846E-679674859207}" name="%" dataDxfId="181"/>
    <tableColumn id="4" xr3:uid="{3713BDCE-094A-4502-BB88-025E02D5D9A0}" name="Delta" dataDxfId="180">
      <calculatedColumnFormula>C11-Table91532[[#This Row],[%]]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DE80D07-A14C-4D58-A32D-B77A9001BCA2}" name="Table111638" displayName="Table111638" ref="F11:G27" totalsRowCount="1" headerRowDxfId="179">
  <autoFilter ref="F11:G26" xr:uid="{9BBF2816-FEF6-42E6-8C30-00E202F2187A}"/>
  <sortState xmlns:xlrd2="http://schemas.microsoft.com/office/spreadsheetml/2017/richdata2" ref="F12:G26">
    <sortCondition descending="1" ref="G11:G26"/>
  </sortState>
  <tableColumns count="2">
    <tableColumn id="1" xr3:uid="{2E80BC3B-3BEC-4E1E-88D6-85B0EE82F0A9}" name="L" dataDxfId="178" dataCellStyle="Normal"/>
    <tableColumn id="3" xr3:uid="{B468D0C7-F1B2-4B14-89F7-A4D6B6B705CA}" name="Characters" totalsRowFunction="custom" dataDxfId="177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D57B29F-E2C0-4439-A461-1FE021F9F634}" name="Table121739" displayName="Table121739" ref="I11:J27" totalsRowCount="1" headerRowDxfId="176">
  <autoFilter ref="I11:J26" xr:uid="{E1556DEA-95E4-4A4E-9C8D-3ECC0250BFAA}"/>
  <sortState xmlns:xlrd2="http://schemas.microsoft.com/office/spreadsheetml/2017/richdata2" ref="I12:J26">
    <sortCondition descending="1" ref="J11:J26"/>
  </sortState>
  <tableColumns count="2">
    <tableColumn id="1" xr3:uid="{7C4898F5-B478-45E7-B5FC-7DA8D177DB5B}" name="R" dataDxfId="175" totalsRowDxfId="174" dataCellStyle="Normal"/>
    <tableColumn id="3" xr3:uid="{C98E500F-11C6-4075-B55B-4F604D86C30A}" name="Characters" totalsRowFunction="custom" dataDxfId="173" totalsRowDxfId="172">
      <totalsRowFormula>SUM(J12:J26)</totalsRow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667FB5F-F6A8-4FD8-8F43-EC8EC0CCAECD}" name="Table91519" displayName="Table91519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1F9774E5-C19A-4A29-A661-C2B9B973E80C}" name="c1" dataDxfId="171"/>
    <tableColumn id="2" xr3:uid="{A4ABDCC5-1DF3-464A-9F07-66295969DC1D}" name="c2" dataDxfId="170"/>
    <tableColumn id="3" xr3:uid="{5754F05B-3F6D-48E2-AD0C-22448C1ACF02}" name="%" dataDxfId="169"/>
    <tableColumn id="4" xr3:uid="{CF3EAA31-A114-40B5-B5B5-6F98919EE8A8}" name="Delta" dataDxfId="168">
      <calculatedColumnFormula>C11-Table91519[[#This Row],[%]]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F97E558-DC8B-4979-8DB9-BBE435135C24}" name="Table111622" displayName="Table111622" ref="F11:G27" totalsRowCount="1" headerRowDxfId="167">
  <autoFilter ref="F11:G26" xr:uid="{9BBF2816-FEF6-42E6-8C30-00E202F2187A}"/>
  <tableColumns count="2">
    <tableColumn id="1" xr3:uid="{6B2AC3FA-17A3-4DD2-89F5-EB3DD0FC8FE2}" name="L" dataDxfId="166" totalsRowDxfId="165" dataCellStyle="Normal"/>
    <tableColumn id="3" xr3:uid="{66371E2E-001C-4B87-8C60-92095B041941}" name="Characters" totalsRowFunction="custom" dataDxfId="164" totalsRowDxfId="163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D27D229-A7F8-474F-91F1-3B5B373CAF65}" name="Table121723" displayName="Table121723" ref="I11:J27" totalsRowCount="1" headerRowDxfId="162">
  <autoFilter ref="I11:J26" xr:uid="{E1556DEA-95E4-4A4E-9C8D-3ECC0250BFAA}"/>
  <tableColumns count="2">
    <tableColumn id="1" xr3:uid="{9352826B-2605-4A2E-A893-8F188B4B0D58}" name="R" dataDxfId="161" totalsRowDxfId="160" dataCellStyle="Normal">
      <calculatedColumnFormula>L3</calculatedColumnFormula>
    </tableColumn>
    <tableColumn id="3" xr3:uid="{36D6916B-E2FF-4550-AA50-3A0487A1FDB6}" name="Characters" totalsRowFunction="custom" dataDxfId="159" totalsRowDxfId="158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11602630-9F23-4B33-A4E8-90C5D112D153}" name="Table91571" displayName="Table91571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B91FC116-16EF-48FA-983C-67655EFE307F}" name="c1" dataDxfId="319"/>
    <tableColumn id="2" xr3:uid="{216D89A2-2557-4995-87C3-89D198FE70F9}" name="c2" dataDxfId="318"/>
    <tableColumn id="3" xr3:uid="{3E433D05-3945-4B9C-BCC3-FF97AAEF784A}" name="%" dataDxfId="317"/>
    <tableColumn id="4" xr3:uid="{947D0DCA-1B0B-4B97-8C1F-44B09A5411FC}" name="Delta" dataDxfId="316">
      <calculatedColumnFormula>C11-Table91571[[#This Row],[%]]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AF01A939-0E59-4769-A9C9-08276EA2BAA9}" name="Table91535" displayName="Table91535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9E524159-1C8E-4918-B940-8F204F3AEE44}" name="c1" dataDxfId="157"/>
    <tableColumn id="2" xr3:uid="{9D32383C-FAA5-4ADA-AF63-218E414A8474}" name="c2" dataDxfId="156"/>
    <tableColumn id="3" xr3:uid="{A8BE2683-57F1-4CA0-B857-1FBC7BA734AD}" name="%" dataDxfId="155"/>
    <tableColumn id="4" xr3:uid="{9D226BD4-E12F-4507-BBCA-A623974F5C4B}" name="Delta" dataDxfId="154">
      <calculatedColumnFormula>C11-Table91535[[#This Row],[%]]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6CC8E5A-02CA-4E23-9C83-8B785FCE677E}" name="Table111636" displayName="Table111636" ref="F11:G27" totalsRowCount="1" headerRowDxfId="153">
  <autoFilter ref="F11:G26" xr:uid="{9BBF2816-FEF6-42E6-8C30-00E202F2187A}"/>
  <sortState xmlns:xlrd2="http://schemas.microsoft.com/office/spreadsheetml/2017/richdata2" ref="F12:G26">
    <sortCondition descending="1" ref="G11:G26"/>
  </sortState>
  <tableColumns count="2">
    <tableColumn id="1" xr3:uid="{DB0EED87-EE81-492A-91E1-BF153C252950}" name="L" dataDxfId="152" totalsRowDxfId="151" dataCellStyle="Normal"/>
    <tableColumn id="3" xr3:uid="{1FB5212E-C672-4325-B0D6-E42F144A1388}" name="Characters" totalsRowFunction="custom" dataDxfId="150" totalsRowDxfId="149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8AA7EC0-2FF0-49F9-B87C-975319728529}" name="Table121737" displayName="Table121737" ref="I11:J27" totalsRowCount="1" headerRowDxfId="148">
  <autoFilter ref="I11:J26" xr:uid="{E1556DEA-95E4-4A4E-9C8D-3ECC0250BFAA}"/>
  <sortState xmlns:xlrd2="http://schemas.microsoft.com/office/spreadsheetml/2017/richdata2" ref="I12:J26">
    <sortCondition descending="1" ref="J11:J26"/>
  </sortState>
  <tableColumns count="2">
    <tableColumn id="1" xr3:uid="{EBFAA898-C322-494E-B9AF-B3728C08AC25}" name="R" dataDxfId="147" totalsRowDxfId="146" dataCellStyle="Normal"/>
    <tableColumn id="3" xr3:uid="{A7644E4B-8754-45AA-B661-BD0E37D378F2}" name="Characters" totalsRowFunction="custom" dataDxfId="145" totalsRowDxfId="144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C9950E-283A-4B0C-8EC6-DC160D62ABEC}" name="Table9159" displayName="Table9159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648620A0-FA86-40BD-BEEC-4E7A1F588153}" name="c1" dataDxfId="143"/>
    <tableColumn id="2" xr3:uid="{165B688D-84DC-4FE9-A2F0-44830DCE8119}" name="c2" dataDxfId="142"/>
    <tableColumn id="3" xr3:uid="{BE6378E9-E7DF-404F-9B90-49C9E9D1F6D9}" name="%" dataDxfId="141"/>
    <tableColumn id="4" xr3:uid="{330B9307-4471-4EA3-9800-08A7651CDD2B}" name="Delta" dataDxfId="140">
      <calculatedColumnFormula>C11-Table9159[[#This Row],[%]]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B52336-7E3A-4C79-8C3F-84D67F352512}" name="Table111610" displayName="Table111610" ref="F11:G27" totalsRowCount="1" headerRowDxfId="139">
  <autoFilter ref="F11:G26" xr:uid="{9BBF2816-FEF6-42E6-8C30-00E202F2187A}"/>
  <tableColumns count="2">
    <tableColumn id="1" xr3:uid="{CDF160C1-3C2A-4336-88AF-5FAEE4FD70C5}" name="L" dataDxfId="138" totalsRowDxfId="137" dataCellStyle="Normal"/>
    <tableColumn id="3" xr3:uid="{5E696068-F2C0-484D-BF8D-ADA350084538}" name="Characters" totalsRowFunction="custom" dataDxfId="136" totalsRowDxfId="135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0179D39-2E5B-475D-8611-7F6FDB77AC3E}" name="Table121711" displayName="Table121711" ref="I11:J27" totalsRowCount="1" headerRowDxfId="134">
  <autoFilter ref="I11:J26" xr:uid="{E1556DEA-95E4-4A4E-9C8D-3ECC0250BFAA}"/>
  <tableColumns count="2">
    <tableColumn id="1" xr3:uid="{0E8B3C8B-C6CA-4C7D-BA3D-E8C0BDE2C396}" name="R" dataDxfId="133" totalsRowDxfId="132" dataCellStyle="Normal">
      <calculatedColumnFormula>L3</calculatedColumnFormula>
    </tableColumn>
    <tableColumn id="3" xr3:uid="{A5FCC560-783A-4AAE-A7A5-746D038CEB14}" name="Characters" totalsRowFunction="custom" dataDxfId="131" totalsRowDxfId="130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A39D9E-D267-4775-AF56-C3C5CF207E74}" name="Table9152" displayName="Table9152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2A92BCCA-3E8A-4A0B-9BC0-D6B2DCE56011}" name="c1" dataDxfId="129"/>
    <tableColumn id="2" xr3:uid="{C0E92BCC-C252-4C64-B4A8-659038B78B42}" name="c2" dataDxfId="128"/>
    <tableColumn id="3" xr3:uid="{7AE1731E-0A17-4C78-950B-24478F4E1471}" name="%" dataDxfId="127"/>
    <tableColumn id="4" xr3:uid="{F015ECE6-9FBB-4D1B-A81F-F205FCCFB8F5}" name="Delta" dataDxfId="126">
      <calculatedColumnFormula>C11-Table9152[[#This Row],[%]]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B55811-1E45-43EC-AC2D-045CB960A448}" name="Table11163" displayName="Table11163" ref="F11:G27" totalsRowCount="1" headerRowDxfId="125" totalsRowDxfId="124">
  <autoFilter ref="F11:G26" xr:uid="{9BBF2816-FEF6-42E6-8C30-00E202F2187A}"/>
  <tableColumns count="2">
    <tableColumn id="1" xr3:uid="{519F03BF-BD4E-4061-A922-DDB7663CA313}" name="L" dataDxfId="123" totalsRowDxfId="122" dataCellStyle="Normal"/>
    <tableColumn id="3" xr3:uid="{B83CAEC9-BA42-49D0-907E-26D470EF0271}" name="Characters" totalsRowFunction="custom" dataDxfId="121" totalsRowDxfId="120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BBE157-9DA1-4780-8026-A01C5C17FDEA}" name="Table12174" displayName="Table12174" ref="I11:J27" totalsRowCount="1" headerRowDxfId="119" totalsRowDxfId="118">
  <autoFilter ref="I11:J26" xr:uid="{E1556DEA-95E4-4A4E-9C8D-3ECC0250BFAA}"/>
  <tableColumns count="2">
    <tableColumn id="1" xr3:uid="{876BCBFD-92A9-402F-8D7C-DF6D0BA891EB}" name="R" dataDxfId="117" totalsRowDxfId="116" dataCellStyle="Normal">
      <calculatedColumnFormula>L3</calculatedColumnFormula>
    </tableColumn>
    <tableColumn id="3" xr3:uid="{61336A47-05A8-47B3-9460-9609C58AB6A2}" name="Characters" totalsRowFunction="custom" dataDxfId="115" totalsRowDxfId="114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B3604BF-5B7D-4BA0-BE5C-0570CDF9335F}" name="Table9153514" displayName="Table9153514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CC57E7AA-10F8-4321-B8DC-1C148447F9BC}" name="c1" dataDxfId="113"/>
    <tableColumn id="2" xr3:uid="{DCB1421B-2FF8-41C8-922B-C9F6A00480E6}" name="c2" dataDxfId="112"/>
    <tableColumn id="3" xr3:uid="{CAB97080-280B-4C5B-8E09-6DBD561C68BD}" name="%" dataDxfId="111"/>
    <tableColumn id="4" xr3:uid="{B2097204-8BB6-435F-B103-C12B6B948900}" name="Delta" dataDxfId="110">
      <calculatedColumnFormula>C11-Table9153514[[#This Row],[%]]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80A6F3A-1804-4CB7-9928-514AB425F20E}" name="Table111672" displayName="Table111672" ref="F11:G27" totalsRowCount="1" headerRowDxfId="315">
  <autoFilter ref="F11:G26" xr:uid="{9BBF2816-FEF6-42E6-8C30-00E202F2187A}"/>
  <tableColumns count="2">
    <tableColumn id="1" xr3:uid="{7C179AC8-2656-4F21-9DBF-8986AE4E4240}" name="L" dataDxfId="314" totalsRowDxfId="313" dataCellStyle="Normal"/>
    <tableColumn id="3" xr3:uid="{57C354F4-D3EF-42FD-910A-F478010D369A}" name="Characters" totalsRowFunction="custom" dataDxfId="312" totalsRowDxfId="311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CE34DEC-4735-48C7-A661-8A391B122CE4}" name="Table11163618" displayName="Table11163618" ref="F11:G27" totalsRowCount="1" headerRowDxfId="109">
  <autoFilter ref="F11:G26" xr:uid="{9BBF2816-FEF6-42E6-8C30-00E202F2187A}"/>
  <sortState xmlns:xlrd2="http://schemas.microsoft.com/office/spreadsheetml/2017/richdata2" ref="F12:G26">
    <sortCondition descending="1" ref="G11:G26"/>
  </sortState>
  <tableColumns count="2">
    <tableColumn id="1" xr3:uid="{A4437ED6-697E-492A-A3CD-98D132831190}" name="L" dataDxfId="108" totalsRowDxfId="107" dataCellStyle="Normal"/>
    <tableColumn id="3" xr3:uid="{C4F24BFA-FAA0-4EF7-8DF8-E4704EE1FDDC}" name="Characters" totalsRowFunction="custom" dataDxfId="106" totalsRowDxfId="105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AF91D54-E06A-466F-8F0E-292C525CD451}" name="Table12173731" displayName="Table12173731" ref="I11:J27" totalsRowCount="1" headerRowDxfId="104">
  <autoFilter ref="I11:J26" xr:uid="{E1556DEA-95E4-4A4E-9C8D-3ECC0250BFAA}"/>
  <sortState xmlns:xlrd2="http://schemas.microsoft.com/office/spreadsheetml/2017/richdata2" ref="I12:J26">
    <sortCondition descending="1" ref="J11:J26"/>
  </sortState>
  <tableColumns count="2">
    <tableColumn id="1" xr3:uid="{773C2679-333C-4A81-87F3-19F46A3A1212}" name="R" dataDxfId="103" totalsRowDxfId="102" dataCellStyle="Normal"/>
    <tableColumn id="3" xr3:uid="{BDF5A136-94F5-4C63-81A2-4C26A5D76E6A}" name="Characters" totalsRowFunction="custom" dataDxfId="101" totalsRowDxfId="100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6AD3F0E-F0C6-4C3C-B3EB-6553A5E64F64}" name="Table11" displayName="Table11" ref="G11:H27" totalsRowCount="1" headerRowDxfId="99">
  <autoFilter ref="G11:H26" xr:uid="{204B7A7D-0379-49CB-AB47-0A95A0533E66}"/>
  <sortState xmlns:xlrd2="http://schemas.microsoft.com/office/spreadsheetml/2017/richdata2" ref="G12:H26">
    <sortCondition descending="1" ref="H11:H26"/>
  </sortState>
  <tableColumns count="2">
    <tableColumn id="1" xr3:uid="{4D1491E6-6597-4CEF-8F89-87EAAF1AD717}" name="L" dataDxfId="98" totalsRowDxfId="97" dataCellStyle="40% - Accent6" totalsRowCellStyle="40% - Accent6"/>
    <tableColumn id="3" xr3:uid="{B3CD8E42-C117-4845-AB1E-A2B2304F50BD}" name="Characters" totalsRowFunction="custom" dataDxfId="96" totalsRowDxfId="95">
      <calculatedColumnFormula>_xlfn.IFNA(_xlfn.IFNA(INDEX($D$12:$D$58, MATCH(G12,$B$12:$B$58,0)), INDEX($D$12:$D$58, MATCH(G12,$C$12:$C$58,0))),0)</calculatedColumnFormula>
      <totalsRowFormula>SUM(H12:H26)</totalsRow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A43AE59-D5E0-4C63-A2C7-F293F7CD1D47}" name="Table12" displayName="Table12" ref="J11:K27" totalsRowCount="1" headerRowDxfId="94">
  <autoFilter ref="J11:K26" xr:uid="{AE3F666F-C964-4D64-9BE4-B39F4868036D}"/>
  <tableColumns count="2">
    <tableColumn id="1" xr3:uid="{27E953C0-C9FF-46C3-AD3A-BA9809F9F110}" name="R" dataDxfId="93" totalsRowDxfId="92" dataCellStyle="20% - Accent6" totalsRowCellStyle="20% - Accent6"/>
    <tableColumn id="3" xr3:uid="{2AC931FA-076D-4478-BD62-BB3E92BF9CE4}" name="Characters" totalsRowFunction="custom" dataDxfId="91" totalsRowDxfId="90">
      <calculatedColumnFormula>_xlfn.IFNA(_xlfn.IFNA(INDEX($D$12:$D$58, MATCH(J12,$B$12:$B$58,0)), INDEX($D$12:$D$58, MATCH(J12,$C$12:$C$58,0))),0)</calculatedColumnFormula>
      <totalsRowFormula>SUM(K12:K26)</totalsRow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6D28122-F58A-4691-B11C-FDB580210BB2}" name="Table11162033" displayName="Table11162033" ref="F11:G27" totalsRowCount="1" headerRowDxfId="89">
  <autoFilter ref="F11:G26" xr:uid="{FE7304A3-1BF1-46D5-A147-49932F56DB7F}"/>
  <tableColumns count="2">
    <tableColumn id="1" xr3:uid="{470CA4E5-006A-45A5-B10D-B3A400C2B6D8}" name="L" dataDxfId="88" totalsRowDxfId="87" dataCellStyle="Normal">
      <calculatedColumnFormula>B2</calculatedColumnFormula>
    </tableColumn>
    <tableColumn id="3" xr3:uid="{F736DCF1-2493-47B0-ABFE-016475EAB754}" name="Characters" totalsRowFunction="custom" dataDxfId="86" totalsRowDxfId="85">
      <calculatedColumnFormula>_xlfn.IFNA(_xlfn.IFNA(INDEX($D$12:$D$58, MATCH(F12,$B$12:$B$58,0)), INDEX($D$12:$D$58, MATCH(F12,$C$12:$C$58,0))),0)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69AB769-FD53-4BBA-8873-A656FD0D7973}" name="Table12172134" displayName="Table12172134" ref="I11:J26" totalsRowShown="0" headerRowDxfId="84">
  <autoFilter ref="I11:J26" xr:uid="{FD6E5E5E-BE57-4B8A-BFA2-B51F0402A6E2}"/>
  <tableColumns count="2">
    <tableColumn id="1" xr3:uid="{7004B7C0-0F97-44F8-9EE6-EDCB9E4B4F0C}" name="R" dataDxfId="83" dataCellStyle="Normal"/>
    <tableColumn id="3" xr3:uid="{8E8A30B1-84E3-46CF-814E-442127043008}" name="Characters" dataDxfId="82">
      <calculatedColumnFormula>_xlfn.IFNA(_xlfn.IFNA(INDEX($D$12:$D$58, MATCH(I12,$B$12:$B$58,0)), INDEX($D$12:$D$58, MATCH(I12,$C$12:$C$58,0))),0)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AFAAAC6-1536-4D13-B6C6-2CBB51913CF5}" name="Table111620" displayName="Table111620" ref="F11:G27" totalsRowCount="1" headerRowDxfId="81">
  <autoFilter ref="F11:G26" xr:uid="{9BBF2816-FEF6-42E6-8C30-00E202F2187A}"/>
  <sortState xmlns:xlrd2="http://schemas.microsoft.com/office/spreadsheetml/2017/richdata2" ref="F12:G26">
    <sortCondition descending="1" ref="G11:G26"/>
  </sortState>
  <tableColumns count="2">
    <tableColumn id="1" xr3:uid="{22BA3739-3AC4-4C0F-9AA4-02A096863ADF}" name="L" totalsRowDxfId="80" dataCellStyle="Normal"/>
    <tableColumn id="3" xr3:uid="{395F4A4D-191C-463C-8960-1BCC4FAE2C2D}" name="Characters" totalsRowFunction="custom" dataDxfId="79" totalsRowDxfId="78">
      <calculatedColumnFormula>_xlfn.IFNA(_xlfn.IFNA(INDEX($D$12:$D$58, MATCH(F12,$B$12:$B$58,0)), INDEX($D$12:$D$58, MATCH(F12,$C$12:$C$58,0))),0)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67FFACA-DA7A-45A6-90F0-39C10958BD12}" name="Table121721" displayName="Table121721" ref="I11:J26" totalsRowShown="0" headerRowDxfId="77">
  <autoFilter ref="I11:J26" xr:uid="{E1556DEA-95E4-4A4E-9C8D-3ECC0250BFAA}"/>
  <tableColumns count="2">
    <tableColumn id="1" xr3:uid="{253E32FB-24BA-4279-A31F-072A5CA8F8DF}" name="R" dataCellStyle="Normal"/>
    <tableColumn id="3" xr3:uid="{9136403B-9280-49CB-9EF0-F347889F295D}" name="Characters" dataDxfId="76">
      <calculatedColumnFormula>_xlfn.IFNA(_xlfn.IFNA(INDEX($D$12:$D$58, MATCH(I12,$B$12:$B$58,0)), INDEX($D$12:$D$58, MATCH(I12,$C$12:$C$58,0))),0)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6FB3AE52-CD03-4EC8-B085-AB31DF19B334}" name="Table1116202429" displayName="Table1116202429" ref="F10:G26" totalsRowCount="1" headerRowDxfId="75">
  <autoFilter ref="F10:G25" xr:uid="{9BB734BD-E9A0-4CF8-BDD5-019C176E3F08}"/>
  <sortState xmlns:xlrd2="http://schemas.microsoft.com/office/spreadsheetml/2017/richdata2" ref="F11:G25">
    <sortCondition ref="F10:F25"/>
  </sortState>
  <tableColumns count="2">
    <tableColumn id="1" xr3:uid="{39F230C1-877F-4377-9D0C-A7D127415D90}" name="L" totalsRowDxfId="74" dataCellStyle="Normal"/>
    <tableColumn id="3" xr3:uid="{389DA35E-1B5E-42A2-9444-1B62ADA6D064}" name="Characters" totalsRowFunction="custom" dataDxfId="73" totalsRowDxfId="72">
      <calculatedColumnFormula>_xlfn.IFNA(_xlfn.IFNA(INDEX($D$11:$D$57, MATCH(F11,$B$11:$B$57,0)), INDEX($D$11:$D$57, MATCH(F11,$C$11:$C$57,0))),0)</calculatedColumnFormula>
      <totalsRowFormula>SUM(G11:G25)</totalsRow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5B5A74C-863E-4A19-8397-AB27AD77CCD8}" name="Table1217212530" displayName="Table1217212530" ref="I10:J26" totalsRowCount="1" headerRowDxfId="71">
  <autoFilter ref="I10:J25" xr:uid="{2D6FBF4D-D190-4386-8A21-4AB3305B10D8}"/>
  <sortState xmlns:xlrd2="http://schemas.microsoft.com/office/spreadsheetml/2017/richdata2" ref="I11:J25">
    <sortCondition ref="I10:I25"/>
  </sortState>
  <tableColumns count="2">
    <tableColumn id="1" xr3:uid="{E998FEFC-48B7-4288-AAC5-165ECF294658}" name="R" totalsRowDxfId="70" dataCellStyle="Normal"/>
    <tableColumn id="3" xr3:uid="{ECCB8CD1-2072-4C96-A1A7-9A7AE7D89945}" name="Characters" totalsRowFunction="custom" dataDxfId="69" totalsRowDxfId="68">
      <calculatedColumnFormula>_xlfn.IFNA(_xlfn.IFNA(INDEX($D$11:$D$57, MATCH(I11,$B$11:$B$57,0)), INDEX($D$11:$D$57, MATCH(I11,$C$11:$C$57,0))),0)</calculatedColumnFormula>
      <totalsRowFormula>SUM(J11:J25)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6A0B2A9B-CC01-487F-8CA3-2AC3C9B22FE4}" name="Table121773" displayName="Table121773" ref="I11:J27" totalsRowCount="1" headerRowDxfId="310">
  <autoFilter ref="I11:J26" xr:uid="{E1556DEA-95E4-4A4E-9C8D-3ECC0250BFAA}"/>
  <tableColumns count="2">
    <tableColumn id="1" xr3:uid="{0CE855AD-97E1-42BE-8BD3-94C5B1ED28E7}" name="R" dataDxfId="309" totalsRowDxfId="308" dataCellStyle="Normal">
      <calculatedColumnFormula>L3</calculatedColumnFormula>
    </tableColumn>
    <tableColumn id="3" xr3:uid="{A5A584E7-E29B-43F6-8BEE-4AE9B29AC5EC}" name="Characters" totalsRowFunction="custom" dataDxfId="307" totalsRowDxfId="306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D36608F2-712C-426C-BBF3-D25D5972FEEF}" name="Table1116202458" displayName="Table1116202458" ref="F20:G36" totalsRowCount="1" headerRowDxfId="67">
  <autoFilter ref="F20:G35" xr:uid="{6481DAFE-71A4-4EC1-98C8-EF3494DFB938}"/>
  <sortState xmlns:xlrd2="http://schemas.microsoft.com/office/spreadsheetml/2017/richdata2" ref="F21:G35">
    <sortCondition ref="F20:F35"/>
  </sortState>
  <tableColumns count="2">
    <tableColumn id="1" xr3:uid="{B7BE0EFF-21D9-4550-8EED-9ABC6F3FB529}" name="L" totalsRowDxfId="66" dataCellStyle="Normal"/>
    <tableColumn id="3" xr3:uid="{12D705A2-AC96-42D4-A948-2AA0ED6E25F8}" name="Characters" totalsRowFunction="custom" dataDxfId="65" totalsRowDxfId="64">
      <calculatedColumnFormula>_xlfn.IFNA(_xlfn.IFNA(INDEX($D$21:$D$67, MATCH(F21,$B$21:$B$67,0)), INDEX($D$21:$D$67, MATCH(F21,$C$21:$C$67,0))),0)</calculatedColumnFormula>
      <totalsRowFormula>SUM(G21:G35)</totalsRow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4F3AF232-6451-46E3-9FF8-D0366505971B}" name="Table1217212559" displayName="Table1217212559" ref="I20:J36" totalsRowCount="1" headerRowDxfId="63">
  <autoFilter ref="I20:J35" xr:uid="{82CAB4ED-8487-4850-926D-8AADBE91D394}"/>
  <sortState xmlns:xlrd2="http://schemas.microsoft.com/office/spreadsheetml/2017/richdata2" ref="I21:J35">
    <sortCondition ref="I20:I35"/>
  </sortState>
  <tableColumns count="2">
    <tableColumn id="1" xr3:uid="{FA6B6380-B6AD-4491-892A-F5FD7BCCBDB4}" name="R" totalsRowDxfId="62" dataCellStyle="Normal"/>
    <tableColumn id="3" xr3:uid="{FCA1C853-0617-4032-A8E6-A7CFB1A7EAA5}" name="Characters" totalsRowFunction="custom" dataDxfId="61" totalsRowDxfId="60">
      <calculatedColumnFormula>_xlfn.IFNA(_xlfn.IFNA(INDEX($D$21:$D$67, MATCH(I21,$B$21:$B$67,0)), INDEX($D$21:$D$67, MATCH(I21,$C$21:$C$67,0))),0)</calculatedColumnFormula>
      <totalsRowFormula>SUM(J21:J35)</totalsRow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F1418991-BD6F-4CCC-80F4-9234BF3347D8}" name="Table11162024" displayName="Table11162024" ref="F20:G36" totalsRowCount="1" headerRowDxfId="59">
  <autoFilter ref="F20:G35" xr:uid="{6481DAFE-71A4-4EC1-98C8-EF3494DFB938}"/>
  <sortState xmlns:xlrd2="http://schemas.microsoft.com/office/spreadsheetml/2017/richdata2" ref="F21:G35">
    <sortCondition ref="F20:F35"/>
  </sortState>
  <tableColumns count="2">
    <tableColumn id="1" xr3:uid="{67E83A0F-43B3-4554-BDC5-173DA01CFDCE}" name="L" totalsRowDxfId="58" dataCellStyle="Normal"/>
    <tableColumn id="3" xr3:uid="{83B55EDC-2467-409E-9337-908B13664195}" name="Characters" totalsRowFunction="custom" dataDxfId="57" totalsRowDxfId="56">
      <calculatedColumnFormula>_xlfn.IFNA(_xlfn.IFNA(INDEX($D$21:$D$67, MATCH(F21,$B$21:$B$67,0)), INDEX($D$21:$D$67, MATCH(F21,$C$21:$C$67,0))),0)</calculatedColumnFormula>
      <totalsRowFormula>SUM(G21:G35)</totalsRow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316CFB5-B3D6-4CB6-8DC5-7E90172BB8AD}" name="Table12172125" displayName="Table12172125" ref="I20:J36" totalsRowCount="1" headerRowDxfId="55">
  <autoFilter ref="I20:J35" xr:uid="{82CAB4ED-8487-4850-926D-8AADBE91D394}"/>
  <sortState xmlns:xlrd2="http://schemas.microsoft.com/office/spreadsheetml/2017/richdata2" ref="I21:J35">
    <sortCondition ref="I20:I35"/>
  </sortState>
  <tableColumns count="2">
    <tableColumn id="1" xr3:uid="{F47058BD-34C7-4A9C-BCDB-EA38A852A7FE}" name="R" totalsRowDxfId="54" dataCellStyle="Normal"/>
    <tableColumn id="3" xr3:uid="{8E3AAFF3-57ED-4C5A-8418-45349EB5C3B8}" name="Characters" totalsRowFunction="custom" dataDxfId="53" totalsRowDxfId="52">
      <calculatedColumnFormula>_xlfn.IFNA(_xlfn.IFNA(INDEX($D$21:$D$67, MATCH(I21,$B$21:$B$67,0)), INDEX($D$21:$D$67, MATCH(I21,$C$21:$C$67,0))),0)</calculatedColumnFormula>
      <totalsRowFormula>SUM(J21:J35)</totalsRow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912EEA-3283-4636-8A6F-B509459D0660}" name="Table115" displayName="Table115" ref="G11:H27" totalsRowCount="1" headerRowDxfId="51">
  <autoFilter ref="G11:H26" xr:uid="{204B7A7D-0379-49CB-AB47-0A95A0533E66}"/>
  <sortState xmlns:xlrd2="http://schemas.microsoft.com/office/spreadsheetml/2017/richdata2" ref="G12:H26">
    <sortCondition descending="1" ref="H11:H26"/>
  </sortState>
  <tableColumns count="2">
    <tableColumn id="1" xr3:uid="{164D9695-20FA-472C-AE31-5C3520654A9C}" name="L" dataDxfId="50" totalsRowDxfId="49" dataCellStyle="40% - Accent6" totalsRowCellStyle="40% - Accent6"/>
    <tableColumn id="3" xr3:uid="{D22D46E3-AF70-469F-B745-3AD36F69393C}" name="Characters" totalsRowFunction="custom" dataDxfId="48" totalsRowDxfId="47">
      <calculatedColumnFormula>_xlfn.IFNA(_xlfn.IFNA(INDEX($D$12:$D$58, MATCH(G12,$B$12:$B$58,0)), INDEX($D$12:$D$58, MATCH(G12,$C$12:$C$58,0))),0)</calculatedColumnFormula>
      <totalsRowFormula>SUM(H12:H26)</totalsRow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B45F5A-8E3F-47BA-9817-20C79F141F5E}" name="Table126" displayName="Table126" ref="J11:K27" totalsRowCount="1" headerRowDxfId="46">
  <autoFilter ref="J11:K26" xr:uid="{AE3F666F-C964-4D64-9BE4-B39F4868036D}"/>
  <tableColumns count="2">
    <tableColumn id="1" xr3:uid="{70DB7E0E-DEB8-4285-9829-7FCEB0178A7A}" name="R" dataDxfId="45" totalsRowDxfId="44" dataCellStyle="20% - Accent6" totalsRowCellStyle="20% - Accent6"/>
    <tableColumn id="3" xr3:uid="{E0AC0A8A-CA0E-4ACA-80E1-575616536B5F}" name="Characters" totalsRowFunction="custom" dataDxfId="43" totalsRowDxfId="42">
      <calculatedColumnFormula>_xlfn.IFNA(_xlfn.IFNA(INDEX($D$12:$D$58, MATCH(J12,$B$12:$B$58,0)), INDEX($D$12:$D$58, MATCH(J12,$C$12:$C$58,0))),0)</calculatedColumnFormula>
      <totalsRowFormula>SUM(K12:K26)</totalsRow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31661D11-6532-474E-84DE-833088A2055B}" name="Table9156574" displayName="Table9156574" ref="A10:D40" totalsRowShown="0">
  <autoFilter ref="A10:D40" xr:uid="{EFDF1323-2695-4DF1-BAFC-38682635B2C8}"/>
  <sortState xmlns:xlrd2="http://schemas.microsoft.com/office/spreadsheetml/2017/richdata2" ref="A11:C40">
    <sortCondition descending="1" ref="C11:C41"/>
  </sortState>
  <tableColumns count="4">
    <tableColumn id="1" xr3:uid="{6013FE81-4F01-444E-8C46-6664109F3D3E}" name="c1" dataDxfId="41"/>
    <tableColumn id="2" xr3:uid="{5416E6A7-08B8-4620-BCFE-8CCA44EB7E73}" name="c2" dataDxfId="40"/>
    <tableColumn id="3" xr3:uid="{87337718-430B-4655-8CFB-BDD19E51A265}" name="%" dataDxfId="39"/>
    <tableColumn id="4" xr3:uid="{0B48335C-6CCD-45ED-8B67-DAC4309BB804}" name="Delta" dataDxfId="38">
      <calculatedColumnFormula>C10-Table9156574[[#This Row],[%]]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2335AB2B-8B8D-4E00-982D-163822FED1E6}" name="Table11166675" displayName="Table11166675" ref="F10:G26" totalsRowCount="1" headerRowDxfId="37">
  <autoFilter ref="F10:G25" xr:uid="{6EB26451-2E58-40B7-BDC9-5E0E8FC082F3}"/>
  <tableColumns count="2">
    <tableColumn id="1" xr3:uid="{A84B15FA-0F63-4293-AD2B-EA84F74CB29C}" name="L" dataDxfId="36" totalsRowDxfId="35" dataCellStyle="Normal"/>
    <tableColumn id="3" xr3:uid="{98888D73-FD30-4967-9EEE-815B0E66D7A9}" name="Characters" totalsRowFunction="custom" dataDxfId="34" totalsRowDxfId="33">
      <calculatedColumnFormula>_xlfn.IFNA(_xlfn.IFNA(INDEX($C$12:$C$58, MATCH(F11,$A$12:$A$58,0)), INDEX($C$12:$C$58, MATCH(F11,$B$12:$B$58,0))),0)</calculatedColumnFormula>
      <totalsRowFormula>SUM(G11:G25)</totalsRow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E6985FA9-22B8-4347-82A2-41045907B02D}" name="Table12176776" displayName="Table12176776" ref="I10:J26" totalsRowCount="1" headerRowDxfId="32">
  <autoFilter ref="I10:J25" xr:uid="{9133C948-A385-49E9-AAB3-FCFDFC4786D6}"/>
  <tableColumns count="2">
    <tableColumn id="1" xr3:uid="{A759FBFF-374E-4E48-9007-DCB76399A186}" name="R" dataDxfId="31" totalsRowDxfId="30" dataCellStyle="Normal">
      <calculatedColumnFormula>L2</calculatedColumnFormula>
    </tableColumn>
    <tableColumn id="3" xr3:uid="{52216C37-06F3-46B2-B7F8-E07937454577}" name="Characters" totalsRowFunction="custom" dataDxfId="29" totalsRowDxfId="28">
      <calculatedColumnFormula>_xlfn.IFNA(_xlfn.IFNA(INDEX($C$12:$C$58, MATCH(I11,$A$12:$A$58,0)), INDEX($C$12:$C$58, MATCH(I11,$B$12:$B$58,0))),0)</calculatedColumnFormula>
      <totalsRowFormula>SUM(J11:J25)</totalsRow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07AECD1-E0A1-4EBD-BDC9-9A3C625664FC}" name="Table91526" displayName="Table91526" ref="A10:D40" totalsRowShown="0">
  <autoFilter ref="A10:D40" xr:uid="{2579E11C-9C5A-4E0C-BAF2-292B1F426D17}"/>
  <sortState xmlns:xlrd2="http://schemas.microsoft.com/office/spreadsheetml/2017/richdata2" ref="A11:C40">
    <sortCondition descending="1" ref="C11:C41"/>
  </sortState>
  <tableColumns count="4">
    <tableColumn id="1" xr3:uid="{F5A98B3A-F9CF-481E-9B69-9B0BAB6822C2}" name="c1" dataDxfId="27"/>
    <tableColumn id="2" xr3:uid="{3FF7502C-B933-4B15-9AAC-DE1A32564953}" name="c2" dataDxfId="26"/>
    <tableColumn id="3" xr3:uid="{9E172DE5-9784-4CE7-86FA-E2B2FC3B49F9}" name="%" dataDxfId="25"/>
    <tableColumn id="4" xr3:uid="{E7548396-FA2D-4ECC-BBA4-7BC19EDC5FED}" name="Delta" dataDxfId="24">
      <calculatedColumnFormula>C10-Table91526[[#This Row],[%]]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E7EFFF90-286A-4E77-85BF-FAC4FB0C4DF6}" name="Table91568" displayName="Table91568" ref="A11:D41" totalsRowShown="0">
  <autoFilter ref="A11:D41" xr:uid="{ACAA8516-E916-492E-8A8B-E2DB3A88ACF9}"/>
  <sortState xmlns:xlrd2="http://schemas.microsoft.com/office/spreadsheetml/2017/richdata2" ref="A12:C41">
    <sortCondition descending="1" ref="C11:C41"/>
  </sortState>
  <tableColumns count="4">
    <tableColumn id="1" xr3:uid="{00044545-CB47-413A-AEAB-14262B64BA84}" name="c1" dataDxfId="305"/>
    <tableColumn id="2" xr3:uid="{B4A1A8C9-F700-47BC-A9C7-49B430E79D7D}" name="c2" dataDxfId="304"/>
    <tableColumn id="3" xr3:uid="{BD0870DD-B768-4124-9661-D6B3A03444C6}" name="%" dataDxfId="303"/>
    <tableColumn id="4" xr3:uid="{3315187C-AC28-4616-84F2-28DD1990CCC8}" name="Delta" dataDxfId="302">
      <calculatedColumnFormula>C11-Table91568[[#This Row],[%]]</calculatedColumnFormula>
    </tableColumn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C99717D-34A2-492F-BDEC-B7194CDC5602}" name="Table111627" displayName="Table111627" ref="F10:G26" totalsRowCount="1" headerRowDxfId="23">
  <autoFilter ref="F10:G25" xr:uid="{E16E8991-7763-47B3-AAA4-63A773CB04C8}"/>
  <tableColumns count="2">
    <tableColumn id="1" xr3:uid="{80DD0064-8F48-419E-83DD-F11688A0258C}" name="L" totalsRowDxfId="22" dataCellStyle="Normal"/>
    <tableColumn id="3" xr3:uid="{66B0076D-6A3E-458F-98B4-ED0C28D528D2}" name="Characters" totalsRowFunction="custom" dataDxfId="21" totalsRowDxfId="20">
      <calculatedColumnFormula>_xlfn.IFNA(_xlfn.IFNA(INDEX($C$11:$C$57, MATCH(F11,$A$11:$A$57,0)), INDEX($C$11:$C$57, MATCH(F11,$B$11:$B$57,0))),0)</calculatedColumnFormula>
      <totalsRowFormula>SUM(G11:G25)</totalsRow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A1AB1E0-0DCA-496D-938F-DD79AD71C3DE}" name="Table121728" displayName="Table121728" ref="I10:J26" totalsRowCount="1" headerRowDxfId="19">
  <autoFilter ref="I10:J25" xr:uid="{85D3C603-0BBD-48E5-BB06-9A74DF3C5421}"/>
  <tableColumns count="2">
    <tableColumn id="1" xr3:uid="{C8FF1B02-EB81-4D16-837B-FE9EEB47036D}" name="R" totalsRowDxfId="18" dataCellStyle="Normal"/>
    <tableColumn id="3" xr3:uid="{3AE2D5D2-B0CC-4A42-B46A-D5EBAB5DB517}" name="Characters" totalsRowFunction="custom" dataDxfId="17" totalsRowDxfId="16">
      <calculatedColumnFormula>_xlfn.IFNA(_xlfn.IFNA(INDEX($C$11:$C$57, MATCH(I11,$A$11:$A$57,0)), INDEX($C$11:$C$57, MATCH(I11,$B$11:$B$57,0))),0)</calculatedColumnFormula>
      <totalsRowFormula>SUM(J11:J25)</totalsRow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A0C58904-3F2A-4846-87F1-267DA89A0367}" name="Table11162024760" displayName="Table11162024760" ref="F20:G36" totalsRowCount="1" headerRowDxfId="15">
  <autoFilter ref="F20:G35" xr:uid="{6481DAFE-71A4-4EC1-98C8-EF3494DFB938}"/>
  <sortState xmlns:xlrd2="http://schemas.microsoft.com/office/spreadsheetml/2017/richdata2" ref="F21:G35">
    <sortCondition ref="F20:F35"/>
  </sortState>
  <tableColumns count="2">
    <tableColumn id="1" xr3:uid="{799FA7F5-2595-4338-80A7-8ED5D0613C32}" name="L" totalsRowDxfId="14" dataCellStyle="Normal"/>
    <tableColumn id="3" xr3:uid="{1D8CA417-A31E-4D53-9E33-4766C54F76A2}" name="Characters" totalsRowFunction="custom" dataDxfId="13" totalsRowDxfId="12">
      <calculatedColumnFormula>_xlfn.IFNA(_xlfn.IFNA(INDEX($D$21:$D$67, MATCH(F21,$B$21:$B$67,0)), INDEX($D$21:$D$67, MATCH(F21,$C$21:$C$67,0))),0)</calculatedColumnFormula>
      <totalsRowFormula>SUM(G21:G35)</totalsRow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7D323484-C7BE-4FD8-A5D5-F45813FFA565}" name="Table12172125861" displayName="Table12172125861" ref="I20:J36" totalsRowCount="1" headerRowDxfId="11">
  <autoFilter ref="I20:J35" xr:uid="{82CAB4ED-8487-4850-926D-8AADBE91D394}"/>
  <sortState xmlns:xlrd2="http://schemas.microsoft.com/office/spreadsheetml/2017/richdata2" ref="I21:J35">
    <sortCondition ref="I20:I35"/>
  </sortState>
  <tableColumns count="2">
    <tableColumn id="1" xr3:uid="{CCA2DC5D-B307-4C3E-AA7C-9857EABF1998}" name="R" totalsRowDxfId="10" dataCellStyle="Normal"/>
    <tableColumn id="3" xr3:uid="{3498901B-0CBB-444C-A0DD-E23EDB03B45A}" name="Characters" totalsRowFunction="custom" dataDxfId="9" totalsRowDxfId="8">
      <calculatedColumnFormula>_xlfn.IFNA(_xlfn.IFNA(INDEX($D$21:$D$67, MATCH(I21,$B$21:$B$67,0)), INDEX($D$21:$D$67, MATCH(I21,$C$21:$C$67,0))),0)</calculatedColumnFormula>
      <totalsRowFormula>SUM(J21:J35)</totalsRow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3BF112-6313-4C17-BF93-D8DF942B1009}" name="Table111620247" displayName="Table111620247" ref="F20:G36" totalsRowCount="1" headerRowDxfId="7">
  <autoFilter ref="F20:G35" xr:uid="{6481DAFE-71A4-4EC1-98C8-EF3494DFB938}"/>
  <sortState xmlns:xlrd2="http://schemas.microsoft.com/office/spreadsheetml/2017/richdata2" ref="F21:G35">
    <sortCondition ref="F20:F35"/>
  </sortState>
  <tableColumns count="2">
    <tableColumn id="1" xr3:uid="{7B3267BB-25AC-43F9-8ED8-30175350EB44}" name="L" totalsRowDxfId="6" dataCellStyle="Normal"/>
    <tableColumn id="3" xr3:uid="{D969708D-5C35-424E-8B45-C5BBBF43607E}" name="Characters" totalsRowFunction="custom" dataDxfId="5" totalsRowDxfId="4">
      <calculatedColumnFormula>_xlfn.IFNA(_xlfn.IFNA(INDEX($D$21:$D$67, MATCH(F21,$B$21:$B$67,0)), INDEX($D$21:$D$67, MATCH(F21,$C$21:$C$67,0))),0)</calculatedColumnFormula>
      <totalsRowFormula>SUM(G21:G35)</totalsRow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272AE3-B0C0-42EF-88C1-F4D99A2EAD0B}" name="Table121721258" displayName="Table121721258" ref="I20:J36" totalsRowCount="1" headerRowDxfId="3">
  <autoFilter ref="I20:J35" xr:uid="{82CAB4ED-8487-4850-926D-8AADBE91D394}"/>
  <sortState xmlns:xlrd2="http://schemas.microsoft.com/office/spreadsheetml/2017/richdata2" ref="I21:J35">
    <sortCondition ref="I20:I35"/>
  </sortState>
  <tableColumns count="2">
    <tableColumn id="1" xr3:uid="{38D65E6A-2CC2-495E-8054-2D2A3553C82B}" name="R" totalsRowDxfId="2" dataCellStyle="Normal"/>
    <tableColumn id="3" xr3:uid="{E91E77BE-91AD-4FDB-8164-86A37839E031}" name="Characters" totalsRowFunction="custom" dataDxfId="1" totalsRowDxfId="0">
      <calculatedColumnFormula>_xlfn.IFNA(_xlfn.IFNA(INDEX($D$21:$D$67, MATCH(I21,$B$21:$B$67,0)), INDEX($D$21:$D$67, MATCH(I21,$C$21:$C$67,0))),0)</calculatedColumnFormula>
      <totalsRowFormula>SUM(J21:J35)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4C3FD748-E1E5-418A-AA17-DE4A8CC6AB0B}" name="Table111669" displayName="Table111669" ref="F11:G27" totalsRowCount="1" headerRowDxfId="301">
  <autoFilter ref="F11:G26" xr:uid="{9BBF2816-FEF6-42E6-8C30-00E202F2187A}"/>
  <tableColumns count="2">
    <tableColumn id="1" xr3:uid="{C9F7C650-B956-4F1E-83A0-211C61B4CB4E}" name="L" dataDxfId="300" totalsRowDxfId="299" dataCellStyle="Normal"/>
    <tableColumn id="3" xr3:uid="{BA23E1BF-463B-4FF0-8AE6-610ED4783E62}" name="Characters" totalsRowFunction="custom" dataDxfId="298" totalsRowDxfId="297">
      <calculatedColumnFormula>_xlfn.IFNA(_xlfn.IFNA(INDEX($C$12:$C$58, MATCH(F12,$A$12:$A$58,0)), INDEX($C$12:$C$58, MATCH(F12,$B$12:$B$58,0))),0)</calculatedColumnFormula>
      <totalsRowFormula>SUM(G12:G26)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789CBCAC-3280-4737-A99E-D73B3F47770B}" name="Table121770" displayName="Table121770" ref="I11:J27" totalsRowCount="1" headerRowDxfId="296">
  <autoFilter ref="I11:J26" xr:uid="{E1556DEA-95E4-4A4E-9C8D-3ECC0250BFAA}"/>
  <tableColumns count="2">
    <tableColumn id="1" xr3:uid="{DBCF5B9A-6106-4876-A455-5370D24FF092}" name="R" dataDxfId="295" totalsRowDxfId="294" dataCellStyle="Normal">
      <calculatedColumnFormula>L3</calculatedColumnFormula>
    </tableColumn>
    <tableColumn id="3" xr3:uid="{B29B8B23-93EE-41B9-9CFC-2210D8DB9DAC}" name="Characters" totalsRowFunction="custom" dataDxfId="293" totalsRowDxfId="292">
      <calculatedColumnFormula>_xlfn.IFNA(_xlfn.IFNA(INDEX($C$12:$C$58, MATCH(I12,$A$12:$A$58,0)), INDEX($C$12:$C$58, MATCH(I12,$B$12:$B$58,0))),0)</calculatedColumnFormula>
      <totalsRowFormula>SUM(J12:J26)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2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3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12.bin"/><Relationship Id="rId4" Type="http://schemas.openxmlformats.org/officeDocument/2006/relationships/table" Target="../tables/table3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3.bin"/><Relationship Id="rId4" Type="http://schemas.openxmlformats.org/officeDocument/2006/relationships/table" Target="../tables/table3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14.bin"/><Relationship Id="rId4" Type="http://schemas.openxmlformats.org/officeDocument/2006/relationships/table" Target="../tables/table3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15.bin"/><Relationship Id="rId4" Type="http://schemas.openxmlformats.org/officeDocument/2006/relationships/table" Target="../tables/table4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4.xml"/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16.bin"/><Relationship Id="rId4" Type="http://schemas.openxmlformats.org/officeDocument/2006/relationships/table" Target="../tables/table4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printerSettings" Target="../printerSettings/printerSettings17.bin"/><Relationship Id="rId4" Type="http://schemas.openxmlformats.org/officeDocument/2006/relationships/table" Target="../tables/table48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0.xml"/><Relationship Id="rId2" Type="http://schemas.openxmlformats.org/officeDocument/2006/relationships/table" Target="../tables/table49.xml"/><Relationship Id="rId1" Type="http://schemas.openxmlformats.org/officeDocument/2006/relationships/printerSettings" Target="../printerSettings/printerSettings18.bin"/><Relationship Id="rId4" Type="http://schemas.openxmlformats.org/officeDocument/2006/relationships/table" Target="../tables/table5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5.xml"/><Relationship Id="rId2" Type="http://schemas.openxmlformats.org/officeDocument/2006/relationships/table" Target="../tables/table5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table" Target="../tables/table5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9.xml"/><Relationship Id="rId2" Type="http://schemas.openxmlformats.org/officeDocument/2006/relationships/table" Target="../tables/table5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1.xml"/><Relationship Id="rId2" Type="http://schemas.openxmlformats.org/officeDocument/2006/relationships/table" Target="../tables/table60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3.xml"/><Relationship Id="rId2" Type="http://schemas.openxmlformats.org/officeDocument/2006/relationships/table" Target="../tables/table62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5.xml"/><Relationship Id="rId2" Type="http://schemas.openxmlformats.org/officeDocument/2006/relationships/table" Target="../tables/table64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7.xml"/><Relationship Id="rId2" Type="http://schemas.openxmlformats.org/officeDocument/2006/relationships/table" Target="../tables/table66.xml"/><Relationship Id="rId1" Type="http://schemas.openxmlformats.org/officeDocument/2006/relationships/printerSettings" Target="../printerSettings/printerSettings31.bin"/><Relationship Id="rId4" Type="http://schemas.openxmlformats.org/officeDocument/2006/relationships/table" Target="../tables/table6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9.x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https://mathematicalmulticore.wordpress.com/2010/06/21/mtgaps-keyboard-layout-2-0/" TargetMode="External"/><Relationship Id="rId5" Type="http://schemas.openxmlformats.org/officeDocument/2006/relationships/table" Target="../tables/table71.xml"/><Relationship Id="rId4" Type="http://schemas.openxmlformats.org/officeDocument/2006/relationships/table" Target="../tables/table70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3.xml"/><Relationship Id="rId2" Type="http://schemas.openxmlformats.org/officeDocument/2006/relationships/table" Target="../tables/table7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table" Target="../tables/table7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https://configure.ergodox-ez.com/ergodox-ez/layouts/BNpaO/latest/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9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5.bin"/><Relationship Id="rId1" Type="http://schemas.openxmlformats.org/officeDocument/2006/relationships/hyperlink" Target="https://mathematicalmulticore.wordpress.com/the-keyboard-layout-project/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A1:AI53"/>
  <sheetViews>
    <sheetView tabSelected="1" zoomScale="160" zoomScaleNormal="160" workbookViewId="0">
      <pane ySplit="7" topLeftCell="A8" activePane="bottomLeft" state="frozen"/>
      <selection pane="bottomLeft" activeCell="N8" sqref="N8"/>
    </sheetView>
  </sheetViews>
  <sheetFormatPr defaultColWidth="4.77734375" defaultRowHeight="14.4" x14ac:dyDescent="0.3"/>
  <cols>
    <col min="1" max="8" width="4.77734375" style="4"/>
    <col min="9" max="9" width="4.77734375" style="2"/>
    <col min="10" max="10" width="4.77734375" style="4"/>
    <col min="11" max="11" width="4.77734375" style="4" customWidth="1"/>
    <col min="12" max="13" width="4.77734375" style="4"/>
    <col min="14" max="14" width="4.77734375" style="4" customWidth="1"/>
    <col min="15" max="17" width="4.77734375" style="4"/>
  </cols>
  <sheetData>
    <row r="1" spans="1:35" ht="15" thickBot="1" x14ac:dyDescent="0.35">
      <c r="A1" s="62"/>
      <c r="B1" s="62"/>
      <c r="C1" s="108">
        <v>1</v>
      </c>
      <c r="D1" s="109">
        <v>1</v>
      </c>
      <c r="E1" s="110">
        <v>1</v>
      </c>
      <c r="F1" s="111">
        <v>1</v>
      </c>
      <c r="G1" s="112">
        <v>1</v>
      </c>
      <c r="H1" s="62">
        <v>4</v>
      </c>
      <c r="J1" s="4" t="s">
        <v>88</v>
      </c>
      <c r="T1" t="s">
        <v>141</v>
      </c>
    </row>
    <row r="2" spans="1:35" ht="15" thickTop="1" x14ac:dyDescent="0.3">
      <c r="A2" s="17"/>
      <c r="B2" s="18">
        <v>8</v>
      </c>
      <c r="C2" s="19">
        <v>7</v>
      </c>
      <c r="D2" s="20">
        <v>7</v>
      </c>
      <c r="E2" s="21">
        <v>5</v>
      </c>
      <c r="F2" s="21">
        <v>6</v>
      </c>
      <c r="G2" s="22">
        <v>7</v>
      </c>
      <c r="H2" s="46">
        <v>6</v>
      </c>
      <c r="K2" s="7">
        <f>B2*$D$1/$H$1</f>
        <v>2</v>
      </c>
      <c r="L2" s="5">
        <f t="shared" ref="L2:M4" si="0">C2*$D$1/$H$1</f>
        <v>1.75</v>
      </c>
      <c r="M2" s="6">
        <f t="shared" si="0"/>
        <v>1.75</v>
      </c>
      <c r="N2" s="10">
        <f>E2*$E$1/$H$1</f>
        <v>1.25</v>
      </c>
      <c r="O2" s="10">
        <f>F2*$E$1/$H$1</f>
        <v>1.5</v>
      </c>
      <c r="P2" s="16">
        <f>G2*$E$1/$H$1</f>
        <v>1.75</v>
      </c>
      <c r="Q2" s="45">
        <f>H2*$E$1/$H$1</f>
        <v>1.5</v>
      </c>
      <c r="T2" s="69" t="s">
        <v>50</v>
      </c>
      <c r="U2" s="69" t="s">
        <v>51</v>
      </c>
      <c r="V2" s="74" t="s">
        <v>52</v>
      </c>
      <c r="W2" s="70" t="s">
        <v>53</v>
      </c>
      <c r="X2" s="70" t="s">
        <v>54</v>
      </c>
      <c r="Y2" s="70" t="s">
        <v>55</v>
      </c>
      <c r="Z2" s="70" t="s">
        <v>59</v>
      </c>
      <c r="AB2" t="s">
        <v>44</v>
      </c>
      <c r="AC2" s="69">
        <v>7</v>
      </c>
      <c r="AD2" s="69">
        <v>6</v>
      </c>
      <c r="AE2" s="74">
        <v>5</v>
      </c>
      <c r="AF2" s="70">
        <v>4</v>
      </c>
      <c r="AG2" s="70">
        <v>3</v>
      </c>
      <c r="AH2" s="70">
        <v>2</v>
      </c>
      <c r="AI2" s="70">
        <v>1</v>
      </c>
    </row>
    <row r="3" spans="1:35" x14ac:dyDescent="0.3">
      <c r="A3" s="17"/>
      <c r="B3" s="23">
        <v>8</v>
      </c>
      <c r="C3" s="24">
        <v>6</v>
      </c>
      <c r="D3" s="25">
        <v>4.8</v>
      </c>
      <c r="E3" s="26">
        <v>4</v>
      </c>
      <c r="F3" s="28">
        <v>4.4000000000000004</v>
      </c>
      <c r="G3" s="130">
        <v>7.2</v>
      </c>
      <c r="H3" s="27">
        <v>7</v>
      </c>
      <c r="K3" s="8">
        <f>B3*$D$1/$H$1</f>
        <v>2</v>
      </c>
      <c r="L3" s="224">
        <f t="shared" si="0"/>
        <v>1.5</v>
      </c>
      <c r="M3" s="219">
        <f t="shared" si="0"/>
        <v>1.2</v>
      </c>
      <c r="N3" s="220">
        <f>E3*$E$1/$H$1</f>
        <v>1</v>
      </c>
      <c r="O3" s="222">
        <f>F3*$F$1/$H$1</f>
        <v>1.1000000000000001</v>
      </c>
      <c r="P3" s="227">
        <f>G3*$G$1/$H$1</f>
        <v>1.8</v>
      </c>
      <c r="Q3" s="15">
        <f>H3*$F$1/$H$1</f>
        <v>1.75</v>
      </c>
      <c r="S3" s="17"/>
      <c r="T3" s="69" t="s">
        <v>68</v>
      </c>
      <c r="U3" s="69" t="s">
        <v>69</v>
      </c>
      <c r="V3" s="74" t="s">
        <v>70</v>
      </c>
      <c r="W3" s="70" t="s">
        <v>71</v>
      </c>
      <c r="X3" s="71" t="s">
        <v>72</v>
      </c>
      <c r="Y3" s="1" t="s">
        <v>73</v>
      </c>
      <c r="Z3" s="71" t="s">
        <v>74</v>
      </c>
      <c r="AB3" s="17"/>
      <c r="AC3" s="69">
        <v>14</v>
      </c>
      <c r="AD3" s="69">
        <v>13</v>
      </c>
      <c r="AE3" s="74">
        <v>12</v>
      </c>
      <c r="AF3" s="70">
        <v>11</v>
      </c>
      <c r="AG3" s="71">
        <v>10</v>
      </c>
      <c r="AH3" s="1">
        <v>9</v>
      </c>
      <c r="AI3" s="71">
        <v>8</v>
      </c>
    </row>
    <row r="4" spans="1:35" ht="15" thickBot="1" x14ac:dyDescent="0.35">
      <c r="A4" s="17"/>
      <c r="B4" s="47">
        <v>7</v>
      </c>
      <c r="C4" s="24">
        <v>5.2</v>
      </c>
      <c r="D4" s="25">
        <v>1</v>
      </c>
      <c r="E4" s="26">
        <v>1</v>
      </c>
      <c r="F4" s="28">
        <v>1</v>
      </c>
      <c r="G4" s="29">
        <v>4.4000000000000004</v>
      </c>
      <c r="H4" s="30">
        <v>4.5999999999999996</v>
      </c>
      <c r="K4" s="58">
        <f>B4*$D$1/$H$1</f>
        <v>1.75</v>
      </c>
      <c r="L4" s="224">
        <f t="shared" si="0"/>
        <v>1.3</v>
      </c>
      <c r="M4" s="219">
        <f>MAX(D4*$D$1/$H$1,1)</f>
        <v>1</v>
      </c>
      <c r="N4" s="220">
        <f>MAX(E4*$E$1/$H$1,1)</f>
        <v>1</v>
      </c>
      <c r="O4" s="222">
        <f>MAX(F4*$F$1/$H$1,1)</f>
        <v>1</v>
      </c>
      <c r="P4" s="223">
        <f>G4*$G$1/$H$1</f>
        <v>1.1000000000000001</v>
      </c>
      <c r="Q4" s="12">
        <f>H4*$G$1/$H$1</f>
        <v>1.1499999999999999</v>
      </c>
      <c r="S4" s="17"/>
      <c r="T4" s="69" t="s">
        <v>75</v>
      </c>
      <c r="U4" s="69" t="s">
        <v>76</v>
      </c>
      <c r="V4" s="74" t="s">
        <v>77</v>
      </c>
      <c r="W4" s="70" t="s">
        <v>78</v>
      </c>
      <c r="X4" s="71" t="s">
        <v>79</v>
      </c>
      <c r="Y4" s="72" t="s">
        <v>80</v>
      </c>
      <c r="Z4" s="72" t="s">
        <v>81</v>
      </c>
      <c r="AB4" s="17"/>
      <c r="AC4" s="69">
        <v>21</v>
      </c>
      <c r="AD4" s="69">
        <v>20</v>
      </c>
      <c r="AE4" s="74">
        <v>19</v>
      </c>
      <c r="AF4" s="70">
        <v>18</v>
      </c>
      <c r="AG4" s="71">
        <v>17</v>
      </c>
      <c r="AH4" s="72">
        <v>16</v>
      </c>
      <c r="AI4" s="72">
        <v>15</v>
      </c>
    </row>
    <row r="5" spans="1:35" ht="15.6" thickTop="1" thickBot="1" x14ac:dyDescent="0.35">
      <c r="A5" s="48">
        <v>10</v>
      </c>
      <c r="B5" s="49">
        <v>9</v>
      </c>
      <c r="C5" s="50">
        <v>5.4</v>
      </c>
      <c r="D5" s="31">
        <v>2</v>
      </c>
      <c r="E5" s="32">
        <v>4.4000000000000004</v>
      </c>
      <c r="F5" s="33">
        <v>5.2</v>
      </c>
      <c r="G5" s="34">
        <v>7.8</v>
      </c>
      <c r="H5" s="35">
        <v>8</v>
      </c>
      <c r="J5" s="54">
        <f>A5*$C$1/$H$1</f>
        <v>2.5</v>
      </c>
      <c r="K5" s="55">
        <f>B5*$C$1/$H$1</f>
        <v>2.25</v>
      </c>
      <c r="L5" s="225">
        <f>C5*$D$1/$H$1</f>
        <v>1.35</v>
      </c>
      <c r="M5" s="219">
        <f>MAX(D5*$D$1/$H$1,1)</f>
        <v>1</v>
      </c>
      <c r="N5" s="221">
        <f>E5*$E$1/$H$1</f>
        <v>1.1000000000000001</v>
      </c>
      <c r="O5" s="226">
        <f>F5*$F$1/$H$1</f>
        <v>1.3</v>
      </c>
      <c r="P5" s="228">
        <f>G5*$G$1/$H$1</f>
        <v>1.95</v>
      </c>
      <c r="Q5" s="13">
        <f>H5*$G$1/$H$1</f>
        <v>2</v>
      </c>
      <c r="S5" s="73" t="s">
        <v>57</v>
      </c>
      <c r="T5" s="73" t="s">
        <v>58</v>
      </c>
      <c r="U5" s="69" t="s">
        <v>82</v>
      </c>
      <c r="V5" s="74" t="s">
        <v>83</v>
      </c>
      <c r="W5" s="70" t="s">
        <v>84</v>
      </c>
      <c r="X5" s="71" t="s">
        <v>85</v>
      </c>
      <c r="Y5" s="72" t="s">
        <v>86</v>
      </c>
      <c r="Z5" s="72" t="s">
        <v>87</v>
      </c>
      <c r="AB5" s="73">
        <v>29</v>
      </c>
      <c r="AC5" s="73">
        <v>28</v>
      </c>
      <c r="AD5" s="69">
        <v>27</v>
      </c>
      <c r="AE5" s="74">
        <v>26</v>
      </c>
      <c r="AF5" s="70">
        <v>25</v>
      </c>
      <c r="AG5" s="71">
        <v>24</v>
      </c>
      <c r="AH5" s="72">
        <v>23</v>
      </c>
      <c r="AI5" s="72">
        <v>22</v>
      </c>
    </row>
    <row r="6" spans="1:35" ht="15.6" thickTop="1" thickBot="1" x14ac:dyDescent="0.35">
      <c r="A6" s="51">
        <v>9</v>
      </c>
      <c r="B6" s="235">
        <v>3</v>
      </c>
      <c r="C6" s="237">
        <v>1</v>
      </c>
      <c r="D6" s="52">
        <v>5</v>
      </c>
      <c r="E6" s="68">
        <v>7</v>
      </c>
      <c r="F6" s="36">
        <v>7</v>
      </c>
      <c r="G6" s="37">
        <v>8</v>
      </c>
      <c r="H6" s="38">
        <v>10</v>
      </c>
      <c r="J6" s="56">
        <f>A6*$C$1/$H$1</f>
        <v>2.25</v>
      </c>
      <c r="K6" s="231">
        <f>B6*$C$1/$H$1</f>
        <v>0.75</v>
      </c>
      <c r="L6" s="233">
        <f>MAX(C6*$C$1/$H$1,1)</f>
        <v>1</v>
      </c>
      <c r="M6" s="57">
        <f>D6*$C$1/$H$1</f>
        <v>1.25</v>
      </c>
      <c r="N6" s="66">
        <f>E6*$E$1/$H$1</f>
        <v>1.75</v>
      </c>
      <c r="O6" s="11">
        <f>F6*$F$1/$H$1</f>
        <v>1.75</v>
      </c>
      <c r="P6" s="9">
        <f>G6*$G$1/$H$1</f>
        <v>2</v>
      </c>
      <c r="Q6" s="14">
        <f>H6*$G$1/$H$1</f>
        <v>2.5</v>
      </c>
      <c r="S6" s="73" t="s">
        <v>60</v>
      </c>
      <c r="T6" s="239" t="s">
        <v>61</v>
      </c>
      <c r="U6" s="241" t="s">
        <v>62</v>
      </c>
      <c r="V6" s="75" t="s">
        <v>63</v>
      </c>
      <c r="W6" s="70" t="s">
        <v>64</v>
      </c>
      <c r="X6" s="71" t="s">
        <v>65</v>
      </c>
      <c r="Y6" s="72" t="s">
        <v>66</v>
      </c>
      <c r="Z6" s="72" t="s">
        <v>67</v>
      </c>
      <c r="AB6" s="73">
        <v>37</v>
      </c>
      <c r="AC6" s="229">
        <v>36</v>
      </c>
      <c r="AD6" s="229">
        <v>35</v>
      </c>
      <c r="AE6" s="75">
        <v>34</v>
      </c>
      <c r="AF6" s="70">
        <v>33</v>
      </c>
      <c r="AG6" s="71">
        <v>32</v>
      </c>
      <c r="AH6" s="72">
        <v>31</v>
      </c>
      <c r="AI6" s="72">
        <v>30</v>
      </c>
    </row>
    <row r="7" spans="1:35" ht="15.6" thickTop="1" thickBot="1" x14ac:dyDescent="0.35">
      <c r="A7" s="67">
        <v>6</v>
      </c>
      <c r="B7" s="236"/>
      <c r="C7" s="238"/>
      <c r="D7" s="17"/>
      <c r="E7" s="17"/>
      <c r="F7" s="17"/>
      <c r="G7" s="17"/>
      <c r="H7" s="17"/>
      <c r="J7" s="65">
        <f>A7*$C$1/$H$1</f>
        <v>1.5</v>
      </c>
      <c r="K7" s="232"/>
      <c r="L7" s="234"/>
      <c r="S7" s="73" t="s">
        <v>56</v>
      </c>
      <c r="T7" s="240"/>
      <c r="U7" s="242"/>
      <c r="V7" s="17"/>
      <c r="W7" s="17"/>
      <c r="X7" s="17"/>
      <c r="Y7" s="17"/>
      <c r="Z7" s="17"/>
      <c r="AB7" s="73">
        <v>38</v>
      </c>
      <c r="AC7" s="230"/>
      <c r="AD7" s="230"/>
      <c r="AE7" s="17"/>
      <c r="AF7" s="17"/>
      <c r="AG7" s="17"/>
      <c r="AH7" s="17"/>
      <c r="AI7" s="17"/>
    </row>
    <row r="8" spans="1:35" ht="15" thickTop="1" x14ac:dyDescent="0.3">
      <c r="J8" s="62"/>
    </row>
    <row r="9" spans="1:35" x14ac:dyDescent="0.3">
      <c r="A9" s="39" t="s">
        <v>88</v>
      </c>
      <c r="J9" s="62"/>
    </row>
    <row r="10" spans="1:35" x14ac:dyDescent="0.3">
      <c r="A10" s="39" t="str">
        <f>_xlfn.CONCAT("{",U16,",",U17,"}")</f>
        <v>{"L1": 1.5,"L2": 1.75,"L3": 1.5,"L4": 1.25,"L5": 1.75,"L6": 1.75,"L7": 2,"L8": 1.75,"L9": 1.8,"L10": 1.1,"L11": 1,"L12": 1.2,"L13": 1.5,"L14": 2,"L15": 1.15,"L16": 1.1,"L17": 1,"L18": 1,"L19": 1,"L20": 1.3,"L21": 1.75,"L22": 2,"L23": 1.95,"L24": 1.3,"L25": 1.1,"L26": 1,"L27": 1.35,"L28": 2.25,"L29": 2.5,"L30": 2.5,"L31": 2,"L32": 1.75,"L33": 1.75,"L34": 1.25,"L35": 1,"L36": 0.75,"L37": 2.25,"L38": 1.5,"R1": 1.5,"R2": 1.75,"R3": 1.5,"R4": 1.25,"R5": 1.75,"R6": 1.75,"R7": 2,"R8": 1.75,"R9": 1.8,"R10": 1.1,"R11": 1,"R12": 1.2,"R13": 1.5,"R14": 2,"R15": 1.15,"R16": 1.1,"R17": 1,"R18": 1,"R19": 1,"R20": 1.3,"R21": 1.75,"R22": 2,"R23": 1.95,"R24": 1.3,"R25": 1.1,"R26": 1,"R27": 1.35,"R28": 2.25,"R29": 2.5,"R30": 2.5,"R31": 2,"R32": 1.75,"R33": 1.75,"R34": 1.25,"R35": 1,"R36": 0.75,"R37": 2.25,"R38": 1.5}</v>
      </c>
    </row>
    <row r="11" spans="1:35" x14ac:dyDescent="0.3">
      <c r="A11" s="39"/>
    </row>
    <row r="12" spans="1:35" x14ac:dyDescent="0.3">
      <c r="A12" s="39" t="s">
        <v>49</v>
      </c>
    </row>
    <row r="13" spans="1:35" x14ac:dyDescent="0.3">
      <c r="A13" s="39" t="str">
        <f>_xlfn.CONCAT("{",U21,",",U22,"}")</f>
        <v>{"L1":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1","R1":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1"}</v>
      </c>
    </row>
    <row r="14" spans="1:35" x14ac:dyDescent="0.3">
      <c r="A14" s="39"/>
    </row>
    <row r="15" spans="1:35" x14ac:dyDescent="0.3">
      <c r="A15" s="39"/>
      <c r="C15" s="39" t="s">
        <v>89</v>
      </c>
      <c r="L15" s="39" t="s">
        <v>49</v>
      </c>
      <c r="U15" t="s">
        <v>88</v>
      </c>
    </row>
    <row r="16" spans="1:35" x14ac:dyDescent="0.3">
      <c r="A16" s="2">
        <v>1</v>
      </c>
      <c r="C16" s="4">
        <f>Q2</f>
        <v>1.5</v>
      </c>
      <c r="E16" s="63" t="str">
        <f t="shared" ref="E16:E53" si="1">SUBSTITUTE(_xlfn.CONCAT("""L",$A16,""": ",$C16),",",".")</f>
        <v>"L1": 1.5</v>
      </c>
      <c r="H16" s="39" t="str">
        <f t="shared" ref="H16:H53" si="2">SUBSTITUTE(_xlfn.CONCAT("""R",$A16,""": ",$C16),",",".")</f>
        <v>"R1": 1.5</v>
      </c>
      <c r="I16" s="4"/>
      <c r="J16" s="2"/>
      <c r="L16" s="84" t="str">
        <f>Z2</f>
        <v>0, 8</v>
      </c>
      <c r="N16" s="63" t="str">
        <f>_xlfn.CONCAT("""L",$A16,""": """,$L16,"""")</f>
        <v>"L1": "0, 8"</v>
      </c>
      <c r="Q16" s="63" t="str">
        <f>_xlfn.CONCAT("""R",$A16,""": """,$L16,"""")</f>
        <v>"R1": "0, 8"</v>
      </c>
      <c r="U16" s="39" t="str">
        <f>_xlfn.TEXTJOIN(",",TRUE,E16:E53,)</f>
        <v>"L1": 1.5,"L2": 1.75,"L3": 1.5,"L4": 1.25,"L5": 1.75,"L6": 1.75,"L7": 2,"L8": 1.75,"L9": 1.8,"L10": 1.1,"L11": 1,"L12": 1.2,"L13": 1.5,"L14": 2,"L15": 1.15,"L16": 1.1,"L17": 1,"L18": 1,"L19": 1,"L20": 1.3,"L21": 1.75,"L22": 2,"L23": 1.95,"L24": 1.3,"L25": 1.1,"L26": 1,"L27": 1.35,"L28": 2.25,"L29": 2.5,"L30": 2.5,"L31": 2,"L32": 1.75,"L33": 1.75,"L34": 1.25,"L35": 1,"L36": 0.75,"L37": 2.25,"L38": 1.5</v>
      </c>
    </row>
    <row r="17" spans="1:21" x14ac:dyDescent="0.3">
      <c r="A17" s="2">
        <v>2</v>
      </c>
      <c r="C17" s="4">
        <f>P2</f>
        <v>1.75</v>
      </c>
      <c r="E17" s="63" t="str">
        <f t="shared" si="1"/>
        <v>"L2": 1.75</v>
      </c>
      <c r="H17" s="39" t="str">
        <f t="shared" si="2"/>
        <v>"R2": 1.75</v>
      </c>
      <c r="I17" s="4"/>
      <c r="J17" s="2"/>
      <c r="L17" s="84" t="str">
        <f>Y2</f>
        <v>0, 7</v>
      </c>
      <c r="N17" s="63" t="str">
        <f t="shared" ref="N17:N53" si="3">_xlfn.CONCAT("""L",$A17,""": """,$L17,"""")</f>
        <v>"L2": "0, 7"</v>
      </c>
      <c r="Q17" s="63" t="str">
        <f t="shared" ref="Q17:Q53" si="4">_xlfn.CONCAT("""R",$A17,""": """,$L17,"""")</f>
        <v>"R2": "0, 7"</v>
      </c>
      <c r="U17" s="39" t="str">
        <f>_xlfn.TEXTJOIN(",",TRUE,H16:H53,)</f>
        <v>"R1": 1.5,"R2": 1.75,"R3": 1.5,"R4": 1.25,"R5": 1.75,"R6": 1.75,"R7": 2,"R8": 1.75,"R9": 1.8,"R10": 1.1,"R11": 1,"R12": 1.2,"R13": 1.5,"R14": 2,"R15": 1.15,"R16": 1.1,"R17": 1,"R18": 1,"R19": 1,"R20": 1.3,"R21": 1.75,"R22": 2,"R23": 1.95,"R24": 1.3,"R25": 1.1,"R26": 1,"R27": 1.35,"R28": 2.25,"R29": 2.5,"R30": 2.5,"R31": 2,"R32": 1.75,"R33": 1.75,"R34": 1.25,"R35": 1,"R36": 0.75,"R37": 2.25,"R38": 1.5</v>
      </c>
    </row>
    <row r="18" spans="1:21" x14ac:dyDescent="0.3">
      <c r="A18" s="2">
        <v>3</v>
      </c>
      <c r="C18" s="4">
        <f>O2</f>
        <v>1.5</v>
      </c>
      <c r="E18" s="63" t="str">
        <f t="shared" si="1"/>
        <v>"L3": 1.5</v>
      </c>
      <c r="H18" s="39" t="str">
        <f t="shared" si="2"/>
        <v>"R3": 1.5</v>
      </c>
      <c r="I18" s="4"/>
      <c r="J18" s="2"/>
      <c r="L18" s="84" t="str">
        <f>X2</f>
        <v>0, 6</v>
      </c>
      <c r="N18" s="63" t="str">
        <f t="shared" si="3"/>
        <v>"L3": "0, 6"</v>
      </c>
      <c r="Q18" s="63" t="str">
        <f t="shared" si="4"/>
        <v>"R3": "0, 6"</v>
      </c>
      <c r="U18" s="4"/>
    </row>
    <row r="19" spans="1:21" x14ac:dyDescent="0.3">
      <c r="A19" s="2">
        <v>4</v>
      </c>
      <c r="C19" s="4">
        <f>N2</f>
        <v>1.25</v>
      </c>
      <c r="E19" s="63" t="str">
        <f t="shared" si="1"/>
        <v>"L4": 1.25</v>
      </c>
      <c r="H19" s="39" t="str">
        <f t="shared" si="2"/>
        <v>"R4": 1.25</v>
      </c>
      <c r="I19" s="4"/>
      <c r="J19" s="2"/>
      <c r="L19" s="84" t="str">
        <f>W2</f>
        <v>0, 5</v>
      </c>
      <c r="N19" s="63" t="str">
        <f t="shared" si="3"/>
        <v>"L4": "0, 5"</v>
      </c>
      <c r="Q19" s="63" t="str">
        <f t="shared" si="4"/>
        <v>"R4": "0, 5"</v>
      </c>
    </row>
    <row r="20" spans="1:21" x14ac:dyDescent="0.3">
      <c r="A20" s="2">
        <v>5</v>
      </c>
      <c r="C20" s="4">
        <f>M2</f>
        <v>1.75</v>
      </c>
      <c r="E20" s="63" t="str">
        <f t="shared" si="1"/>
        <v>"L5": 1.75</v>
      </c>
      <c r="G20" s="40"/>
      <c r="H20" s="39" t="str">
        <f t="shared" si="2"/>
        <v>"R5": 1.75</v>
      </c>
      <c r="I20" s="4"/>
      <c r="J20" s="2"/>
      <c r="L20" s="84" t="str">
        <f>V2</f>
        <v>0, 4</v>
      </c>
      <c r="N20" s="63" t="str">
        <f t="shared" si="3"/>
        <v>"L5": "0, 4"</v>
      </c>
      <c r="P20" s="40"/>
      <c r="Q20" s="63" t="str">
        <f t="shared" si="4"/>
        <v>"R5": "0, 4"</v>
      </c>
      <c r="U20" t="s">
        <v>49</v>
      </c>
    </row>
    <row r="21" spans="1:21" x14ac:dyDescent="0.3">
      <c r="A21" s="2">
        <v>6</v>
      </c>
      <c r="C21" s="4">
        <f>L2</f>
        <v>1.75</v>
      </c>
      <c r="E21" s="63" t="str">
        <f t="shared" si="1"/>
        <v>"L6": 1.75</v>
      </c>
      <c r="H21" s="39" t="str">
        <f t="shared" si="2"/>
        <v>"R6": 1.75</v>
      </c>
      <c r="I21" s="4"/>
      <c r="J21" s="2"/>
      <c r="L21" s="84" t="str">
        <f>U2</f>
        <v>0, 3</v>
      </c>
      <c r="N21" s="63" t="str">
        <f t="shared" si="3"/>
        <v>"L6": "0, 3"</v>
      </c>
      <c r="Q21" s="63" t="str">
        <f t="shared" si="4"/>
        <v>"R6": "0, 3"</v>
      </c>
      <c r="U21" s="39" t="str">
        <f>_xlfn.TEXTJOIN(",",TRUE,N16:N53,)</f>
        <v>"L1": "0, 8","L2": "0, 7","L3": "0, 6","L4": "0, 5","L5": "0, 4","L6": "0, 3","L7": "0, 2","L8": "1, 8","L9": "1, 7","L10": "1, 6","L11": "1, 5","L12": "1, 4","L13": "1, 3","L14": "1.5, 2","L15": "2, 8","L16": "2, 7","L17": "2, 6","L18": "2, 5","L19": "2, 4","L20": "2, 3","L21": "3, 2","L22": "3, 8","L23": "3, 7","L24": "3, 6","L25": "3, 5","L26": "3, 4","L27": "3, 3","L28": "4, 1","L29": "4, 0","L30": "4, 8","L31": "4, 7","L32": "4, 6","L33": "4, 5","L34": "4, 4","L35": "5, 2.5","L36": "5.5, 1.5","L37": "5, 0.5","L38": "6, 1"</v>
      </c>
    </row>
    <row r="22" spans="1:21" x14ac:dyDescent="0.3">
      <c r="A22" s="2">
        <v>7</v>
      </c>
      <c r="C22" s="4">
        <f>K2</f>
        <v>2</v>
      </c>
      <c r="E22" s="63" t="str">
        <f t="shared" si="1"/>
        <v>"L7": 2</v>
      </c>
      <c r="H22" s="39" t="str">
        <f t="shared" si="2"/>
        <v>"R7": 2</v>
      </c>
      <c r="I22" s="4"/>
      <c r="J22" s="2"/>
      <c r="L22" s="84" t="str">
        <f>T2</f>
        <v>0, 2</v>
      </c>
      <c r="N22" s="63" t="str">
        <f t="shared" si="3"/>
        <v>"L7": "0, 2"</v>
      </c>
      <c r="Q22" s="63" t="str">
        <f t="shared" si="4"/>
        <v>"R7": "0, 2"</v>
      </c>
      <c r="U22" s="39" t="str">
        <f>_xlfn.TEXTJOIN(",",TRUE,Q16:Q53,)</f>
        <v>"R1": "0, 8","R2": "0, 7","R3": "0, 6","R4": "0, 5","R5": "0, 4","R6": "0, 3","R7": "0, 2","R8": "1, 8","R9": "1, 7","R10": "1, 6","R11": "1, 5","R12": "1, 4","R13": "1, 3","R14": "1.5, 2","R15": "2, 8","R16": "2, 7","R17": "2, 6","R18": "2, 5","R19": "2, 4","R20": "2, 3","R21": "3, 2","R22": "3, 8","R23": "3, 7","R24": "3, 6","R25": "3, 5","R26": "3, 4","R27": "3, 3","R28": "4, 1","R29": "4, 0","R30": "4, 8","R31": "4, 7","R32": "4, 6","R33": "4, 5","R34": "4, 4","R35": "5, 2.5","R36": "5.5, 1.5","R37": "5, 0.5","R38": "6, 1"</v>
      </c>
    </row>
    <row r="23" spans="1:21" x14ac:dyDescent="0.3">
      <c r="A23" s="2">
        <v>8</v>
      </c>
      <c r="C23" s="4">
        <f>Q3</f>
        <v>1.75</v>
      </c>
      <c r="E23" s="63" t="str">
        <f t="shared" si="1"/>
        <v>"L8": 1.75</v>
      </c>
      <c r="H23" s="39" t="str">
        <f t="shared" si="2"/>
        <v>"R8": 1.75</v>
      </c>
      <c r="I23" s="4"/>
      <c r="J23" s="2"/>
      <c r="L23" s="84" t="str">
        <f>Z3</f>
        <v>1, 8</v>
      </c>
      <c r="N23" s="63" t="str">
        <f t="shared" si="3"/>
        <v>"L8": "1, 8"</v>
      </c>
      <c r="Q23" s="63" t="str">
        <f t="shared" si="4"/>
        <v>"R8": "1, 8"</v>
      </c>
    </row>
    <row r="24" spans="1:21" x14ac:dyDescent="0.3">
      <c r="A24" s="2">
        <v>9</v>
      </c>
      <c r="C24" s="4">
        <f>P3</f>
        <v>1.8</v>
      </c>
      <c r="E24" s="63" t="str">
        <f t="shared" si="1"/>
        <v>"L9": 1.8</v>
      </c>
      <c r="H24" s="39" t="str">
        <f t="shared" si="2"/>
        <v>"R9": 1.8</v>
      </c>
      <c r="I24" s="4"/>
      <c r="J24" s="2"/>
      <c r="L24" s="84" t="str">
        <f>Y3</f>
        <v>1, 7</v>
      </c>
      <c r="N24" s="63" t="str">
        <f t="shared" si="3"/>
        <v>"L9": "1, 7"</v>
      </c>
      <c r="Q24" s="63" t="str">
        <f t="shared" si="4"/>
        <v>"R9": "1, 7"</v>
      </c>
    </row>
    <row r="25" spans="1:21" x14ac:dyDescent="0.3">
      <c r="A25" s="2">
        <v>10</v>
      </c>
      <c r="C25" s="4">
        <f>O3</f>
        <v>1.1000000000000001</v>
      </c>
      <c r="E25" s="63" t="str">
        <f t="shared" si="1"/>
        <v>"L10": 1.1</v>
      </c>
      <c r="H25" s="39" t="str">
        <f t="shared" si="2"/>
        <v>"R10": 1.1</v>
      </c>
      <c r="I25" s="4"/>
      <c r="J25" s="2"/>
      <c r="L25" s="84" t="str">
        <f>X3</f>
        <v>1, 6</v>
      </c>
      <c r="N25" s="63" t="str">
        <f t="shared" si="3"/>
        <v>"L10": "1, 6"</v>
      </c>
      <c r="Q25" s="63" t="str">
        <f t="shared" si="4"/>
        <v>"R10": "1, 6"</v>
      </c>
      <c r="U25" t="s">
        <v>0</v>
      </c>
    </row>
    <row r="26" spans="1:21" x14ac:dyDescent="0.3">
      <c r="A26" s="2">
        <v>11</v>
      </c>
      <c r="C26" s="4">
        <f>N3</f>
        <v>1</v>
      </c>
      <c r="E26" s="63" t="str">
        <f t="shared" si="1"/>
        <v>"L11": 1</v>
      </c>
      <c r="H26" s="39" t="str">
        <f t="shared" si="2"/>
        <v>"R11": 1</v>
      </c>
      <c r="I26" s="4"/>
      <c r="J26" s="2"/>
      <c r="L26" s="84" t="str">
        <f>W3</f>
        <v>1, 5</v>
      </c>
      <c r="N26" s="63" t="str">
        <f t="shared" si="3"/>
        <v>"L11": "1, 5"</v>
      </c>
      <c r="Q26" s="63" t="str">
        <f t="shared" si="4"/>
        <v>"R11": "1, 5"</v>
      </c>
      <c r="U26" s="53" t="s">
        <v>38</v>
      </c>
    </row>
    <row r="27" spans="1:21" x14ac:dyDescent="0.3">
      <c r="A27" s="2">
        <v>12</v>
      </c>
      <c r="C27" s="4">
        <f>M3</f>
        <v>1.2</v>
      </c>
      <c r="E27" s="63" t="str">
        <f t="shared" si="1"/>
        <v>"L12": 1.2</v>
      </c>
      <c r="H27" s="39" t="str">
        <f t="shared" si="2"/>
        <v>"R12": 1.2</v>
      </c>
      <c r="I27" s="4"/>
      <c r="J27" s="2"/>
      <c r="L27" s="84" t="str">
        <f>V3</f>
        <v>1, 4</v>
      </c>
      <c r="N27" s="63" t="str">
        <f t="shared" si="3"/>
        <v>"L12": "1, 4"</v>
      </c>
      <c r="Q27" s="63" t="str">
        <f t="shared" si="4"/>
        <v>"R12": "1, 4"</v>
      </c>
      <c r="U27" s="53" t="s">
        <v>40</v>
      </c>
    </row>
    <row r="28" spans="1:21" x14ac:dyDescent="0.3">
      <c r="A28" s="2">
        <v>13</v>
      </c>
      <c r="C28" s="4">
        <f>L3</f>
        <v>1.5</v>
      </c>
      <c r="E28" s="63" t="str">
        <f t="shared" si="1"/>
        <v>"L13": 1.5</v>
      </c>
      <c r="H28" s="39" t="str">
        <f t="shared" si="2"/>
        <v>"R13": 1.5</v>
      </c>
      <c r="I28" s="4"/>
      <c r="J28" s="2"/>
      <c r="L28" s="84" t="str">
        <f>U3</f>
        <v>1, 3</v>
      </c>
      <c r="N28" s="63" t="str">
        <f t="shared" si="3"/>
        <v>"L13": "1, 3"</v>
      </c>
      <c r="Q28" s="63" t="str">
        <f t="shared" si="4"/>
        <v>"R13": "1, 3"</v>
      </c>
      <c r="U28" s="53" t="s">
        <v>42</v>
      </c>
    </row>
    <row r="29" spans="1:21" x14ac:dyDescent="0.3">
      <c r="A29" s="2">
        <v>14</v>
      </c>
      <c r="C29" s="4">
        <f>K3</f>
        <v>2</v>
      </c>
      <c r="E29" s="63" t="str">
        <f t="shared" si="1"/>
        <v>"L14": 2</v>
      </c>
      <c r="H29" s="39" t="str">
        <f t="shared" si="2"/>
        <v>"R14": 2</v>
      </c>
      <c r="I29" s="4"/>
      <c r="J29" s="2"/>
      <c r="L29" s="84" t="str">
        <f>T3</f>
        <v>1.5, 2</v>
      </c>
      <c r="N29" s="63" t="str">
        <f t="shared" si="3"/>
        <v>"L14": "1.5, 2"</v>
      </c>
      <c r="Q29" s="63" t="str">
        <f t="shared" si="4"/>
        <v>"R14": "1.5, 2"</v>
      </c>
      <c r="U29" s="53" t="s">
        <v>41</v>
      </c>
    </row>
    <row r="30" spans="1:21" x14ac:dyDescent="0.3">
      <c r="A30" s="2">
        <v>15</v>
      </c>
      <c r="C30" s="4">
        <f>Q4</f>
        <v>1.1499999999999999</v>
      </c>
      <c r="E30" s="63" t="str">
        <f t="shared" si="1"/>
        <v>"L15": 1.15</v>
      </c>
      <c r="H30" s="39" t="str">
        <f t="shared" si="2"/>
        <v>"R15": 1.15</v>
      </c>
      <c r="I30" s="4"/>
      <c r="J30" s="2"/>
      <c r="L30" s="84" t="str">
        <f>Z4</f>
        <v>2, 8</v>
      </c>
      <c r="N30" s="63" t="str">
        <f t="shared" si="3"/>
        <v>"L15": "2, 8"</v>
      </c>
      <c r="Q30" s="63" t="str">
        <f t="shared" si="4"/>
        <v>"R15": "2, 8"</v>
      </c>
      <c r="U30" s="53" t="s">
        <v>39</v>
      </c>
    </row>
    <row r="31" spans="1:21" x14ac:dyDescent="0.3">
      <c r="A31" s="2">
        <v>16</v>
      </c>
      <c r="C31" s="4">
        <f>P4</f>
        <v>1.1000000000000001</v>
      </c>
      <c r="E31" s="63" t="str">
        <f t="shared" si="1"/>
        <v>"L16": 1.1</v>
      </c>
      <c r="H31" s="39" t="str">
        <f t="shared" si="2"/>
        <v>"R16": 1.1</v>
      </c>
      <c r="I31" s="4"/>
      <c r="J31" s="2"/>
      <c r="L31" s="84" t="str">
        <f>Y4</f>
        <v>2, 7</v>
      </c>
      <c r="N31" s="63" t="str">
        <f t="shared" si="3"/>
        <v>"L16": "2, 7"</v>
      </c>
      <c r="Q31" s="63" t="str">
        <f t="shared" si="4"/>
        <v>"R16": "2, 7"</v>
      </c>
    </row>
    <row r="32" spans="1:21" x14ac:dyDescent="0.3">
      <c r="A32" s="2">
        <v>17</v>
      </c>
      <c r="C32" s="4">
        <f>O4</f>
        <v>1</v>
      </c>
      <c r="E32" s="63" t="str">
        <f t="shared" si="1"/>
        <v>"L17": 1</v>
      </c>
      <c r="H32" s="39" t="str">
        <f t="shared" si="2"/>
        <v>"R17": 1</v>
      </c>
      <c r="I32" s="4"/>
      <c r="J32" s="2"/>
      <c r="L32" s="84" t="str">
        <f>X4</f>
        <v>2, 6</v>
      </c>
      <c r="N32" s="63" t="str">
        <f t="shared" si="3"/>
        <v>"L17": "2, 6"</v>
      </c>
      <c r="Q32" s="63" t="str">
        <f t="shared" si="4"/>
        <v>"R17": "2, 6"</v>
      </c>
    </row>
    <row r="33" spans="1:17" x14ac:dyDescent="0.3">
      <c r="A33" s="2">
        <v>18</v>
      </c>
      <c r="C33" s="4">
        <f>N4</f>
        <v>1</v>
      </c>
      <c r="E33" s="63" t="str">
        <f t="shared" si="1"/>
        <v>"L18": 1</v>
      </c>
      <c r="H33" s="39" t="str">
        <f t="shared" si="2"/>
        <v>"R18": 1</v>
      </c>
      <c r="I33" s="4"/>
      <c r="J33" s="2"/>
      <c r="L33" s="84" t="str">
        <f>W4</f>
        <v>2, 5</v>
      </c>
      <c r="N33" s="63" t="str">
        <f t="shared" si="3"/>
        <v>"L18": "2, 5"</v>
      </c>
      <c r="Q33" s="63" t="str">
        <f t="shared" si="4"/>
        <v>"R18": "2, 5"</v>
      </c>
    </row>
    <row r="34" spans="1:17" x14ac:dyDescent="0.3">
      <c r="A34" s="2">
        <v>19</v>
      </c>
      <c r="C34" s="4">
        <f>M4</f>
        <v>1</v>
      </c>
      <c r="E34" s="63" t="str">
        <f t="shared" si="1"/>
        <v>"L19": 1</v>
      </c>
      <c r="H34" s="39" t="str">
        <f t="shared" si="2"/>
        <v>"R19": 1</v>
      </c>
      <c r="I34" s="4"/>
      <c r="J34" s="2"/>
      <c r="L34" s="84" t="str">
        <f>V4</f>
        <v>2, 4</v>
      </c>
      <c r="N34" s="63" t="str">
        <f t="shared" si="3"/>
        <v>"L19": "2, 4"</v>
      </c>
      <c r="Q34" s="63" t="str">
        <f t="shared" si="4"/>
        <v>"R19": "2, 4"</v>
      </c>
    </row>
    <row r="35" spans="1:17" x14ac:dyDescent="0.3">
      <c r="A35" s="2">
        <v>20</v>
      </c>
      <c r="C35" s="4">
        <f>L4</f>
        <v>1.3</v>
      </c>
      <c r="E35" s="63" t="str">
        <f t="shared" si="1"/>
        <v>"L20": 1.3</v>
      </c>
      <c r="H35" s="39" t="str">
        <f t="shared" si="2"/>
        <v>"R20": 1.3</v>
      </c>
      <c r="I35" s="4"/>
      <c r="J35" s="2"/>
      <c r="L35" s="84" t="str">
        <f>U4</f>
        <v>2, 3</v>
      </c>
      <c r="N35" s="63" t="str">
        <f t="shared" si="3"/>
        <v>"L20": "2, 3"</v>
      </c>
      <c r="Q35" s="63" t="str">
        <f t="shared" si="4"/>
        <v>"R20": "2, 3"</v>
      </c>
    </row>
    <row r="36" spans="1:17" x14ac:dyDescent="0.3">
      <c r="A36" s="2">
        <v>21</v>
      </c>
      <c r="C36" s="4">
        <f>K4</f>
        <v>1.75</v>
      </c>
      <c r="E36" s="63" t="str">
        <f t="shared" si="1"/>
        <v>"L21": 1.75</v>
      </c>
      <c r="H36" s="39" t="str">
        <f t="shared" si="2"/>
        <v>"R21": 1.75</v>
      </c>
      <c r="I36" s="4"/>
      <c r="J36" s="2"/>
      <c r="L36" s="84" t="str">
        <f>T4</f>
        <v>3, 2</v>
      </c>
      <c r="N36" s="63" t="str">
        <f t="shared" si="3"/>
        <v>"L21": "3, 2"</v>
      </c>
      <c r="Q36" s="63" t="str">
        <f t="shared" si="4"/>
        <v>"R21": "3, 2"</v>
      </c>
    </row>
    <row r="37" spans="1:17" x14ac:dyDescent="0.3">
      <c r="A37" s="2">
        <v>22</v>
      </c>
      <c r="C37" s="4">
        <f>Q5</f>
        <v>2</v>
      </c>
      <c r="E37" s="63" t="str">
        <f t="shared" si="1"/>
        <v>"L22": 2</v>
      </c>
      <c r="H37" s="39" t="str">
        <f t="shared" si="2"/>
        <v>"R22": 2</v>
      </c>
      <c r="I37" s="4"/>
      <c r="J37" s="2"/>
      <c r="L37" s="84" t="str">
        <f>Z5</f>
        <v>3, 8</v>
      </c>
      <c r="N37" s="63" t="str">
        <f t="shared" si="3"/>
        <v>"L22": "3, 8"</v>
      </c>
      <c r="Q37" s="63" t="str">
        <f t="shared" si="4"/>
        <v>"R22": "3, 8"</v>
      </c>
    </row>
    <row r="38" spans="1:17" x14ac:dyDescent="0.3">
      <c r="A38" s="2">
        <v>23</v>
      </c>
      <c r="C38" s="4">
        <f>P5</f>
        <v>1.95</v>
      </c>
      <c r="E38" s="63" t="str">
        <f t="shared" si="1"/>
        <v>"L23": 1.95</v>
      </c>
      <c r="H38" s="39" t="str">
        <f t="shared" si="2"/>
        <v>"R23": 1.95</v>
      </c>
      <c r="I38" s="4"/>
      <c r="J38" s="2"/>
      <c r="L38" s="84" t="str">
        <f>Y5</f>
        <v>3, 7</v>
      </c>
      <c r="N38" s="63" t="str">
        <f t="shared" si="3"/>
        <v>"L23": "3, 7"</v>
      </c>
      <c r="Q38" s="63" t="str">
        <f t="shared" si="4"/>
        <v>"R23": "3, 7"</v>
      </c>
    </row>
    <row r="39" spans="1:17" x14ac:dyDescent="0.3">
      <c r="A39" s="2">
        <v>24</v>
      </c>
      <c r="C39" s="4">
        <f>O5</f>
        <v>1.3</v>
      </c>
      <c r="E39" s="63" t="str">
        <f t="shared" si="1"/>
        <v>"L24": 1.3</v>
      </c>
      <c r="H39" s="39" t="str">
        <f t="shared" si="2"/>
        <v>"R24": 1.3</v>
      </c>
      <c r="I39" s="4"/>
      <c r="J39" s="2"/>
      <c r="L39" s="84" t="str">
        <f>X5</f>
        <v>3, 6</v>
      </c>
      <c r="N39" s="63" t="str">
        <f t="shared" si="3"/>
        <v>"L24": "3, 6"</v>
      </c>
      <c r="Q39" s="63" t="str">
        <f t="shared" si="4"/>
        <v>"R24": "3, 6"</v>
      </c>
    </row>
    <row r="40" spans="1:17" x14ac:dyDescent="0.3">
      <c r="A40" s="2">
        <v>25</v>
      </c>
      <c r="C40" s="4">
        <f>N5</f>
        <v>1.1000000000000001</v>
      </c>
      <c r="E40" s="63" t="str">
        <f t="shared" si="1"/>
        <v>"L25": 1.1</v>
      </c>
      <c r="H40" s="39" t="str">
        <f t="shared" si="2"/>
        <v>"R25": 1.1</v>
      </c>
      <c r="I40" s="4"/>
      <c r="J40" s="2"/>
      <c r="L40" s="84" t="str">
        <f>W5</f>
        <v>3, 5</v>
      </c>
      <c r="N40" s="63" t="str">
        <f t="shared" si="3"/>
        <v>"L25": "3, 5"</v>
      </c>
      <c r="Q40" s="63" t="str">
        <f t="shared" si="4"/>
        <v>"R25": "3, 5"</v>
      </c>
    </row>
    <row r="41" spans="1:17" x14ac:dyDescent="0.3">
      <c r="A41" s="2">
        <v>26</v>
      </c>
      <c r="C41" s="4">
        <f>M5</f>
        <v>1</v>
      </c>
      <c r="E41" s="63" t="str">
        <f t="shared" si="1"/>
        <v>"L26": 1</v>
      </c>
      <c r="H41" s="39" t="str">
        <f t="shared" si="2"/>
        <v>"R26": 1</v>
      </c>
      <c r="I41" s="4"/>
      <c r="J41" s="2"/>
      <c r="L41" s="84" t="str">
        <f>V5</f>
        <v>3, 4</v>
      </c>
      <c r="N41" s="63" t="str">
        <f t="shared" si="3"/>
        <v>"L26": "3, 4"</v>
      </c>
      <c r="Q41" s="63" t="str">
        <f t="shared" si="4"/>
        <v>"R26": "3, 4"</v>
      </c>
    </row>
    <row r="42" spans="1:17" x14ac:dyDescent="0.3">
      <c r="A42" s="2">
        <v>27</v>
      </c>
      <c r="C42" s="4">
        <f>L5</f>
        <v>1.35</v>
      </c>
      <c r="E42" s="63" t="str">
        <f t="shared" si="1"/>
        <v>"L27": 1.35</v>
      </c>
      <c r="H42" s="39" t="str">
        <f t="shared" si="2"/>
        <v>"R27": 1.35</v>
      </c>
      <c r="I42" s="4"/>
      <c r="J42" s="2"/>
      <c r="L42" s="84" t="str">
        <f>U5</f>
        <v>3, 3</v>
      </c>
      <c r="N42" s="63" t="str">
        <f t="shared" si="3"/>
        <v>"L27": "3, 3"</v>
      </c>
      <c r="Q42" s="63" t="str">
        <f t="shared" si="4"/>
        <v>"R27": "3, 3"</v>
      </c>
    </row>
    <row r="43" spans="1:17" x14ac:dyDescent="0.3">
      <c r="A43" s="2">
        <v>28</v>
      </c>
      <c r="C43" s="4">
        <f>K5</f>
        <v>2.25</v>
      </c>
      <c r="E43" s="63" t="str">
        <f t="shared" si="1"/>
        <v>"L28": 2.25</v>
      </c>
      <c r="H43" s="39" t="str">
        <f t="shared" si="2"/>
        <v>"R28": 2.25</v>
      </c>
      <c r="I43" s="4"/>
      <c r="J43" s="2"/>
      <c r="L43" s="84" t="str">
        <f>T5</f>
        <v>4, 1</v>
      </c>
      <c r="N43" s="63" t="str">
        <f t="shared" si="3"/>
        <v>"L28": "4, 1"</v>
      </c>
      <c r="Q43" s="63" t="str">
        <f t="shared" si="4"/>
        <v>"R28": "4, 1"</v>
      </c>
    </row>
    <row r="44" spans="1:17" x14ac:dyDescent="0.3">
      <c r="A44" s="2">
        <v>29</v>
      </c>
      <c r="C44" s="4">
        <f>J5</f>
        <v>2.5</v>
      </c>
      <c r="E44" s="63" t="str">
        <f t="shared" si="1"/>
        <v>"L29": 2.5</v>
      </c>
      <c r="H44" s="39" t="str">
        <f t="shared" si="2"/>
        <v>"R29": 2.5</v>
      </c>
      <c r="I44" s="4"/>
      <c r="J44" s="2"/>
      <c r="L44" s="84" t="str">
        <f>S5</f>
        <v>4, 0</v>
      </c>
      <c r="N44" s="63" t="str">
        <f t="shared" si="3"/>
        <v>"L29": "4, 0"</v>
      </c>
      <c r="Q44" s="63" t="str">
        <f t="shared" si="4"/>
        <v>"R29": "4, 0"</v>
      </c>
    </row>
    <row r="45" spans="1:17" x14ac:dyDescent="0.3">
      <c r="A45" s="2">
        <v>30</v>
      </c>
      <c r="C45" s="4">
        <f>Q6</f>
        <v>2.5</v>
      </c>
      <c r="E45" s="63" t="str">
        <f t="shared" si="1"/>
        <v>"L30": 2.5</v>
      </c>
      <c r="H45" s="39" t="str">
        <f t="shared" si="2"/>
        <v>"R30": 2.5</v>
      </c>
      <c r="I45" s="4"/>
      <c r="J45" s="2"/>
      <c r="L45" s="84" t="str">
        <f>Z6</f>
        <v>4, 8</v>
      </c>
      <c r="N45" s="63" t="str">
        <f t="shared" si="3"/>
        <v>"L30": "4, 8"</v>
      </c>
      <c r="Q45" s="63" t="str">
        <f t="shared" si="4"/>
        <v>"R30": "4, 8"</v>
      </c>
    </row>
    <row r="46" spans="1:17" x14ac:dyDescent="0.3">
      <c r="A46" s="2">
        <v>31</v>
      </c>
      <c r="C46" s="4">
        <f>P6</f>
        <v>2</v>
      </c>
      <c r="E46" s="63" t="str">
        <f t="shared" si="1"/>
        <v>"L31": 2</v>
      </c>
      <c r="H46" s="39" t="str">
        <f t="shared" si="2"/>
        <v>"R31": 2</v>
      </c>
      <c r="I46" s="4"/>
      <c r="J46" s="2"/>
      <c r="L46" s="84" t="str">
        <f>Y6</f>
        <v>4, 7</v>
      </c>
      <c r="N46" s="63" t="str">
        <f t="shared" si="3"/>
        <v>"L31": "4, 7"</v>
      </c>
      <c r="Q46" s="63" t="str">
        <f t="shared" si="4"/>
        <v>"R31": "4, 7"</v>
      </c>
    </row>
    <row r="47" spans="1:17" x14ac:dyDescent="0.3">
      <c r="A47" s="2">
        <v>32</v>
      </c>
      <c r="C47" s="4">
        <f>O6</f>
        <v>1.75</v>
      </c>
      <c r="E47" s="63" t="str">
        <f t="shared" si="1"/>
        <v>"L32": 1.75</v>
      </c>
      <c r="H47" s="39" t="str">
        <f t="shared" si="2"/>
        <v>"R32": 1.75</v>
      </c>
      <c r="I47" s="4"/>
      <c r="J47" s="2"/>
      <c r="L47" s="84" t="str">
        <f>X6</f>
        <v>4, 6</v>
      </c>
      <c r="N47" s="63" t="str">
        <f t="shared" si="3"/>
        <v>"L32": "4, 6"</v>
      </c>
      <c r="Q47" s="63" t="str">
        <f t="shared" si="4"/>
        <v>"R32": "4, 6"</v>
      </c>
    </row>
    <row r="48" spans="1:17" x14ac:dyDescent="0.3">
      <c r="A48" s="2">
        <v>33</v>
      </c>
      <c r="C48" s="4">
        <f>N6</f>
        <v>1.75</v>
      </c>
      <c r="E48" s="63" t="str">
        <f t="shared" si="1"/>
        <v>"L33": 1.75</v>
      </c>
      <c r="H48" s="39" t="str">
        <f t="shared" si="2"/>
        <v>"R33": 1.75</v>
      </c>
      <c r="I48" s="4"/>
      <c r="J48" s="2"/>
      <c r="L48" s="84" t="str">
        <f>W6</f>
        <v>4, 5</v>
      </c>
      <c r="N48" s="63" t="str">
        <f t="shared" si="3"/>
        <v>"L33": "4, 5"</v>
      </c>
      <c r="Q48" s="63" t="str">
        <f t="shared" si="4"/>
        <v>"R33": "4, 5"</v>
      </c>
    </row>
    <row r="49" spans="1:17" x14ac:dyDescent="0.3">
      <c r="A49" s="2">
        <v>34</v>
      </c>
      <c r="C49" s="4">
        <f>M6</f>
        <v>1.25</v>
      </c>
      <c r="E49" s="63" t="str">
        <f t="shared" si="1"/>
        <v>"L34": 1.25</v>
      </c>
      <c r="H49" s="39" t="str">
        <f t="shared" si="2"/>
        <v>"R34": 1.25</v>
      </c>
      <c r="I49" s="4"/>
      <c r="J49" s="2"/>
      <c r="L49" s="84" t="str">
        <f>V6</f>
        <v>4, 4</v>
      </c>
      <c r="N49" s="63" t="str">
        <f t="shared" si="3"/>
        <v>"L34": "4, 4"</v>
      </c>
      <c r="Q49" s="63" t="str">
        <f t="shared" si="4"/>
        <v>"R34": "4, 4"</v>
      </c>
    </row>
    <row r="50" spans="1:17" x14ac:dyDescent="0.3">
      <c r="A50" s="2">
        <v>35</v>
      </c>
      <c r="C50" s="4">
        <f>L6</f>
        <v>1</v>
      </c>
      <c r="E50" s="63" t="str">
        <f t="shared" si="1"/>
        <v>"L35": 1</v>
      </c>
      <c r="H50" s="39" t="str">
        <f t="shared" si="2"/>
        <v>"R35": 1</v>
      </c>
      <c r="I50" s="4"/>
      <c r="J50" s="2"/>
      <c r="L50" s="84" t="str">
        <f>U6</f>
        <v>5, 2.5</v>
      </c>
      <c r="N50" s="63" t="str">
        <f t="shared" si="3"/>
        <v>"L35": "5, 2.5"</v>
      </c>
      <c r="Q50" s="63" t="str">
        <f t="shared" si="4"/>
        <v>"R35": "5, 2.5"</v>
      </c>
    </row>
    <row r="51" spans="1:17" x14ac:dyDescent="0.3">
      <c r="A51" s="2">
        <v>36</v>
      </c>
      <c r="C51" s="4">
        <f>K6</f>
        <v>0.75</v>
      </c>
      <c r="E51" s="63" t="str">
        <f t="shared" si="1"/>
        <v>"L36": 0.75</v>
      </c>
      <c r="H51" s="39" t="str">
        <f t="shared" si="2"/>
        <v>"R36": 0.75</v>
      </c>
      <c r="I51" s="4"/>
      <c r="J51" s="2"/>
      <c r="L51" s="84" t="str">
        <f>T6</f>
        <v>5.5, 1.5</v>
      </c>
      <c r="N51" s="63" t="str">
        <f t="shared" si="3"/>
        <v>"L36": "5.5, 1.5"</v>
      </c>
      <c r="Q51" s="63" t="str">
        <f t="shared" si="4"/>
        <v>"R36": "5.5, 1.5"</v>
      </c>
    </row>
    <row r="52" spans="1:17" x14ac:dyDescent="0.3">
      <c r="A52" s="2">
        <v>37</v>
      </c>
      <c r="C52" s="4">
        <f>J6</f>
        <v>2.25</v>
      </c>
      <c r="E52" s="63" t="str">
        <f t="shared" si="1"/>
        <v>"L37": 2.25</v>
      </c>
      <c r="H52" s="39" t="str">
        <f t="shared" si="2"/>
        <v>"R37": 2.25</v>
      </c>
      <c r="I52" s="4"/>
      <c r="J52" s="2"/>
      <c r="L52" s="84" t="str">
        <f>S6</f>
        <v>5, 0.5</v>
      </c>
      <c r="N52" s="63" t="str">
        <f t="shared" si="3"/>
        <v>"L37": "5, 0.5"</v>
      </c>
      <c r="Q52" s="63" t="str">
        <f t="shared" si="4"/>
        <v>"R37": "5, 0.5"</v>
      </c>
    </row>
    <row r="53" spans="1:17" x14ac:dyDescent="0.3">
      <c r="A53" s="2">
        <v>38</v>
      </c>
      <c r="C53" s="4">
        <f>J7</f>
        <v>1.5</v>
      </c>
      <c r="E53" s="63" t="str">
        <f t="shared" si="1"/>
        <v>"L38": 1.5</v>
      </c>
      <c r="H53" s="39" t="str">
        <f t="shared" si="2"/>
        <v>"R38": 1.5</v>
      </c>
      <c r="I53" s="4"/>
      <c r="J53" s="2"/>
      <c r="L53" s="84" t="str">
        <f>S7</f>
        <v>6, 1</v>
      </c>
      <c r="N53" s="63" t="str">
        <f t="shared" si="3"/>
        <v>"L38": "6, 1"</v>
      </c>
      <c r="Q53" s="63" t="str">
        <f t="shared" si="4"/>
        <v>"R38": "6, 1"</v>
      </c>
    </row>
  </sheetData>
  <mergeCells count="8">
    <mergeCell ref="AD6:AD7"/>
    <mergeCell ref="K6:K7"/>
    <mergeCell ref="L6:L7"/>
    <mergeCell ref="B6:B7"/>
    <mergeCell ref="C6:C7"/>
    <mergeCell ref="T6:T7"/>
    <mergeCell ref="U6:U7"/>
    <mergeCell ref="AC6:AC7"/>
  </mergeCells>
  <pageMargins left="0.7" right="0.7" top="0.75" bottom="0.75" header="0.3" footer="0.3"/>
  <pageSetup orientation="portrait" r:id="rId1"/>
  <ignoredErrors>
    <ignoredError sqref="S5" twoDigitTextYear="1"/>
    <ignoredError sqref="P3 M4:O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6127-A127-4A8C-9036-04F3C6FE89BB}">
  <dimension ref="A1:AJ319"/>
  <sheetViews>
    <sheetView zoomScale="145" zoomScaleNormal="145" workbookViewId="0">
      <pane ySplit="7" topLeftCell="A8" activePane="bottomLeft" state="frozen"/>
      <selection pane="bottomLeft" activeCell="A9" sqref="A9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26</v>
      </c>
      <c r="C3" s="134" t="s">
        <v>21</v>
      </c>
      <c r="D3" s="133" t="s">
        <v>25</v>
      </c>
      <c r="E3" s="86" t="s">
        <v>8</v>
      </c>
      <c r="F3" s="186" t="s">
        <v>36</v>
      </c>
      <c r="G3" s="90"/>
      <c r="H3" s="4"/>
      <c r="J3" s="4"/>
      <c r="K3" s="86"/>
      <c r="L3" s="137" t="s">
        <v>17</v>
      </c>
      <c r="M3" s="86" t="s">
        <v>24</v>
      </c>
      <c r="N3" s="133" t="s">
        <v>23</v>
      </c>
      <c r="O3" s="134" t="s">
        <v>29</v>
      </c>
      <c r="P3" s="89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"k"</v>
      </c>
      <c r="V3" t="str">
        <f>_xlfn.CONCAT("""",Keys!C2,""": ", """",C3,"""")</f>
        <v>"10": "h"</v>
      </c>
      <c r="W3" t="str">
        <f>_xlfn.CONCAT("""",Keys!D2,""": ", """",D3,"""")</f>
        <v>"11": "i"</v>
      </c>
      <c r="X3" t="str">
        <f>_xlfn.CONCAT("""",Keys!E2,""": ", """",E3,"""")</f>
        <v>"12": "w"</v>
      </c>
      <c r="Y3" t="str">
        <f>_xlfn.CONCAT("""",Keys!F2,""": ", """",F3,"""")</f>
        <v>"13": "'"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"x"</v>
      </c>
      <c r="AF3" t="str">
        <f>_xlfn.CONCAT("""",Keys!M2,""": ", """",M3,"""")</f>
        <v>"12": "m"</v>
      </c>
      <c r="AG3" t="str">
        <f>_xlfn.CONCAT("""",Keys!N2,""": ", """",N3,"""")</f>
        <v>"11": "u"</v>
      </c>
      <c r="AH3" t="str">
        <f>_xlfn.CONCAT("""",Keys!O2,""": ", """",O3,"""")</f>
        <v>"10": "l"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15</v>
      </c>
      <c r="C4" s="134" t="s">
        <v>22</v>
      </c>
      <c r="D4" s="133" t="s">
        <v>11</v>
      </c>
      <c r="E4" s="132" t="s">
        <v>2</v>
      </c>
      <c r="F4" s="86" t="s">
        <v>14</v>
      </c>
      <c r="G4" s="115"/>
      <c r="H4" s="4"/>
      <c r="J4" s="4"/>
      <c r="K4" s="90" t="s">
        <v>4</v>
      </c>
      <c r="L4" s="132" t="s">
        <v>30</v>
      </c>
      <c r="M4" s="132" t="s">
        <v>12</v>
      </c>
      <c r="N4" s="133" t="s">
        <v>9</v>
      </c>
      <c r="O4" s="134" t="s">
        <v>10</v>
      </c>
      <c r="P4" s="89" t="s">
        <v>20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"g"</v>
      </c>
      <c r="V4" t="str">
        <f>_xlfn.CONCAT("""",Keys!C3,""": ", """",C4,"""")</f>
        <v>"17": "n"</v>
      </c>
      <c r="W4" t="str">
        <f>_xlfn.CONCAT("""",Keys!D3,""": ", """",D4,"""")</f>
        <v>"18": "a"</v>
      </c>
      <c r="X4" t="str">
        <f>_xlfn.CONCAT("""",Keys!E3,""": ", """",E4,"""")</f>
        <v>"19": "t"</v>
      </c>
      <c r="Y4" t="str">
        <f>_xlfn.CONCAT("""",Keys!F3,""": ", """",F4,"""")</f>
        <v>"20": "f"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"."</v>
      </c>
      <c r="AF4" t="str">
        <f>_xlfn.CONCAT("""",Keys!M3,""": ", """",M4,"""")</f>
        <v>"19": "s"</v>
      </c>
      <c r="AG4" t="str">
        <f>_xlfn.CONCAT("""",Keys!N3,""": ", """",N4,"""")</f>
        <v>"18": "e"</v>
      </c>
      <c r="AH4" t="str">
        <f>_xlfn.CONCAT("""",Keys!O3,""": ", """",O4,"""")</f>
        <v>"17": "r"</v>
      </c>
      <c r="AI4" t="str">
        <f>_xlfn.CONCAT("""",Keys!P3,""": ", """",P4,"""")</f>
        <v>"16": "y"</v>
      </c>
      <c r="AJ4" t="str">
        <f>_xlfn.CONCAT("""",Keys!Q3,""": ", """",Q4,"""")</f>
        <v>"15": "-"</v>
      </c>
    </row>
    <row r="5" spans="1:36" x14ac:dyDescent="0.3">
      <c r="A5" s="89"/>
      <c r="B5" s="136" t="s">
        <v>7</v>
      </c>
      <c r="C5" s="88" t="s">
        <v>3</v>
      </c>
      <c r="D5" s="85" t="s">
        <v>19</v>
      </c>
      <c r="E5" s="132" t="s">
        <v>28</v>
      </c>
      <c r="F5" s="139" t="s">
        <v>32</v>
      </c>
      <c r="G5" s="92"/>
      <c r="H5" s="92"/>
      <c r="J5" s="105"/>
      <c r="K5" s="105"/>
      <c r="L5" s="138" t="s">
        <v>27</v>
      </c>
      <c r="M5" s="132" t="s">
        <v>18</v>
      </c>
      <c r="N5" s="85" t="s">
        <v>31</v>
      </c>
      <c r="O5" s="88" t="s">
        <v>13</v>
      </c>
      <c r="P5" s="89" t="s">
        <v>1</v>
      </c>
      <c r="Q5" s="104"/>
      <c r="T5" t="str">
        <f>_xlfn.CONCAT("""",Keys!A4,""": ", """",A5,"""")</f>
        <v>"22": ""</v>
      </c>
      <c r="U5" t="str">
        <f>_xlfn.CONCAT("""",Keys!B4,""": ", """",B5,"""")</f>
        <v>"23": "q"</v>
      </c>
      <c r="V5" t="str">
        <f>_xlfn.CONCAT("""",Keys!C4,""": ", """",C5,"""")</f>
        <v>"24": "b"</v>
      </c>
      <c r="W5" t="str">
        <f>_xlfn.CONCAT("""",Keys!D4,""": ", """",D5,"""")</f>
        <v>"25": "v"</v>
      </c>
      <c r="X5" t="str">
        <f>_xlfn.CONCAT("""",Keys!E4,""": ", """",E5,"""")</f>
        <v>"26": "o"</v>
      </c>
      <c r="Y5" t="str">
        <f>_xlfn.CONCAT("""",Keys!F4,""": ", """",F5,"""")</f>
        <v>"27": ";"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","</v>
      </c>
      <c r="AF5" t="str">
        <f>_xlfn.CONCAT("""",Keys!M4,""": ", """",M5,"""")</f>
        <v>"26": "c"</v>
      </c>
      <c r="AG5" t="str">
        <f>_xlfn.CONCAT("""",Keys!N4,""": ", """",N5,"""")</f>
        <v>"25": "p"</v>
      </c>
      <c r="AH5" t="str">
        <f>_xlfn.CONCAT("""",Keys!O4,""": ", """",O5,"""")</f>
        <v>"24": "d"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"k","10": "h","11": "i","12": "w","13": "'","14": "","15": "/","16": "g","17": "n","18": "a","19": "t","20": "f","21": "","22": "","23": "q","24": "b","25": "v","26": "o","27": ";","28":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"k","10": "h","11": "i","12": "w","13": "'","14": "","15": "/","16": "g","17": "n","18": "a","19": "t","20": "f","21": "","22": "","23": "q","24": "b","25": "v","26": "o","27": ";","28": "","29": "","30": "","31": "","32": "[","33": "]","34": "","35": "","36": "","37": "","38": ""}, "right": {"7": "","6": "6","5": "7","4": "8","3": "9","2": "0","1": "","14": "","13": "x","12": "m","11": "u","10": "l","9": "z","8": "=","21": "`","20": ".","19": "s","18": "e","17": "r","16": "y","15": "-","29": "","28": "","27": ",","26": "c","25": "p","24": "d","23": "j","22":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"x","12": "m","11": "u","10": "l","9": "z","8": "=","21": "`","20": ".","19": "s","18": "e","17": "r","16": "y","15": "-","29": "","28": "","27": ",","26": "c","25": "p","24": "d","23": "j","22":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">
        <v>2</v>
      </c>
      <c r="G12" s="87">
        <f t="shared" ref="G12:G26" si="0">_xlfn.IFNA(_xlfn.IFNA(INDEX($C$12:$C$58, MATCH(F12,$A$12:$A$58,0)), INDEX($C$12:$C$58, MATCH(F12,$B$12:$B$58,0))),0)</f>
        <v>9.1489999999999991</v>
      </c>
      <c r="I12" s="87" t="s">
        <v>9</v>
      </c>
      <c r="J12" s="87">
        <f t="shared" ref="J12:J26" si="1">_xlfn.IFNA(_xlfn.IFNA(INDEX($C$12:$C$58, MATCH(I12,$A$12:$A$58,0)), INDEX($C$12:$C$58, MATCH(I12,$B$12:$B$58,0))),0)</f>
        <v>11.692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C12-Table91549[[#This Row],[%]]</f>
        <v>2.543000000000001</v>
      </c>
      <c r="F13" s="87" t="s">
        <v>21</v>
      </c>
      <c r="G13" s="87">
        <f t="shared" si="0"/>
        <v>3.2429999999999999</v>
      </c>
      <c r="I13" s="87" t="s">
        <v>12</v>
      </c>
      <c r="J13" s="87">
        <f t="shared" si="1"/>
        <v>6.3739999999999997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C13-Table91549[[#This Row],[%]]</f>
        <v>1.9269999999999987</v>
      </c>
      <c r="F14" s="87" t="s">
        <v>11</v>
      </c>
      <c r="G14" s="87">
        <f t="shared" si="0"/>
        <v>7.2220000000000004</v>
      </c>
      <c r="I14" s="87" t="s">
        <v>10</v>
      </c>
      <c r="J14" s="87">
        <f t="shared" si="1"/>
        <v>5.7329999999999997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C14-Table91549[[#This Row],[%]]</f>
        <v>0.4870000000000001</v>
      </c>
      <c r="F15" s="87" t="s">
        <v>25</v>
      </c>
      <c r="G15" s="87">
        <f t="shared" si="0"/>
        <v>6.7350000000000003</v>
      </c>
      <c r="I15" s="87" t="s">
        <v>29</v>
      </c>
      <c r="J15" s="87">
        <f t="shared" si="1"/>
        <v>3.9790000000000001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C15-Table91549[[#This Row],[%]]</f>
        <v>3.2000000000000028E-2</v>
      </c>
      <c r="F16" s="87" t="s">
        <v>22</v>
      </c>
      <c r="G16" s="87">
        <f t="shared" si="0"/>
        <v>6.49</v>
      </c>
      <c r="I16" s="87" t="s">
        <v>18</v>
      </c>
      <c r="J16" s="87">
        <f t="shared" si="1"/>
        <v>3.9359999999999999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C16-Table91549[[#This Row],[%]]</f>
        <v>0.21300000000000008</v>
      </c>
      <c r="F17" s="87" t="s">
        <v>28</v>
      </c>
      <c r="G17" s="87">
        <f t="shared" si="0"/>
        <v>6.7030000000000003</v>
      </c>
      <c r="I17" s="87" t="s">
        <v>13</v>
      </c>
      <c r="J17" s="87">
        <f t="shared" si="1"/>
        <v>3.1739999999999999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C17-Table91549[[#This Row],[%]]</f>
        <v>0.11600000000000055</v>
      </c>
      <c r="F18" s="87" t="s">
        <v>15</v>
      </c>
      <c r="G18" s="87">
        <f t="shared" si="0"/>
        <v>1.597</v>
      </c>
      <c r="I18" s="87" t="s">
        <v>30</v>
      </c>
      <c r="J18" s="87">
        <f t="shared" si="1"/>
        <v>3.0430000000000001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C18-Table91549[[#This Row],[%]]</f>
        <v>0.64100000000000001</v>
      </c>
      <c r="F19" s="147" t="s">
        <v>36</v>
      </c>
      <c r="G19" s="87">
        <f t="shared" si="0"/>
        <v>0.26900000000000002</v>
      </c>
      <c r="I19" s="87" t="s">
        <v>23</v>
      </c>
      <c r="J19" s="87">
        <f t="shared" si="1"/>
        <v>2.6539999999999999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C19-Table91549[[#This Row],[%]]</f>
        <v>1.7539999999999996</v>
      </c>
      <c r="F20" s="87" t="s">
        <v>32</v>
      </c>
      <c r="G20" s="87">
        <f t="shared" si="0"/>
        <v>0.39800000000000002</v>
      </c>
      <c r="I20" s="87" t="s">
        <v>31</v>
      </c>
      <c r="J20" s="87">
        <f t="shared" si="1"/>
        <v>2.54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C20-Table91549[[#This Row],[%]]</f>
        <v>4.3000000000000149E-2</v>
      </c>
      <c r="F21" s="87" t="s">
        <v>14</v>
      </c>
      <c r="G21" s="87">
        <f t="shared" si="0"/>
        <v>1.756</v>
      </c>
      <c r="I21" s="87" t="s">
        <v>24</v>
      </c>
      <c r="J21" s="87">
        <f t="shared" si="1"/>
        <v>2.4380000000000002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C21-Table91549[[#This Row],[%]]</f>
        <v>0.69300000000000006</v>
      </c>
      <c r="F22" s="87" t="s">
        <v>3</v>
      </c>
      <c r="G22" s="87">
        <f t="shared" si="0"/>
        <v>1.5489999999999999</v>
      </c>
      <c r="I22" s="87" t="s">
        <v>20</v>
      </c>
      <c r="J22" s="87">
        <f t="shared" si="1"/>
        <v>1.5489999999999999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C22-Table91549[[#This Row],[%]]</f>
        <v>6.899999999999995E-2</v>
      </c>
      <c r="F23" s="87" t="s">
        <v>8</v>
      </c>
      <c r="G23" s="87">
        <f t="shared" si="0"/>
        <v>1.278</v>
      </c>
      <c r="I23" s="87" t="s">
        <v>27</v>
      </c>
      <c r="J23" s="87">
        <f t="shared" si="1"/>
        <v>1.0269999999999999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C23-Table91549[[#This Row],[%]]</f>
        <v>0.13099999999999978</v>
      </c>
      <c r="F24" s="87" t="s">
        <v>26</v>
      </c>
      <c r="G24" s="87">
        <f t="shared" si="0"/>
        <v>0.51900000000000002</v>
      </c>
      <c r="I24" s="87" t="s">
        <v>17</v>
      </c>
      <c r="J24" s="87">
        <f t="shared" si="1"/>
        <v>0.43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C24-Table91549[[#This Row],[%]]</f>
        <v>0.38900000000000023</v>
      </c>
      <c r="F25" s="87" t="s">
        <v>19</v>
      </c>
      <c r="G25" s="87">
        <f t="shared" si="0"/>
        <v>0.90100000000000002</v>
      </c>
      <c r="I25" s="87" t="s">
        <v>1</v>
      </c>
      <c r="J25" s="87">
        <f t="shared" si="1"/>
        <v>0.18099999999999999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C25-Table91549[[#This Row],[%]]</f>
        <v>0.11399999999999988</v>
      </c>
      <c r="F26" s="87" t="s">
        <v>7</v>
      </c>
      <c r="G26" s="87">
        <f t="shared" si="0"/>
        <v>0.23799999999999999</v>
      </c>
      <c r="I26" s="87" t="s">
        <v>16</v>
      </c>
      <c r="J26" s="87">
        <f t="shared" si="1"/>
        <v>0.105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C26-Table91549[[#This Row],[%]]</f>
        <v>0.10199999999999987</v>
      </c>
      <c r="F27" s="176"/>
      <c r="G27" s="177">
        <f>SUM(G12:G26)</f>
        <v>48.047000000000004</v>
      </c>
      <c r="I27" s="176"/>
      <c r="J27" s="178">
        <f>SUM(J12:J26)</f>
        <v>48.85499999999999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C27-Table91549[[#This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C28-Table91549[[#This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C29-Table91549[[#This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C30-Table91549[[#This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C31-Table91549[[#This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C32-Table91549[[#This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C33-Table91549[[#This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C34-Table91549[[#This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C35-Table91549[[#This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C36-Table91549[[#This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C37-Table91549[[#This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C38-Table91549[[#This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C39-Table91549[[#This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C40-Table91549[[#This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ignoredErrors>
    <ignoredError sqref="I12:I26" calculatedColumn="1"/>
  </ignoredErrors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1863-376A-4FEE-A7B0-FADEF2D9E862}">
  <dimension ref="A1:AJ319"/>
  <sheetViews>
    <sheetView zoomScale="145" zoomScaleNormal="145" workbookViewId="0">
      <pane ySplit="7" topLeftCell="A8" activePane="bottomLeft" state="frozen"/>
      <selection pane="bottomLeft" activeCell="O17" sqref="O17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17</v>
      </c>
      <c r="C3" s="134" t="s">
        <v>29</v>
      </c>
      <c r="D3" s="133" t="s">
        <v>28</v>
      </c>
      <c r="E3" s="86" t="s">
        <v>20</v>
      </c>
      <c r="F3" s="186" t="s">
        <v>36</v>
      </c>
      <c r="G3" s="90"/>
      <c r="H3" s="4"/>
      <c r="J3" s="4"/>
      <c r="K3" s="86"/>
      <c r="L3" s="137" t="s">
        <v>26</v>
      </c>
      <c r="M3" s="86" t="s">
        <v>15</v>
      </c>
      <c r="N3" s="133" t="s">
        <v>25</v>
      </c>
      <c r="O3" s="134" t="s">
        <v>21</v>
      </c>
      <c r="P3" s="89" t="s">
        <v>7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"x"</v>
      </c>
      <c r="V3" t="str">
        <f>_xlfn.CONCAT("""",Keys!C2,""": ", """",C3,"""")</f>
        <v>"10": "l"</v>
      </c>
      <c r="W3" t="str">
        <f>_xlfn.CONCAT("""",Keys!D2,""": ", """",D3,"""")</f>
        <v>"11": "o"</v>
      </c>
      <c r="X3" t="str">
        <f>_xlfn.CONCAT("""",Keys!E2,""": ", """",E3,"""")</f>
        <v>"12": "y"</v>
      </c>
      <c r="Y3" t="str">
        <f>_xlfn.CONCAT("""",Keys!F2,""": ", """",F3,"""")</f>
        <v>"13": "'"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"k"</v>
      </c>
      <c r="AF3" t="str">
        <f>_xlfn.CONCAT("""",Keys!M2,""": ", """",M3,"""")</f>
        <v>"12": "g"</v>
      </c>
      <c r="AG3" t="str">
        <f>_xlfn.CONCAT("""",Keys!N2,""": ", """",N3,"""")</f>
        <v>"11": "i"</v>
      </c>
      <c r="AH3" t="str">
        <f>_xlfn.CONCAT("""",Keys!O2,""": ", """",O3,"""")</f>
        <v>"10": "h"</v>
      </c>
      <c r="AI3" t="str">
        <f>_xlfn.CONCAT("""",Keys!P2,""": ", """",P3,"""")</f>
        <v>"9": "q"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23</v>
      </c>
      <c r="C4" s="134" t="s">
        <v>10</v>
      </c>
      <c r="D4" s="133" t="s">
        <v>9</v>
      </c>
      <c r="E4" s="132" t="s">
        <v>12</v>
      </c>
      <c r="F4" s="86" t="s">
        <v>14</v>
      </c>
      <c r="G4" s="115"/>
      <c r="H4" s="4"/>
      <c r="J4" s="4"/>
      <c r="K4" s="90" t="s">
        <v>4</v>
      </c>
      <c r="L4" s="86" t="s">
        <v>19</v>
      </c>
      <c r="M4" s="132" t="s">
        <v>2</v>
      </c>
      <c r="N4" s="133" t="s">
        <v>11</v>
      </c>
      <c r="O4" s="134" t="s">
        <v>22</v>
      </c>
      <c r="P4" s="89" t="s">
        <v>8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"u"</v>
      </c>
      <c r="V4" t="str">
        <f>_xlfn.CONCAT("""",Keys!C3,""": ", """",C4,"""")</f>
        <v>"17": "r"</v>
      </c>
      <c r="W4" t="str">
        <f>_xlfn.CONCAT("""",Keys!D3,""": ", """",D4,"""")</f>
        <v>"18": "e"</v>
      </c>
      <c r="X4" t="str">
        <f>_xlfn.CONCAT("""",Keys!E3,""": ", """",E4,"""")</f>
        <v>"19": "s"</v>
      </c>
      <c r="Y4" t="str">
        <f>_xlfn.CONCAT("""",Keys!F3,""": ", """",F4,"""")</f>
        <v>"20": "f"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"v"</v>
      </c>
      <c r="AF4" t="str">
        <f>_xlfn.CONCAT("""",Keys!M3,""": ", """",M4,"""")</f>
        <v>"19": "t"</v>
      </c>
      <c r="AG4" t="str">
        <f>_xlfn.CONCAT("""",Keys!N3,""": ", """",N4,"""")</f>
        <v>"18": "a"</v>
      </c>
      <c r="AH4" t="str">
        <f>_xlfn.CONCAT("""",Keys!O3,""": ", """",O4,"""")</f>
        <v>"17": "n"</v>
      </c>
      <c r="AI4" t="str">
        <f>_xlfn.CONCAT("""",Keys!P3,""": ", """",P4,"""")</f>
        <v>"16": "w"</v>
      </c>
      <c r="AJ4" t="str">
        <f>_xlfn.CONCAT("""",Keys!Q3,""": ", """",Q4,"""")</f>
        <v>"15": "-"</v>
      </c>
    </row>
    <row r="5" spans="1:36" x14ac:dyDescent="0.3">
      <c r="A5" s="89"/>
      <c r="B5" s="136" t="s">
        <v>1</v>
      </c>
      <c r="C5" s="88" t="s">
        <v>24</v>
      </c>
      <c r="D5" s="85" t="s">
        <v>32</v>
      </c>
      <c r="E5" s="132" t="s">
        <v>31</v>
      </c>
      <c r="F5" s="139" t="s">
        <v>3</v>
      </c>
      <c r="G5" s="92"/>
      <c r="H5" s="92"/>
      <c r="J5" s="105"/>
      <c r="K5" s="105"/>
      <c r="L5" s="138" t="s">
        <v>27</v>
      </c>
      <c r="M5" s="132" t="s">
        <v>13</v>
      </c>
      <c r="N5" s="85" t="s">
        <v>18</v>
      </c>
      <c r="O5" s="88" t="s">
        <v>30</v>
      </c>
      <c r="P5" s="89" t="s">
        <v>16</v>
      </c>
      <c r="Q5" s="104"/>
      <c r="T5" t="str">
        <f>_xlfn.CONCAT("""",Keys!A4,""": ", """",A5,"""")</f>
        <v>"22": ""</v>
      </c>
      <c r="U5" t="str">
        <f>_xlfn.CONCAT("""",Keys!B4,""": ", """",B5,"""")</f>
        <v>"23": "j"</v>
      </c>
      <c r="V5" t="str">
        <f>_xlfn.CONCAT("""",Keys!C4,""": ", """",C5,"""")</f>
        <v>"24": "m"</v>
      </c>
      <c r="W5" t="str">
        <f>_xlfn.CONCAT("""",Keys!D4,""": ", """",D5,"""")</f>
        <v>"25": ";"</v>
      </c>
      <c r="X5" t="str">
        <f>_xlfn.CONCAT("""",Keys!E4,""": ", """",E5,"""")</f>
        <v>"26": "p"</v>
      </c>
      <c r="Y5" t="str">
        <f>_xlfn.CONCAT("""",Keys!F4,""": ", """",F5,"""")</f>
        <v>"27": "b"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","</v>
      </c>
      <c r="AF5" t="str">
        <f>_xlfn.CONCAT("""",Keys!M4,""": ", """",M5,"""")</f>
        <v>"26": "d"</v>
      </c>
      <c r="AG5" t="str">
        <f>_xlfn.CONCAT("""",Keys!N4,""": ", """",N5,"""")</f>
        <v>"25": "c"</v>
      </c>
      <c r="AH5" t="str">
        <f>_xlfn.CONCAT("""",Keys!O4,""": ", """",O5,"""")</f>
        <v>"24": "."</v>
      </c>
      <c r="AI5" t="str">
        <f>_xlfn.CONCAT("""",Keys!P4,""": ", """",P5,"""")</f>
        <v>"23": "z"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"x","10": "l","11": "o","12": "y","13": "'","14": "","15": "/","16": "u","17": "r","18": "e","19": "s","20": "f","21": "","22": "","23": "j","24": "m","25": ";","26": "p","27": "b","28":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"x","10": "l","11": "o","12": "y","13": "'","14": "","15": "/","16": "u","17": "r","18": "e","19": "s","20": "f","21": "","22": "","23": "j","24": "m","25": ";","26": "p","27": "b","28": "","29": "","30": "","31": "","32": "[","33": "]","34": "","35": "","36": "","37": "","38": ""}, "right": {"7": "","6": "6","5": "7","4": "8","3": "9","2": "0","1": "","14": "","13": "k","12": "g","11": "i","10": "h","9": "q","8": "=","21": "`","20": "v","19": "t","18": "a","17": "n","16": "w","15": "-","29": "","28": "","27": ",","26": "d","25": "c","24": ".","23": "z","22":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"k","12": "g","11": "i","10": "h","9": "q","8": "=","21": "`","20": "v","19": "t","18": "a","17": "n","16": "w","15": "-","29": "","28": "","27": ",","26": "d","25": "c","24": ".","23": "z","22":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s="87" t="s">
        <v>134</v>
      </c>
      <c r="M11" s="150"/>
      <c r="N11" s="150"/>
      <c r="O11" s="150"/>
      <c r="P11" s="150"/>
      <c r="Q11" s="150"/>
      <c r="S11" s="136" t="s">
        <v>1</v>
      </c>
      <c r="T11" s="134" t="s">
        <v>29</v>
      </c>
      <c r="U11" s="133" t="s">
        <v>28</v>
      </c>
      <c r="V11" s="86" t="s">
        <v>3</v>
      </c>
      <c r="W11" s="186" t="s">
        <v>36</v>
      </c>
      <c r="X11" s="90"/>
      <c r="Y11" s="4"/>
      <c r="AA11" s="4"/>
      <c r="AB11" s="86"/>
      <c r="AC11" s="137" t="s">
        <v>19</v>
      </c>
      <c r="AD11" s="86" t="s">
        <v>18</v>
      </c>
      <c r="AE11" s="133" t="s">
        <v>25</v>
      </c>
      <c r="AF11" s="134" t="s">
        <v>13</v>
      </c>
      <c r="AG11" s="89" t="s">
        <v>16</v>
      </c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x</v>
      </c>
      <c r="G12" s="87">
        <f t="shared" ref="G12:G26" si="0">_xlfn.IFNA(_xlfn.IFNA(INDEX($C$12:$C$58, MATCH(F12,$A$12:$A$58,0)), INDEX($C$12:$C$58, MATCH(F12,$B$12:$B$58,0))),0)</f>
        <v>0.43</v>
      </c>
      <c r="I12" s="87" t="str">
        <f>L3</f>
        <v>k</v>
      </c>
      <c r="J12" s="87">
        <f t="shared" ref="J12:J26" si="1">_xlfn.IFNA(_xlfn.IFNA(INDEX($C$12:$C$58, MATCH(I12,$A$12:$A$58,0)), INDEX($C$12:$C$58, MATCH(I12,$B$12:$B$58,0))),0)</f>
        <v>0.51900000000000002</v>
      </c>
      <c r="L12" s="87" t="s">
        <v>123</v>
      </c>
      <c r="M12" s="150"/>
      <c r="N12" s="150"/>
      <c r="O12" s="150"/>
      <c r="P12" s="150"/>
      <c r="Q12" s="150"/>
      <c r="R12" s="150"/>
      <c r="S12" s="89" t="s">
        <v>23</v>
      </c>
      <c r="T12" s="134" t="s">
        <v>10</v>
      </c>
      <c r="U12" s="133" t="s">
        <v>9</v>
      </c>
      <c r="V12" s="132" t="s">
        <v>12</v>
      </c>
      <c r="W12" s="86" t="s">
        <v>32</v>
      </c>
      <c r="X12" s="115"/>
      <c r="Y12" s="4"/>
      <c r="AA12" s="4"/>
      <c r="AB12" s="90" t="s">
        <v>4</v>
      </c>
      <c r="AC12" s="86" t="s">
        <v>26</v>
      </c>
      <c r="AD12" s="132" t="s">
        <v>22</v>
      </c>
      <c r="AE12" s="133" t="s">
        <v>11</v>
      </c>
      <c r="AF12" s="134" t="s">
        <v>2</v>
      </c>
      <c r="AG12" s="89" t="s">
        <v>21</v>
      </c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C12-Table9153240[[#This Row],[%]]</f>
        <v>2.543000000000001</v>
      </c>
      <c r="F13" s="87" t="str">
        <f>B4</f>
        <v>u</v>
      </c>
      <c r="G13" s="87">
        <f t="shared" si="0"/>
        <v>2.6539999999999999</v>
      </c>
      <c r="I13" s="87" t="str">
        <f>L4</f>
        <v>v</v>
      </c>
      <c r="J13" s="87">
        <f t="shared" si="1"/>
        <v>0.90100000000000002</v>
      </c>
      <c r="L13" s="87" t="s">
        <v>157</v>
      </c>
      <c r="M13" s="150"/>
      <c r="N13" s="150"/>
      <c r="O13" s="150"/>
      <c r="P13" s="150"/>
      <c r="Q13" s="150"/>
      <c r="R13" s="150"/>
      <c r="S13" s="136" t="s">
        <v>17</v>
      </c>
      <c r="T13" s="88" t="s">
        <v>24</v>
      </c>
      <c r="U13" s="85" t="s">
        <v>20</v>
      </c>
      <c r="V13" s="132" t="s">
        <v>31</v>
      </c>
      <c r="W13" s="139" t="s">
        <v>14</v>
      </c>
      <c r="X13" s="92"/>
      <c r="Y13" s="92"/>
      <c r="AA13" s="105"/>
      <c r="AB13" s="105"/>
      <c r="AC13" s="138" t="s">
        <v>27</v>
      </c>
      <c r="AD13" s="132" t="s">
        <v>30</v>
      </c>
      <c r="AE13" s="85" t="s">
        <v>8</v>
      </c>
      <c r="AF13" s="88" t="s">
        <v>15</v>
      </c>
      <c r="AG13" s="89" t="s">
        <v>7</v>
      </c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C13-Table9153240[[#This Row],[%]]</f>
        <v>1.9269999999999987</v>
      </c>
      <c r="F14" s="87" t="str">
        <f>B5</f>
        <v>j</v>
      </c>
      <c r="G14" s="87">
        <f t="shared" si="0"/>
        <v>0.18099999999999999</v>
      </c>
      <c r="I14" s="87" t="str">
        <f>L5</f>
        <v>,</v>
      </c>
      <c r="J14" s="87">
        <f t="shared" si="1"/>
        <v>1.0269999999999999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C14-Table9153240[[#This Row],[%]]</f>
        <v>0.4870000000000001</v>
      </c>
      <c r="F15" s="87" t="str">
        <f>C3</f>
        <v>l</v>
      </c>
      <c r="G15" s="87">
        <f t="shared" si="0"/>
        <v>3.9790000000000001</v>
      </c>
      <c r="I15" s="87" t="str">
        <f>M3</f>
        <v>g</v>
      </c>
      <c r="J15" s="87">
        <f t="shared" si="1"/>
        <v>1.597</v>
      </c>
      <c r="M15" s="150"/>
      <c r="N15" s="150"/>
      <c r="O15" s="150"/>
      <c r="P15" s="150"/>
      <c r="Q15" s="150"/>
      <c r="R15" s="150"/>
      <c r="S15" s="150" t="s">
        <v>134</v>
      </c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C15-Table9153240[[#This Row],[%]]</f>
        <v>3.2000000000000028E-2</v>
      </c>
      <c r="F16" s="87" t="str">
        <f>C4</f>
        <v>r</v>
      </c>
      <c r="G16" s="87">
        <f t="shared" si="0"/>
        <v>5.7329999999999997</v>
      </c>
      <c r="I16" s="87" t="str">
        <f>M4</f>
        <v>t</v>
      </c>
      <c r="J16" s="87">
        <f t="shared" si="1"/>
        <v>9.1489999999999991</v>
      </c>
      <c r="M16" s="150"/>
      <c r="N16" s="150"/>
      <c r="O16" s="150"/>
      <c r="P16" s="150"/>
      <c r="Q16" s="150"/>
      <c r="R16" s="150"/>
      <c r="S16" s="87" t="s">
        <v>145</v>
      </c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C16-Table9153240[[#This Row],[%]]</f>
        <v>0.21300000000000008</v>
      </c>
      <c r="F17" s="87" t="str">
        <f>C5</f>
        <v>m</v>
      </c>
      <c r="G17" s="87">
        <f t="shared" si="0"/>
        <v>2.4380000000000002</v>
      </c>
      <c r="I17" s="87" t="str">
        <f>M5</f>
        <v>d</v>
      </c>
      <c r="J17" s="87">
        <f t="shared" si="1"/>
        <v>3.1739999999999999</v>
      </c>
      <c r="M17" s="150"/>
      <c r="N17" s="150"/>
      <c r="O17" s="150"/>
      <c r="P17" s="150"/>
      <c r="Q17" s="150"/>
      <c r="R17" s="150"/>
      <c r="S17" s="87" t="s">
        <v>156</v>
      </c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C17-Table9153240[[#This Row],[%]]</f>
        <v>0.11600000000000055</v>
      </c>
      <c r="F18" s="87" t="str">
        <f>D3</f>
        <v>o</v>
      </c>
      <c r="G18" s="87">
        <f t="shared" si="0"/>
        <v>6.7030000000000003</v>
      </c>
      <c r="I18" s="87" t="str">
        <f>N3</f>
        <v>i</v>
      </c>
      <c r="J18" s="87">
        <f t="shared" si="1"/>
        <v>6.7350000000000003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C18-Table9153240[[#This Row],[%]]</f>
        <v>0.64100000000000001</v>
      </c>
      <c r="F19" s="87" t="str">
        <f>D4</f>
        <v>e</v>
      </c>
      <c r="G19" s="87">
        <f t="shared" si="0"/>
        <v>11.692</v>
      </c>
      <c r="I19" s="87" t="str">
        <f>N4</f>
        <v>a</v>
      </c>
      <c r="J19" s="87">
        <f t="shared" si="1"/>
        <v>7.2220000000000004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C19-Table9153240[[#This Row],[%]]</f>
        <v>1.7539999999999996</v>
      </c>
      <c r="F20" s="87" t="str">
        <f>D5</f>
        <v>;</v>
      </c>
      <c r="G20" s="87">
        <f t="shared" si="0"/>
        <v>0.39800000000000002</v>
      </c>
      <c r="I20" s="87" t="str">
        <f>N5</f>
        <v>c</v>
      </c>
      <c r="J20" s="87">
        <f t="shared" si="1"/>
        <v>3.9359999999999999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C20-Table9153240[[#This Row],[%]]</f>
        <v>4.3000000000000149E-2</v>
      </c>
      <c r="F21" s="87" t="str">
        <f>E3</f>
        <v>y</v>
      </c>
      <c r="G21" s="87">
        <f t="shared" si="0"/>
        <v>1.5489999999999999</v>
      </c>
      <c r="I21" s="87" t="str">
        <f>O3</f>
        <v>h</v>
      </c>
      <c r="J21" s="87">
        <f t="shared" si="1"/>
        <v>3.2429999999999999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C21-Table9153240[[#This Row],[%]]</f>
        <v>0.69300000000000006</v>
      </c>
      <c r="F22" s="87" t="str">
        <f>E4</f>
        <v>s</v>
      </c>
      <c r="G22" s="87">
        <f t="shared" si="0"/>
        <v>6.3739999999999997</v>
      </c>
      <c r="I22" s="87" t="str">
        <f>O4</f>
        <v>n</v>
      </c>
      <c r="J22" s="87">
        <f t="shared" si="1"/>
        <v>6.49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C22-Table9153240[[#This Row],[%]]</f>
        <v>6.899999999999995E-2</v>
      </c>
      <c r="F23" s="87" t="str">
        <f>E5</f>
        <v>p</v>
      </c>
      <c r="G23" s="87">
        <f t="shared" si="0"/>
        <v>2.54</v>
      </c>
      <c r="I23" s="87" t="str">
        <f>O5</f>
        <v>.</v>
      </c>
      <c r="J23" s="87">
        <f t="shared" si="1"/>
        <v>3.0430000000000001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C23-Table9153240[[#This Row],[%]]</f>
        <v>0.13099999999999978</v>
      </c>
      <c r="F24" s="87" t="str">
        <f>F3</f>
        <v>'</v>
      </c>
      <c r="G24" s="87">
        <f t="shared" si="0"/>
        <v>0.26900000000000002</v>
      </c>
      <c r="I24" s="87" t="str">
        <f>P3</f>
        <v>q</v>
      </c>
      <c r="J24" s="87">
        <f t="shared" si="1"/>
        <v>0.23799999999999999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C24-Table9153240[[#This Row],[%]]</f>
        <v>0.38900000000000023</v>
      </c>
      <c r="F25" s="87" t="str">
        <f>F4</f>
        <v>f</v>
      </c>
      <c r="G25" s="87">
        <f t="shared" si="0"/>
        <v>1.756</v>
      </c>
      <c r="I25" s="87" t="str">
        <f>P4</f>
        <v>w</v>
      </c>
      <c r="J25" s="87">
        <f t="shared" si="1"/>
        <v>1.278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C25-Table9153240[[#This Row],[%]]</f>
        <v>0.11399999999999988</v>
      </c>
      <c r="F26" s="87" t="str">
        <f>F5</f>
        <v>b</v>
      </c>
      <c r="G26" s="87">
        <f t="shared" si="0"/>
        <v>1.5489999999999999</v>
      </c>
      <c r="I26" s="87" t="str">
        <f>P5</f>
        <v>z</v>
      </c>
      <c r="J26" s="87">
        <f t="shared" si="1"/>
        <v>0.105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C26-Table9153240[[#This Row],[%]]</f>
        <v>0.10199999999999987</v>
      </c>
      <c r="F27" s="176"/>
      <c r="G27" s="177">
        <f>SUM(G12:G26)</f>
        <v>48.245000000000005</v>
      </c>
      <c r="I27" s="176"/>
      <c r="J27" s="178">
        <f>SUM(J12:J26)</f>
        <v>48.657000000000004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C27-Table9153240[[#This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C28-Table9153240[[#This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C29-Table9153240[[#This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C30-Table9153240[[#This Row],[%]]</f>
        <v>0</v>
      </c>
      <c r="M31" s="150"/>
      <c r="N31" s="150"/>
      <c r="O31" s="150"/>
      <c r="P31" s="150"/>
      <c r="Q31" s="150"/>
      <c r="R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C31-Table9153240[[#This Row],[%]]</f>
        <v>0.27099999999999991</v>
      </c>
      <c r="M32" s="150"/>
      <c r="N32" s="150"/>
      <c r="O32" s="150"/>
      <c r="P32" s="150"/>
      <c r="Q32" s="150"/>
      <c r="R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C32-Table9153240[[#This Row],[%]]</f>
        <v>0.25100000000000011</v>
      </c>
      <c r="M33" s="150"/>
      <c r="N33" s="150"/>
      <c r="O33" s="150"/>
      <c r="P33" s="150"/>
      <c r="Q33" s="150"/>
      <c r="R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C33-Table9153240[[#This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C34-Table9153240[[#This Row],[%]]</f>
        <v>0.38200000000000001</v>
      </c>
      <c r="S35" s="87" t="s">
        <v>135</v>
      </c>
      <c r="X35" s="87" t="s">
        <v>137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C35-Table9153240[[#This Row],[%]]</f>
        <v>8.9000000000000024E-2</v>
      </c>
      <c r="S36" s="87" t="s">
        <v>136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C36-Table9153240[[#This Row],[%]]</f>
        <v>3.1999999999999973E-2</v>
      </c>
      <c r="S37" s="87" t="s">
        <v>138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C37-Table9153240[[#This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C38-Table9153240[[#This Row],[%]]</f>
        <v>3.1000000000000028E-2</v>
      </c>
      <c r="S39" s="87" t="s">
        <v>135</v>
      </c>
      <c r="X39" s="87" t="s">
        <v>139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C39-Table9153240[[#This Row],[%]]</f>
        <v>5.6999999999999995E-2</v>
      </c>
      <c r="S40" s="87" t="s">
        <v>136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C40-Table9153240[[#This Row],[%]]</f>
        <v>7.5999999999999998E-2</v>
      </c>
      <c r="S41" s="87" t="s">
        <v>140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1873-ABB0-482D-B9F1-22E1F192386A}">
  <dimension ref="A1:AJ319"/>
  <sheetViews>
    <sheetView zoomScale="145" zoomScaleNormal="145" workbookViewId="0">
      <pane ySplit="7" topLeftCell="A8" activePane="bottomLeft" state="frozen"/>
      <selection pane="bottomLeft" activeCell="F12" sqref="F12:J26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16</v>
      </c>
      <c r="C3" s="134" t="s">
        <v>18</v>
      </c>
      <c r="D3" s="133" t="s">
        <v>25</v>
      </c>
      <c r="E3" s="86" t="s">
        <v>13</v>
      </c>
      <c r="F3" s="137" t="s">
        <v>17</v>
      </c>
      <c r="G3" s="90"/>
      <c r="H3" s="4"/>
      <c r="J3" s="4"/>
      <c r="K3" s="86"/>
      <c r="L3" s="186" t="s">
        <v>36</v>
      </c>
      <c r="M3" s="86" t="s">
        <v>3</v>
      </c>
      <c r="N3" s="133" t="s">
        <v>28</v>
      </c>
      <c r="O3" s="134" t="s">
        <v>24</v>
      </c>
      <c r="P3" s="89" t="s">
        <v>1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"z"</v>
      </c>
      <c r="V3" t="str">
        <f>_xlfn.CONCAT("""",Keys!C2,""": ", """",C3,"""")</f>
        <v>"10": "c"</v>
      </c>
      <c r="W3" t="str">
        <f>_xlfn.CONCAT("""",Keys!D2,""": ", """",D3,"""")</f>
        <v>"11": "i"</v>
      </c>
      <c r="X3" t="str">
        <f>_xlfn.CONCAT("""",Keys!E2,""": ", """",E3,"""")</f>
        <v>"12": "d"</v>
      </c>
      <c r="Y3" t="str">
        <f>_xlfn.CONCAT("""",Keys!F2,""": ", """",F3,"""")</f>
        <v>"13": "x"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"'"</v>
      </c>
      <c r="AF3" t="str">
        <f>_xlfn.CONCAT("""",Keys!M2,""": ", """",M3,"""")</f>
        <v>"12": "b"</v>
      </c>
      <c r="AG3" t="str">
        <f>_xlfn.CONCAT("""",Keys!N2,""": ", """",N3,"""")</f>
        <v>"11": "o"</v>
      </c>
      <c r="AH3" t="str">
        <f>_xlfn.CONCAT("""",Keys!O2,""": ", """",O3,"""")</f>
        <v>"10": "m"</v>
      </c>
      <c r="AI3" t="str">
        <f>_xlfn.CONCAT("""",Keys!P2,""": ", """",P3,"""")</f>
        <v>"9": "j"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15</v>
      </c>
      <c r="C4" s="134" t="s">
        <v>22</v>
      </c>
      <c r="D4" s="133" t="s">
        <v>11</v>
      </c>
      <c r="E4" s="132" t="s">
        <v>2</v>
      </c>
      <c r="F4" s="86" t="s">
        <v>21</v>
      </c>
      <c r="G4" s="115"/>
      <c r="H4" s="4"/>
      <c r="J4" s="4"/>
      <c r="K4" s="90" t="s">
        <v>4</v>
      </c>
      <c r="L4" s="132" t="s">
        <v>23</v>
      </c>
      <c r="M4" s="132" t="s">
        <v>10</v>
      </c>
      <c r="N4" s="133" t="s">
        <v>9</v>
      </c>
      <c r="O4" s="134" t="s">
        <v>12</v>
      </c>
      <c r="P4" s="89" t="s">
        <v>31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"g"</v>
      </c>
      <c r="V4" t="str">
        <f>_xlfn.CONCAT("""",Keys!C3,""": ", """",C4,"""")</f>
        <v>"17": "n"</v>
      </c>
      <c r="W4" t="str">
        <f>_xlfn.CONCAT("""",Keys!D3,""": ", """",D4,"""")</f>
        <v>"18": "a"</v>
      </c>
      <c r="X4" t="str">
        <f>_xlfn.CONCAT("""",Keys!E3,""": ", """",E4,"""")</f>
        <v>"19": "t"</v>
      </c>
      <c r="Y4" t="str">
        <f>_xlfn.CONCAT("""",Keys!F3,""": ", """",F4,"""")</f>
        <v>"20": "h"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"u"</v>
      </c>
      <c r="AF4" t="str">
        <f>_xlfn.CONCAT("""",Keys!M3,""": ", """",M4,"""")</f>
        <v>"19": "r"</v>
      </c>
      <c r="AG4" t="str">
        <f>_xlfn.CONCAT("""",Keys!N3,""": ", """",N4,"""")</f>
        <v>"18": "e"</v>
      </c>
      <c r="AH4" t="str">
        <f>_xlfn.CONCAT("""",Keys!O3,""": ", """",O4,"""")</f>
        <v>"17": "s"</v>
      </c>
      <c r="AI4" t="str">
        <f>_xlfn.CONCAT("""",Keys!P3,""": ", """",P4,"""")</f>
        <v>"16": "p"</v>
      </c>
      <c r="AJ4" t="str">
        <f>_xlfn.CONCAT("""",Keys!Q3,""": ", """",Q4,"""")</f>
        <v>"15": "-"</v>
      </c>
    </row>
    <row r="5" spans="1:36" x14ac:dyDescent="0.3">
      <c r="A5" s="89"/>
      <c r="B5" s="136" t="s">
        <v>7</v>
      </c>
      <c r="C5" s="88" t="s">
        <v>8</v>
      </c>
      <c r="D5" s="85" t="s">
        <v>27</v>
      </c>
      <c r="E5" s="132" t="s">
        <v>30</v>
      </c>
      <c r="F5" s="139" t="s">
        <v>19</v>
      </c>
      <c r="G5" s="92"/>
      <c r="H5" s="92"/>
      <c r="J5" s="105"/>
      <c r="K5" s="105"/>
      <c r="L5" s="138" t="s">
        <v>26</v>
      </c>
      <c r="M5" s="132" t="s">
        <v>29</v>
      </c>
      <c r="N5" s="85" t="s">
        <v>20</v>
      </c>
      <c r="O5" s="88" t="s">
        <v>14</v>
      </c>
      <c r="P5" s="89" t="s">
        <v>32</v>
      </c>
      <c r="Q5" s="104"/>
      <c r="T5" t="str">
        <f>_xlfn.CONCAT("""",Keys!A4,""": ", """",A5,"""")</f>
        <v>"22": ""</v>
      </c>
      <c r="U5" t="str">
        <f>_xlfn.CONCAT("""",Keys!B4,""": ", """",B5,"""")</f>
        <v>"23": "q"</v>
      </c>
      <c r="V5" t="str">
        <f>_xlfn.CONCAT("""",Keys!C4,""": ", """",C5,"""")</f>
        <v>"24": "w"</v>
      </c>
      <c r="W5" t="str">
        <f>_xlfn.CONCAT("""",Keys!D4,""": ", """",D5,"""")</f>
        <v>"25": ","</v>
      </c>
      <c r="X5" t="str">
        <f>_xlfn.CONCAT("""",Keys!E4,""": ", """",E5,"""")</f>
        <v>"26": "."</v>
      </c>
      <c r="Y5" t="str">
        <f>_xlfn.CONCAT("""",Keys!F4,""": ", """",F5,"""")</f>
        <v>"27": "v"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"k"</v>
      </c>
      <c r="AF5" t="str">
        <f>_xlfn.CONCAT("""",Keys!M4,""": ", """",M5,"""")</f>
        <v>"26": "l"</v>
      </c>
      <c r="AG5" t="str">
        <f>_xlfn.CONCAT("""",Keys!N4,""": ", """",N5,"""")</f>
        <v>"25": "y"</v>
      </c>
      <c r="AH5" t="str">
        <f>_xlfn.CONCAT("""",Keys!O4,""": ", """",O5,"""")</f>
        <v>"24": "f"</v>
      </c>
      <c r="AI5" t="str">
        <f>_xlfn.CONCAT("""",Keys!P4,""": ", """",P5,"""")</f>
        <v>"23": ";"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"z","10": "c","11": "i","12": "d","13": "x","14": "","15": "/","16": "g","17": "n","18": "a","19": "t","20": "h","21": "","22": "","23": "q","24": "w","25": ",","26": ".","27": "v","28":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"z","10": "c","11": "i","12": "d","13": "x","14": "","15": "/","16": "g","17": "n","18": "a","19": "t","20": "h","21": "","22": "","23": "q","24": "w","25": ",","26": ".","27": "v","28": "","29": "","30": "","31": "","32": "[","33": "]","34": "","35": "","36": "","37": "","38": ""}, "right": {"7": "","6": "6","5": "7","4": "8","3": "9","2": "0","1": "","14": "","13": "'","12": "b","11": "o","10": "m","9": "j","8": "=","21": "`","20": "u","19": "r","18": "e","17": "s","16": "p","15": "-","29": "","28": "","27": "k","26": "l","25": "y","24": "f","23": ";","22":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"'","12": "b","11": "o","10": "m","9": "j","8": "=","21": "`","20": "u","19": "r","18": "e","17": "s","16": "p","15": "-","29": "","28": "","27": "k","26": "l","25": "y","24": "f","23": ";","22":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z</v>
      </c>
      <c r="G12" s="87">
        <f t="shared" ref="G12:G26" si="0">_xlfn.IFNA(_xlfn.IFNA(INDEX($C$12:$C$58, MATCH(F12,$A$12:$A$58,0)), INDEX($C$12:$C$58, MATCH(F12,$B$12:$B$58,0))),0)</f>
        <v>0.105</v>
      </c>
      <c r="I12" s="87" t="s">
        <v>9</v>
      </c>
      <c r="J12" s="87">
        <f t="shared" ref="J12:J26" si="1">_xlfn.IFNA(_xlfn.IFNA(INDEX($C$12:$C$58, MATCH(I12,$A$12:$A$58,0)), INDEX($C$12:$C$58, MATCH(I12,$B$12:$B$58,0))),0)</f>
        <v>11.692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C12-Table91543[[#This Row],[%]]</f>
        <v>2.543000000000001</v>
      </c>
      <c r="F13" s="87" t="str">
        <f>B4</f>
        <v>g</v>
      </c>
      <c r="G13" s="87">
        <f t="shared" si="0"/>
        <v>1.597</v>
      </c>
      <c r="I13" s="87" t="s">
        <v>28</v>
      </c>
      <c r="J13" s="87">
        <f t="shared" si="1"/>
        <v>6.7030000000000003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C13-Table91543[[#This Row],[%]]</f>
        <v>1.9269999999999987</v>
      </c>
      <c r="F14" s="87" t="str">
        <f>B5</f>
        <v>q</v>
      </c>
      <c r="G14" s="87">
        <f t="shared" si="0"/>
        <v>0.23799999999999999</v>
      </c>
      <c r="I14" s="87" t="s">
        <v>12</v>
      </c>
      <c r="J14" s="87">
        <f t="shared" si="1"/>
        <v>6.3739999999999997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C14-Table91543[[#This Row],[%]]</f>
        <v>0.4870000000000001</v>
      </c>
      <c r="F15" s="87" t="str">
        <f>C3</f>
        <v>c</v>
      </c>
      <c r="G15" s="87">
        <f t="shared" si="0"/>
        <v>3.9359999999999999</v>
      </c>
      <c r="I15" s="87" t="s">
        <v>10</v>
      </c>
      <c r="J15" s="87">
        <f t="shared" si="1"/>
        <v>5.7329999999999997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C15-Table91543[[#This Row],[%]]</f>
        <v>3.2000000000000028E-2</v>
      </c>
      <c r="F16" s="87" t="str">
        <f>C4</f>
        <v>n</v>
      </c>
      <c r="G16" s="87">
        <f t="shared" si="0"/>
        <v>6.49</v>
      </c>
      <c r="I16" s="87" t="s">
        <v>29</v>
      </c>
      <c r="J16" s="87">
        <f t="shared" si="1"/>
        <v>3.9790000000000001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C16-Table91543[[#This Row],[%]]</f>
        <v>0.21300000000000008</v>
      </c>
      <c r="F17" s="87" t="str">
        <f>C5</f>
        <v>w</v>
      </c>
      <c r="G17" s="87">
        <f t="shared" si="0"/>
        <v>1.278</v>
      </c>
      <c r="I17" s="87" t="s">
        <v>23</v>
      </c>
      <c r="J17" s="87">
        <f t="shared" si="1"/>
        <v>2.6539999999999999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C17-Table91543[[#This Row],[%]]</f>
        <v>0.11600000000000055</v>
      </c>
      <c r="F18" s="87" t="str">
        <f>D3</f>
        <v>i</v>
      </c>
      <c r="G18" s="87">
        <f t="shared" si="0"/>
        <v>6.7350000000000003</v>
      </c>
      <c r="I18" s="87" t="s">
        <v>31</v>
      </c>
      <c r="J18" s="87">
        <f t="shared" si="1"/>
        <v>2.54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C18-Table91543[[#This Row],[%]]</f>
        <v>0.64100000000000001</v>
      </c>
      <c r="F19" s="87" t="str">
        <f>D4</f>
        <v>a</v>
      </c>
      <c r="G19" s="87">
        <f t="shared" si="0"/>
        <v>7.2220000000000004</v>
      </c>
      <c r="I19" s="87" t="s">
        <v>24</v>
      </c>
      <c r="J19" s="87">
        <f t="shared" si="1"/>
        <v>2.4380000000000002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C19-Table91543[[#This Row],[%]]</f>
        <v>1.7539999999999996</v>
      </c>
      <c r="F20" s="87" t="str">
        <f>D5</f>
        <v>,</v>
      </c>
      <c r="G20" s="87">
        <f t="shared" si="0"/>
        <v>1.0269999999999999</v>
      </c>
      <c r="I20" s="87" t="s">
        <v>14</v>
      </c>
      <c r="J20" s="87">
        <f t="shared" si="1"/>
        <v>1.756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C20-Table91543[[#This Row],[%]]</f>
        <v>4.3000000000000149E-2</v>
      </c>
      <c r="F21" s="87" t="str">
        <f>E3</f>
        <v>d</v>
      </c>
      <c r="G21" s="87">
        <f t="shared" si="0"/>
        <v>3.1739999999999999</v>
      </c>
      <c r="I21" s="87" t="s">
        <v>3</v>
      </c>
      <c r="J21" s="87">
        <f t="shared" si="1"/>
        <v>1.5489999999999999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C21-Table91543[[#This Row],[%]]</f>
        <v>0.69300000000000006</v>
      </c>
      <c r="F22" s="87" t="str">
        <f>E4</f>
        <v>t</v>
      </c>
      <c r="G22" s="87">
        <f t="shared" si="0"/>
        <v>9.1489999999999991</v>
      </c>
      <c r="I22" s="87" t="s">
        <v>20</v>
      </c>
      <c r="J22" s="87">
        <f t="shared" si="1"/>
        <v>1.5489999999999999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C22-Table91543[[#This Row],[%]]</f>
        <v>6.899999999999995E-2</v>
      </c>
      <c r="F23" s="87" t="str">
        <f>E5</f>
        <v>.</v>
      </c>
      <c r="G23" s="87">
        <f t="shared" si="0"/>
        <v>3.0430000000000001</v>
      </c>
      <c r="I23" s="87" t="s">
        <v>26</v>
      </c>
      <c r="J23" s="87">
        <f t="shared" si="1"/>
        <v>0.51900000000000002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C23-Table91543[[#This Row],[%]]</f>
        <v>0.13099999999999978</v>
      </c>
      <c r="F24" s="87" t="str">
        <f>F3</f>
        <v>x</v>
      </c>
      <c r="G24" s="87">
        <f t="shared" si="0"/>
        <v>0.43</v>
      </c>
      <c r="I24" s="87" t="s">
        <v>32</v>
      </c>
      <c r="J24" s="87">
        <f t="shared" si="1"/>
        <v>0.39800000000000002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C24-Table91543[[#This Row],[%]]</f>
        <v>0.38900000000000023</v>
      </c>
      <c r="F25" s="87" t="str">
        <f>F4</f>
        <v>h</v>
      </c>
      <c r="G25" s="87">
        <f t="shared" si="0"/>
        <v>3.2429999999999999</v>
      </c>
      <c r="I25" s="147" t="s">
        <v>36</v>
      </c>
      <c r="J25" s="87">
        <f t="shared" si="1"/>
        <v>0.26900000000000002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C25-Table91543[[#This Row],[%]]</f>
        <v>0.11399999999999988</v>
      </c>
      <c r="F26" s="87" t="str">
        <f>F5</f>
        <v>v</v>
      </c>
      <c r="G26" s="87">
        <f t="shared" si="0"/>
        <v>0.90100000000000002</v>
      </c>
      <c r="I26" s="87" t="s">
        <v>1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C26-Table91543[[#This Row],[%]]</f>
        <v>0.10199999999999987</v>
      </c>
      <c r="F27" s="176"/>
      <c r="G27" s="177">
        <f>SUM(G12:G26)</f>
        <v>48.568000000000005</v>
      </c>
      <c r="I27" s="176"/>
      <c r="J27" s="178">
        <f>SUM(J12:J26)</f>
        <v>48.334000000000003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C27-Table91543[[#This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C28-Table91543[[#This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C29-Table91543[[#This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C30-Table91543[[#This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C31-Table91543[[#This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C32-Table91543[[#This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C33-Table91543[[#This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C34-Table91543[[#This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C35-Table91543[[#This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C36-Table91543[[#This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C37-Table91543[[#This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C38-Table91543[[#This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C39-Table91543[[#This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C40-Table91543[[#This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2E9D-CAF9-4EFA-B6F1-9ABF457AC63C}">
  <dimension ref="A1:AJ319"/>
  <sheetViews>
    <sheetView zoomScale="145" zoomScaleNormal="145" workbookViewId="0">
      <pane ySplit="7" topLeftCell="A8" activePane="bottomLeft" state="frozen"/>
      <selection pane="bottomLeft" activeCell="B3" sqref="B3:P5"/>
    </sheetView>
  </sheetViews>
  <sheetFormatPr defaultColWidth="4.77734375" defaultRowHeight="14.4" x14ac:dyDescent="0.3"/>
  <cols>
    <col min="1" max="2" width="4.77734375" style="87" customWidth="1"/>
    <col min="3" max="3" width="5.6640625" style="87" bestFit="1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16</v>
      </c>
      <c r="C3" s="134" t="s">
        <v>18</v>
      </c>
      <c r="D3" s="133" t="s">
        <v>25</v>
      </c>
      <c r="E3" s="86" t="s">
        <v>21</v>
      </c>
      <c r="F3" s="186" t="s">
        <v>26</v>
      </c>
      <c r="G3" s="90"/>
      <c r="H3" s="4"/>
      <c r="J3" s="4"/>
      <c r="K3" s="86"/>
      <c r="L3" s="186" t="s">
        <v>36</v>
      </c>
      <c r="M3" s="86" t="s">
        <v>14</v>
      </c>
      <c r="N3" s="133" t="s">
        <v>28</v>
      </c>
      <c r="O3" s="134" t="s">
        <v>29</v>
      </c>
      <c r="P3" s="89" t="s">
        <v>1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"z"</v>
      </c>
      <c r="V3" t="str">
        <f>_xlfn.CONCAT("""",Keys!C2,""": ", """",C3,"""")</f>
        <v>"10": "c"</v>
      </c>
      <c r="W3" t="str">
        <f>_xlfn.CONCAT("""",Keys!D2,""": ", """",D3,"""")</f>
        <v>"11": "i"</v>
      </c>
      <c r="X3" t="str">
        <f>_xlfn.CONCAT("""",Keys!E2,""": ", """",E3,"""")</f>
        <v>"12": "h"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"'"</v>
      </c>
      <c r="AF3" t="str">
        <f>_xlfn.CONCAT("""",Keys!M2,""": ", """",M3,"""")</f>
        <v>"12": "f"</v>
      </c>
      <c r="AG3" t="str">
        <f>_xlfn.CONCAT("""",Keys!N2,""": ", """",N3,"""")</f>
        <v>"11": "o"</v>
      </c>
      <c r="AH3" t="str">
        <f>_xlfn.CONCAT("""",Keys!O2,""": ", """",O3,"""")</f>
        <v>"10": "l"</v>
      </c>
      <c r="AI3" t="str">
        <f>_xlfn.CONCAT("""",Keys!P2,""": ", """",P3,"""")</f>
        <v>"9": "j"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8</v>
      </c>
      <c r="C4" s="134" t="s">
        <v>2</v>
      </c>
      <c r="D4" s="133" t="s">
        <v>11</v>
      </c>
      <c r="E4" s="132" t="s">
        <v>22</v>
      </c>
      <c r="F4" s="86" t="s">
        <v>15</v>
      </c>
      <c r="G4" s="115"/>
      <c r="H4" s="4"/>
      <c r="J4" s="4"/>
      <c r="K4" s="90" t="s">
        <v>4</v>
      </c>
      <c r="L4" s="140" t="s">
        <v>31</v>
      </c>
      <c r="M4" s="132" t="s">
        <v>12</v>
      </c>
      <c r="N4" s="133" t="s">
        <v>9</v>
      </c>
      <c r="O4" s="134" t="s">
        <v>10</v>
      </c>
      <c r="P4" s="89" t="s">
        <v>3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"w"</v>
      </c>
      <c r="V4" t="str">
        <f>_xlfn.CONCAT("""",Keys!C3,""": ", """",C4,"""")</f>
        <v>"17": "t"</v>
      </c>
      <c r="W4" t="str">
        <f>_xlfn.CONCAT("""",Keys!D3,""": ", """",D4,"""")</f>
        <v>"18": "a"</v>
      </c>
      <c r="X4" t="str">
        <f>_xlfn.CONCAT("""",Keys!E3,""": ", """",E4,"""")</f>
        <v>"19": "n"</v>
      </c>
      <c r="Y4" t="str">
        <f>_xlfn.CONCAT("""",Keys!F3,""": ", """",F4,"""")</f>
        <v>"20": "g"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"p"</v>
      </c>
      <c r="AF4" t="str">
        <f>_xlfn.CONCAT("""",Keys!M3,""": ", """",M4,"""")</f>
        <v>"19": "s"</v>
      </c>
      <c r="AG4" t="str">
        <f>_xlfn.CONCAT("""",Keys!N3,""": ", """",N4,"""")</f>
        <v>"18": "e"</v>
      </c>
      <c r="AH4" t="str">
        <f>_xlfn.CONCAT("""",Keys!O3,""": ", """",O4,"""")</f>
        <v>"17": "r"</v>
      </c>
      <c r="AI4" t="str">
        <f>_xlfn.CONCAT("""",Keys!P3,""": ", """",P4,"""")</f>
        <v>"16": "b"</v>
      </c>
      <c r="AJ4" t="str">
        <f>_xlfn.CONCAT("""",Keys!Q3,""": ", """",Q4,"""")</f>
        <v>"15": "-"</v>
      </c>
    </row>
    <row r="5" spans="1:36" x14ac:dyDescent="0.3">
      <c r="A5" s="89"/>
      <c r="B5" s="136" t="s">
        <v>7</v>
      </c>
      <c r="C5" s="88" t="s">
        <v>13</v>
      </c>
      <c r="D5" s="85" t="s">
        <v>27</v>
      </c>
      <c r="E5" s="132" t="s">
        <v>30</v>
      </c>
      <c r="F5" s="139" t="s">
        <v>19</v>
      </c>
      <c r="G5" s="92"/>
      <c r="H5" s="92"/>
      <c r="J5" s="105"/>
      <c r="K5" s="105"/>
      <c r="L5" s="138" t="s">
        <v>32</v>
      </c>
      <c r="M5" s="132" t="s">
        <v>23</v>
      </c>
      <c r="N5" s="85" t="s">
        <v>20</v>
      </c>
      <c r="O5" s="88" t="s">
        <v>24</v>
      </c>
      <c r="P5" s="89" t="s">
        <v>17</v>
      </c>
      <c r="Q5" s="104"/>
      <c r="T5" t="str">
        <f>_xlfn.CONCAT("""",Keys!A4,""": ", """",A5,"""")</f>
        <v>"22": ""</v>
      </c>
      <c r="U5" t="str">
        <f>_xlfn.CONCAT("""",Keys!B4,""": ", """",B5,"""")</f>
        <v>"23": "q"</v>
      </c>
      <c r="V5" t="str">
        <f>_xlfn.CONCAT("""",Keys!C4,""": ", """",C5,"""")</f>
        <v>"24": "d"</v>
      </c>
      <c r="W5" t="str">
        <f>_xlfn.CONCAT("""",Keys!D4,""": ", """",D5,"""")</f>
        <v>"25": ","</v>
      </c>
      <c r="X5" t="str">
        <f>_xlfn.CONCAT("""",Keys!E4,""": ", """",E5,"""")</f>
        <v>"26": "."</v>
      </c>
      <c r="Y5" t="str">
        <f>_xlfn.CONCAT("""",Keys!F4,""": ", """",F5,"""")</f>
        <v>"27": "v"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";"</v>
      </c>
      <c r="AF5" t="str">
        <f>_xlfn.CONCAT("""",Keys!M4,""": ", """",M5,"""")</f>
        <v>"26": "u"</v>
      </c>
      <c r="AG5" t="str">
        <f>_xlfn.CONCAT("""",Keys!N4,""": ", """",N5,"""")</f>
        <v>"25": "y"</v>
      </c>
      <c r="AH5" t="str">
        <f>_xlfn.CONCAT("""",Keys!O4,""": ", """",O5,"""")</f>
        <v>"24": "m"</v>
      </c>
      <c r="AI5" t="str">
        <f>_xlfn.CONCAT("""",Keys!P4,""": ", """",P5,"""")</f>
        <v>"23": "x"</v>
      </c>
      <c r="AJ5" t="str">
        <f>_xlfn.CONCAT("""",Keys!Q4,""": ", """",Q5,"""")</f>
        <v>"22": ""</v>
      </c>
    </row>
    <row r="6" spans="1:36" x14ac:dyDescent="0.3">
      <c r="A6" s="89"/>
      <c r="B6" s="89"/>
      <c r="C6" s="88"/>
      <c r="D6" s="85"/>
      <c r="E6" s="92"/>
      <c r="F6" s="245"/>
      <c r="G6" s="245"/>
      <c r="H6" s="92"/>
      <c r="J6" s="105"/>
      <c r="K6" s="247"/>
      <c r="L6" s="243" t="s">
        <v>37</v>
      </c>
      <c r="M6" s="106"/>
      <c r="N6" s="85" t="s">
        <v>33</v>
      </c>
      <c r="O6" s="102" t="s">
        <v>34</v>
      </c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""</v>
      </c>
      <c r="W6" t="str">
        <f>_xlfn.CONCAT("""",Keys!D5,""": ", """",D6,"""")</f>
        <v>"33": ""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"["</v>
      </c>
      <c r="AH6" t="str">
        <f>_xlfn.CONCAT("""",Keys!O5,""": ", """",O6,"""")</f>
        <v>"32": "]"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"z","10": "c","11": "i","12": "h","13": "k","14": "","15": "/","16": "w","17": "t","18": "a","19": "n","20": "g","21": "","22": "","23": "q","24": "d","25": ",","26": ".","27": "v","28": "","29": "","30": "","31": "","32": "","33": "","34":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"z","10": "c","11": "i","12": "h","13": "k","14": "","15": "/","16": "w","17": "t","18": "a","19": "n","20": "g","21": "","22": "","23": "q","24": "d","25": ",","26": ".","27": "v","28": "","29": "","30": "","31": "","32": "","33": "","34": "","35": "","36": "","37": "","38": ""}, "right": {"7": "","6": "6","5": "7","4": "8","3": "9","2": "0","1": "","14": "","13": "'","12": "f","11": "o","10": "l","9": "j","8": "=","21": "`","20": "p","19": "s","18": "e","17": "r","16": "b","15": "-","29": "","28": "","27": ";","26": "u","25": "y","24": "m","23": "x","22": "","37": "","36": "","35": " ","34": "","33": "[","32": "]","31": "","30": "","38": ""}}</v>
      </c>
      <c r="R9" s="64"/>
      <c r="S9" s="64"/>
      <c r="T9" t="str">
        <f>_xlfn.TEXTJOIN(",",TRUE,AC2:AJ7,)</f>
        <v>"7": "","6": "6","5": "7","4": "8","3": "9","2": "0","1": "","14": "","13": "'","12": "f","11": "o","10": "l","9": "j","8": "=","21": "`","20": "p","19": "s","18": "e","17": "r","16": "b","15": "-","29": "","28": "","27": ";","26": "u","25": "y","24": "m","23": "x","22": "","37": "","36": "","35": " ","34": "","33": "[","32": "]","31":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s="87" t="s">
        <v>142</v>
      </c>
      <c r="M11" s="150"/>
      <c r="N11" s="150"/>
      <c r="O11" s="150"/>
      <c r="P11" s="150"/>
      <c r="Q11" s="150"/>
      <c r="R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z</v>
      </c>
      <c r="G12" s="87">
        <f t="shared" ref="G12:G26" si="0">_xlfn.IFNA(_xlfn.IFNA(INDEX($C$12:$C$58, MATCH(F12,$A$12:$A$58,0)), INDEX($C$12:$C$58, MATCH(F12,$B$12:$B$58,0))),0)</f>
        <v>0.105</v>
      </c>
      <c r="I12" s="87" t="s">
        <v>9</v>
      </c>
      <c r="J12" s="87">
        <v>11.692</v>
      </c>
      <c r="L12" s="87" t="s">
        <v>143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C12-Table91532[[#This Row],[%]]</f>
        <v>2.543000000000001</v>
      </c>
      <c r="F13" s="87" t="str">
        <f>B4</f>
        <v>w</v>
      </c>
      <c r="G13" s="87">
        <f t="shared" si="0"/>
        <v>1.278</v>
      </c>
      <c r="I13" s="87" t="s">
        <v>28</v>
      </c>
      <c r="J13" s="87">
        <v>6.7030000000000003</v>
      </c>
      <c r="L13" s="87" t="s">
        <v>144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C13-Table91532[[#This Row],[%]]</f>
        <v>1.9269999999999987</v>
      </c>
      <c r="F14" s="87" t="str">
        <f>B5</f>
        <v>q</v>
      </c>
      <c r="G14" s="87">
        <f t="shared" si="0"/>
        <v>0.23799999999999999</v>
      </c>
      <c r="I14" s="87" t="s">
        <v>12</v>
      </c>
      <c r="J14" s="87">
        <v>6.3739999999999997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C14-Table91532[[#This Row],[%]]</f>
        <v>0.4870000000000001</v>
      </c>
      <c r="F15" s="87" t="str">
        <f>C3</f>
        <v>c</v>
      </c>
      <c r="G15" s="87">
        <f t="shared" si="0"/>
        <v>3.9359999999999999</v>
      </c>
      <c r="I15" s="87" t="s">
        <v>10</v>
      </c>
      <c r="J15" s="87">
        <v>5.7329999999999997</v>
      </c>
      <c r="M15"/>
      <c r="N15"/>
      <c r="O15"/>
      <c r="P15"/>
      <c r="Q15" s="173"/>
      <c r="R15"/>
      <c r="S15"/>
      <c r="T15"/>
      <c r="U15"/>
      <c r="V15"/>
      <c r="W15"/>
      <c r="X15"/>
      <c r="Y15"/>
      <c r="Z15"/>
      <c r="AA15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C15-Table91532[[#This Row],[%]]</f>
        <v>3.2000000000000028E-2</v>
      </c>
      <c r="F16" s="87" t="str">
        <f>C4</f>
        <v>t</v>
      </c>
      <c r="G16" s="87">
        <f t="shared" si="0"/>
        <v>9.1489999999999991</v>
      </c>
      <c r="I16" s="87" t="s">
        <v>29</v>
      </c>
      <c r="J16" s="87">
        <v>3.9790000000000001</v>
      </c>
      <c r="M16"/>
      <c r="N16"/>
      <c r="O16"/>
      <c r="P16"/>
      <c r="Q16"/>
      <c r="R16" s="173"/>
      <c r="S16"/>
      <c r="T16"/>
      <c r="U16"/>
      <c r="V16"/>
      <c r="W16"/>
      <c r="X16"/>
      <c r="Y16"/>
      <c r="Z16"/>
      <c r="AA16"/>
    </row>
    <row r="17" spans="1:27" x14ac:dyDescent="0.3">
      <c r="A17" s="161" t="s">
        <v>22</v>
      </c>
      <c r="B17" s="161" t="s">
        <v>22</v>
      </c>
      <c r="C17" s="165">
        <v>6.49</v>
      </c>
      <c r="D17" s="150">
        <f>C16-Table91532[[#This Row],[%]]</f>
        <v>0.21300000000000008</v>
      </c>
      <c r="F17" s="87" t="str">
        <f>C5</f>
        <v>d</v>
      </c>
      <c r="G17" s="87">
        <f t="shared" si="0"/>
        <v>3.1739999999999999</v>
      </c>
      <c r="I17" s="87" t="s">
        <v>23</v>
      </c>
      <c r="J17" s="87">
        <v>2.6539999999999999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x14ac:dyDescent="0.3">
      <c r="A18" s="161" t="s">
        <v>12</v>
      </c>
      <c r="B18" s="161" t="s">
        <v>12</v>
      </c>
      <c r="C18" s="165">
        <v>6.3739999999999997</v>
      </c>
      <c r="D18" s="150">
        <f>C17-Table91532[[#This Row],[%]]</f>
        <v>0.11600000000000055</v>
      </c>
      <c r="F18" s="87" t="str">
        <f>D3</f>
        <v>i</v>
      </c>
      <c r="G18" s="87">
        <f t="shared" si="0"/>
        <v>6.7350000000000003</v>
      </c>
      <c r="I18" s="87" t="s">
        <v>31</v>
      </c>
      <c r="J18" s="87">
        <v>2.54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7" x14ac:dyDescent="0.3">
      <c r="A19" s="161" t="s">
        <v>10</v>
      </c>
      <c r="B19" s="161" t="s">
        <v>10</v>
      </c>
      <c r="C19" s="165">
        <v>5.7329999999999997</v>
      </c>
      <c r="D19" s="150">
        <f>C18-Table91532[[#This Row],[%]]</f>
        <v>0.64100000000000001</v>
      </c>
      <c r="F19" s="87" t="str">
        <f>D4</f>
        <v>a</v>
      </c>
      <c r="G19" s="87">
        <f t="shared" si="0"/>
        <v>7.2220000000000004</v>
      </c>
      <c r="I19" s="87" t="s">
        <v>24</v>
      </c>
      <c r="J19" s="87">
        <v>2.4380000000000002</v>
      </c>
      <c r="M19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7" x14ac:dyDescent="0.3">
      <c r="A20" s="181" t="s">
        <v>29</v>
      </c>
      <c r="B20" s="181" t="s">
        <v>29</v>
      </c>
      <c r="C20" s="182">
        <v>3.9790000000000001</v>
      </c>
      <c r="D20" s="150">
        <f>C19-Table91532[[#This Row],[%]]</f>
        <v>1.7539999999999996</v>
      </c>
      <c r="F20" s="87" t="str">
        <f>D5</f>
        <v>,</v>
      </c>
      <c r="G20" s="87">
        <f t="shared" si="0"/>
        <v>1.0269999999999999</v>
      </c>
      <c r="I20" s="87" t="s">
        <v>14</v>
      </c>
      <c r="J20" s="87">
        <v>1.756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7" x14ac:dyDescent="0.3">
      <c r="A21" s="181" t="s">
        <v>18</v>
      </c>
      <c r="B21" s="181" t="s">
        <v>18</v>
      </c>
      <c r="C21" s="182">
        <v>3.9359999999999999</v>
      </c>
      <c r="D21" s="150">
        <f>C20-Table91532[[#This Row],[%]]</f>
        <v>4.3000000000000149E-2</v>
      </c>
      <c r="F21" s="87" t="str">
        <f>E3</f>
        <v>h</v>
      </c>
      <c r="G21" s="87">
        <f t="shared" si="0"/>
        <v>3.2429999999999999</v>
      </c>
      <c r="I21" s="87" t="s">
        <v>20</v>
      </c>
      <c r="J21" s="87">
        <v>1.5489999999999999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7" x14ac:dyDescent="0.3">
      <c r="A22" s="154" t="s">
        <v>21</v>
      </c>
      <c r="B22" s="154" t="s">
        <v>21</v>
      </c>
      <c r="C22" s="166">
        <v>3.2429999999999999</v>
      </c>
      <c r="D22" s="150">
        <f>C21-Table91532[[#This Row],[%]]</f>
        <v>0.69300000000000006</v>
      </c>
      <c r="F22" s="87" t="str">
        <f>E4</f>
        <v>n</v>
      </c>
      <c r="G22" s="87">
        <f t="shared" si="0"/>
        <v>6.49</v>
      </c>
      <c r="I22" s="87" t="s">
        <v>3</v>
      </c>
      <c r="J22" s="87">
        <v>1.5489999999999999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7" x14ac:dyDescent="0.3">
      <c r="A23" s="154" t="s">
        <v>13</v>
      </c>
      <c r="B23" s="154" t="s">
        <v>13</v>
      </c>
      <c r="C23" s="166">
        <v>3.1739999999999999</v>
      </c>
      <c r="D23" s="150">
        <f>C22-Table91532[[#This Row],[%]]</f>
        <v>6.899999999999995E-2</v>
      </c>
      <c r="F23" s="87" t="str">
        <f>E5</f>
        <v>.</v>
      </c>
      <c r="G23" s="87">
        <f t="shared" si="0"/>
        <v>3.0430000000000001</v>
      </c>
      <c r="I23" s="87" t="s">
        <v>32</v>
      </c>
      <c r="J23" s="87">
        <v>0.39800000000000002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7" x14ac:dyDescent="0.3">
      <c r="A24" s="154" t="s">
        <v>30</v>
      </c>
      <c r="B24" s="174" t="s">
        <v>98</v>
      </c>
      <c r="C24" s="166">
        <v>3.0430000000000001</v>
      </c>
      <c r="D24" s="150">
        <f>C23-Table91532[[#This Row],[%]]</f>
        <v>0.13099999999999978</v>
      </c>
      <c r="F24" s="87" t="str">
        <f>F3</f>
        <v>k</v>
      </c>
      <c r="G24" s="87">
        <f t="shared" si="0"/>
        <v>0.51900000000000002</v>
      </c>
      <c r="I24" s="87" t="s">
        <v>36</v>
      </c>
      <c r="J24" s="87">
        <v>0.26900000000000002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7" x14ac:dyDescent="0.3">
      <c r="A25" s="154" t="s">
        <v>23</v>
      </c>
      <c r="B25" s="154" t="s">
        <v>23</v>
      </c>
      <c r="C25" s="166">
        <v>2.6539999999999999</v>
      </c>
      <c r="D25" s="150">
        <f>C24-Table91532[[#This Row],[%]]</f>
        <v>0.38900000000000023</v>
      </c>
      <c r="F25" s="87" t="str">
        <f>F4</f>
        <v>g</v>
      </c>
      <c r="G25" s="87">
        <f t="shared" si="0"/>
        <v>1.597</v>
      </c>
      <c r="I25" s="87" t="s">
        <v>7</v>
      </c>
      <c r="J25" s="87">
        <v>0.23799999999999999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7" x14ac:dyDescent="0.3">
      <c r="A26" s="154" t="s">
        <v>31</v>
      </c>
      <c r="B26" s="154" t="s">
        <v>31</v>
      </c>
      <c r="C26" s="166">
        <v>2.54</v>
      </c>
      <c r="D26" s="150">
        <f>C25-Table91532[[#This Row],[%]]</f>
        <v>0.11399999999999988</v>
      </c>
      <c r="F26" s="87" t="str">
        <f>F5</f>
        <v>v</v>
      </c>
      <c r="G26" s="87">
        <f t="shared" si="0"/>
        <v>0.90100000000000002</v>
      </c>
      <c r="I26" s="87" t="s">
        <v>1</v>
      </c>
      <c r="J26" s="87"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7" x14ac:dyDescent="0.3">
      <c r="A27" s="154" t="s">
        <v>24</v>
      </c>
      <c r="B27" s="154" t="s">
        <v>24</v>
      </c>
      <c r="C27" s="166">
        <v>2.4380000000000002</v>
      </c>
      <c r="D27" s="150">
        <f>C26-Table91532[[#This Row],[%]]</f>
        <v>0.10199999999999987</v>
      </c>
      <c r="F27" s="176"/>
      <c r="G27" s="177">
        <f>SUM(G12:G26)</f>
        <v>48.657000000000004</v>
      </c>
      <c r="I27" s="176"/>
      <c r="J27" s="178">
        <f>SUM(J12:J26)</f>
        <v>48.053000000000004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7" x14ac:dyDescent="0.3">
      <c r="A28" s="155" t="s">
        <v>14</v>
      </c>
      <c r="B28" s="155" t="s">
        <v>14</v>
      </c>
      <c r="C28" s="167">
        <v>1.756</v>
      </c>
      <c r="D28" s="150">
        <f>C27-Table91532[[#This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7" x14ac:dyDescent="0.3">
      <c r="A29" s="155" t="s">
        <v>15</v>
      </c>
      <c r="B29" s="155" t="s">
        <v>15</v>
      </c>
      <c r="C29" s="167">
        <v>1.597</v>
      </c>
      <c r="D29" s="150">
        <f>C28-Table91532[[#This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7" x14ac:dyDescent="0.3">
      <c r="A30" s="155" t="s">
        <v>20</v>
      </c>
      <c r="B30" s="155" t="s">
        <v>20</v>
      </c>
      <c r="C30" s="167">
        <v>1.5489999999999999</v>
      </c>
      <c r="D30" s="150">
        <f>C29-Table91532[[#This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7" x14ac:dyDescent="0.3">
      <c r="A31" s="155" t="s">
        <v>3</v>
      </c>
      <c r="B31" s="155" t="s">
        <v>3</v>
      </c>
      <c r="C31" s="167">
        <v>1.5489999999999999</v>
      </c>
      <c r="D31" s="150">
        <f>C30-Table91532[[#This Row],[%]]</f>
        <v>0</v>
      </c>
      <c r="M31" s="150"/>
      <c r="N31" s="150"/>
      <c r="O31" s="150"/>
      <c r="P31" s="150"/>
      <c r="Q31" s="150"/>
      <c r="R31" s="150"/>
      <c r="Z31" s="150"/>
    </row>
    <row r="32" spans="1:27" x14ac:dyDescent="0.3">
      <c r="A32" s="155" t="s">
        <v>8</v>
      </c>
      <c r="B32" s="155" t="s">
        <v>8</v>
      </c>
      <c r="C32" s="167">
        <v>1.278</v>
      </c>
      <c r="D32" s="150">
        <f>C31-Table91532[[#This Row],[%]]</f>
        <v>0.27099999999999991</v>
      </c>
      <c r="M32" s="150"/>
      <c r="N32" s="150"/>
      <c r="O32" s="150"/>
      <c r="P32" s="150"/>
      <c r="Q32" s="150"/>
      <c r="R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C32-Table91532[[#This Row],[%]]</f>
        <v>0.25100000000000011</v>
      </c>
      <c r="M33" s="150"/>
      <c r="N33" s="150"/>
      <c r="O33" s="150"/>
      <c r="P33" s="150"/>
      <c r="Q33" s="150"/>
      <c r="R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C33-Table91532[[#This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C34-Table91532[[#This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C35-Table91532[[#This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C36-Table91532[[#This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C37-Table91532[[#This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C38-Table91532[[#This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C39-Table91532[[#This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C40-Table91532[[#This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6A8A-D7F8-418E-8AAD-E293792C7FF4}">
  <dimension ref="A1:AJ319"/>
  <sheetViews>
    <sheetView zoomScale="145" zoomScaleNormal="145" workbookViewId="0">
      <pane ySplit="7" topLeftCell="A8" activePane="bottomLeft" state="frozen"/>
      <selection pane="bottomLeft" activeCell="M17" sqref="M17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</v>
      </c>
      <c r="C3" s="134" t="s">
        <v>29</v>
      </c>
      <c r="D3" s="133" t="s">
        <v>28</v>
      </c>
      <c r="E3" s="86" t="s">
        <v>14</v>
      </c>
      <c r="F3" s="186" t="s">
        <v>36</v>
      </c>
      <c r="G3" s="90"/>
      <c r="H3" s="4"/>
      <c r="J3" s="4"/>
      <c r="K3" s="86"/>
      <c r="L3" s="137" t="s">
        <v>19</v>
      </c>
      <c r="M3" s="86" t="s">
        <v>21</v>
      </c>
      <c r="N3" s="133" t="s">
        <v>25</v>
      </c>
      <c r="O3" s="134" t="s">
        <v>13</v>
      </c>
      <c r="P3" s="89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"j"</v>
      </c>
      <c r="V3" t="str">
        <f>_xlfn.CONCAT("""",Keys!C2,""": ", """",C3,"""")</f>
        <v>"10": "l"</v>
      </c>
      <c r="W3" t="str">
        <f>_xlfn.CONCAT("""",Keys!D2,""": ", """",D3,"""")</f>
        <v>"11": "o"</v>
      </c>
      <c r="X3" t="str">
        <f>_xlfn.CONCAT("""",Keys!E2,""": ", """",E3,"""")</f>
        <v>"12": "f"</v>
      </c>
      <c r="Y3" t="str">
        <f>_xlfn.CONCAT("""",Keys!F2,""": ", """",F3,"""")</f>
        <v>"13": "'"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"v"</v>
      </c>
      <c r="AF3" t="str">
        <f>_xlfn.CONCAT("""",Keys!M2,""": ", """",M3,"""")</f>
        <v>"12": "h"</v>
      </c>
      <c r="AG3" t="str">
        <f>_xlfn.CONCAT("""",Keys!N2,""": ", """",N3,"""")</f>
        <v>"11": "i"</v>
      </c>
      <c r="AH3" t="str">
        <f>_xlfn.CONCAT("""",Keys!O2,""": ", """",O3,"""")</f>
        <v>"10": "d"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23</v>
      </c>
      <c r="C4" s="134" t="s">
        <v>10</v>
      </c>
      <c r="D4" s="133" t="s">
        <v>9</v>
      </c>
      <c r="E4" s="132" t="s">
        <v>12</v>
      </c>
      <c r="F4" s="86" t="s">
        <v>32</v>
      </c>
      <c r="G4" s="115"/>
      <c r="H4" s="4"/>
      <c r="J4" s="4"/>
      <c r="K4" s="90" t="s">
        <v>4</v>
      </c>
      <c r="L4" s="86" t="s">
        <v>3</v>
      </c>
      <c r="M4" s="132" t="s">
        <v>22</v>
      </c>
      <c r="N4" s="133" t="s">
        <v>11</v>
      </c>
      <c r="O4" s="134" t="s">
        <v>2</v>
      </c>
      <c r="P4" s="89" t="s">
        <v>18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"u"</v>
      </c>
      <c r="V4" t="str">
        <f>_xlfn.CONCAT("""",Keys!C3,""": ", """",C4,"""")</f>
        <v>"17": "r"</v>
      </c>
      <c r="W4" t="str">
        <f>_xlfn.CONCAT("""",Keys!D3,""": ", """",D4,"""")</f>
        <v>"18": "e"</v>
      </c>
      <c r="X4" t="str">
        <f>_xlfn.CONCAT("""",Keys!E3,""": ", """",E4,"""")</f>
        <v>"19": "s"</v>
      </c>
      <c r="Y4" t="str">
        <f>_xlfn.CONCAT("""",Keys!F3,""": ", """",F4,"""")</f>
        <v>"20": ";"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"b"</v>
      </c>
      <c r="AF4" t="str">
        <f>_xlfn.CONCAT("""",Keys!M3,""": ", """",M4,"""")</f>
        <v>"19": "n"</v>
      </c>
      <c r="AG4" t="str">
        <f>_xlfn.CONCAT("""",Keys!N3,""": ", """",N4,"""")</f>
        <v>"18": "a"</v>
      </c>
      <c r="AH4" t="str">
        <f>_xlfn.CONCAT("""",Keys!O3,""": ", """",O4,"""")</f>
        <v>"17": "t"</v>
      </c>
      <c r="AI4" t="str">
        <f>_xlfn.CONCAT("""",Keys!P3,""": ", """",P4,"""")</f>
        <v>"16": "c"</v>
      </c>
      <c r="AJ4" t="str">
        <f>_xlfn.CONCAT("""",Keys!Q3,""": ", """",Q4,"""")</f>
        <v>"15": "-"</v>
      </c>
    </row>
    <row r="5" spans="1:36" x14ac:dyDescent="0.3">
      <c r="A5" s="89"/>
      <c r="B5" s="136" t="s">
        <v>26</v>
      </c>
      <c r="C5" s="88" t="s">
        <v>24</v>
      </c>
      <c r="D5" s="85" t="s">
        <v>20</v>
      </c>
      <c r="E5" s="132" t="s">
        <v>31</v>
      </c>
      <c r="F5" s="139" t="s">
        <v>8</v>
      </c>
      <c r="G5" s="92"/>
      <c r="H5" s="92"/>
      <c r="J5" s="105"/>
      <c r="K5" s="105"/>
      <c r="L5" s="138" t="s">
        <v>27</v>
      </c>
      <c r="M5" s="132" t="s">
        <v>30</v>
      </c>
      <c r="N5" s="85" t="s">
        <v>17</v>
      </c>
      <c r="O5" s="88" t="s">
        <v>15</v>
      </c>
      <c r="P5" s="89" t="s">
        <v>7</v>
      </c>
      <c r="Q5" s="104"/>
      <c r="T5" t="str">
        <f>_xlfn.CONCAT("""",Keys!A4,""": ", """",A5,"""")</f>
        <v>"22": ""</v>
      </c>
      <c r="U5" t="str">
        <f>_xlfn.CONCAT("""",Keys!B4,""": ", """",B5,"""")</f>
        <v>"23": "k"</v>
      </c>
      <c r="V5" t="str">
        <f>_xlfn.CONCAT("""",Keys!C4,""": ", """",C5,"""")</f>
        <v>"24": "m"</v>
      </c>
      <c r="W5" t="str">
        <f>_xlfn.CONCAT("""",Keys!D4,""": ", """",D5,"""")</f>
        <v>"25": "y"</v>
      </c>
      <c r="X5" t="str">
        <f>_xlfn.CONCAT("""",Keys!E4,""": ", """",E5,"""")</f>
        <v>"26": "p"</v>
      </c>
      <c r="Y5" t="str">
        <f>_xlfn.CONCAT("""",Keys!F4,""": ", """",F5,"""")</f>
        <v>"27": "w"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","</v>
      </c>
      <c r="AF5" t="str">
        <f>_xlfn.CONCAT("""",Keys!M4,""": ", """",M5,"""")</f>
        <v>"26": "."</v>
      </c>
      <c r="AG5" t="str">
        <f>_xlfn.CONCAT("""",Keys!N4,""": ", """",N5,"""")</f>
        <v>"25": "x"</v>
      </c>
      <c r="AH5" t="str">
        <f>_xlfn.CONCAT("""",Keys!O4,""": ", """",O5,"""")</f>
        <v>"24": "g"</v>
      </c>
      <c r="AI5" t="str">
        <f>_xlfn.CONCAT("""",Keys!P4,""": ", """",P5,"""")</f>
        <v>"23": "q"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"j","10": "l","11": "o","12": "f","13": "'","14": "","15": "/","16": "u","17": "r","18": "e","19": "s","20": ";","21": "","22": "","23": "k","24": "m","25": "y","26": "p","27": "w","28":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"j","10": "l","11": "o","12": "f","13": "'","14": "","15": "/","16": "u","17": "r","18": "e","19": "s","20": ";","21": "","22": "","23": "k","24": "m","25": "y","26": "p","27": "w","28": "","29": "","30": "","31": "","32": "[","33": "]","34": "","35": "","36": "","37": "","38": ""}, "right": {"7": "","6": "6","5": "7","4": "8","3": "9","2": "0","1": "","14": "","13": "v","12": "h","11": "i","10": "d","9": "z","8": "=","21": "`","20": "b","19": "n","18": "a","17": "t","16": "c","15": "-","29": "","28": "","27": ",","26": ".","25": "x","24": "g","23": "q","22":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"v","12": "h","11": "i","10": "d","9": "z","8": "=","21": "`","20": "b","19": "n","18": "a","17": "t","16": "c","15": "-","29": "","28": "","27": ",","26": ".","25": "x","24": "g","23": "q","22":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s="87" t="s">
        <v>128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j</v>
      </c>
      <c r="G12" s="87">
        <f t="shared" ref="G12:G26" si="0">_xlfn.IFNA(_xlfn.IFNA(INDEX($C$12:$C$58, MATCH(F12,$A$12:$A$58,0)), INDEX($C$12:$C$58, MATCH(F12,$B$12:$B$58,0))),0)</f>
        <v>0.18099999999999999</v>
      </c>
      <c r="I12" s="87" t="str">
        <f>L3</f>
        <v>v</v>
      </c>
      <c r="J12" s="87">
        <f t="shared" ref="J12:J26" si="1">_xlfn.IFNA(_xlfn.IFNA(INDEX($C$12:$C$58, MATCH(I12,$A$12:$A$58,0)), INDEX($C$12:$C$58, MATCH(I12,$B$12:$B$58,0))),0)</f>
        <v>0.90100000000000002</v>
      </c>
      <c r="L12" s="87" t="s">
        <v>129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C12-Table91519[[#This Row],[%]]</f>
        <v>2.543000000000001</v>
      </c>
      <c r="F13" s="87" t="str">
        <f>B4</f>
        <v>u</v>
      </c>
      <c r="G13" s="87">
        <f t="shared" si="0"/>
        <v>2.6539999999999999</v>
      </c>
      <c r="I13" s="87" t="str">
        <f>L4</f>
        <v>b</v>
      </c>
      <c r="J13" s="87">
        <f t="shared" si="1"/>
        <v>1.5489999999999999</v>
      </c>
      <c r="L13" s="87" t="s">
        <v>130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C13-Table91519[[#This Row],[%]]</f>
        <v>1.9269999999999987</v>
      </c>
      <c r="F14" s="87" t="str">
        <f>B5</f>
        <v>k</v>
      </c>
      <c r="G14" s="87">
        <f t="shared" si="0"/>
        <v>0.51900000000000002</v>
      </c>
      <c r="I14" s="87" t="str">
        <f>L5</f>
        <v>,</v>
      </c>
      <c r="J14" s="87">
        <f t="shared" si="1"/>
        <v>1.0269999999999999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C14-Table91519[[#This Row],[%]]</f>
        <v>0.4870000000000001</v>
      </c>
      <c r="F15" s="87" t="str">
        <f>C3</f>
        <v>l</v>
      </c>
      <c r="G15" s="87">
        <f t="shared" si="0"/>
        <v>3.9790000000000001</v>
      </c>
      <c r="I15" s="87" t="str">
        <f>M3</f>
        <v>h</v>
      </c>
      <c r="J15" s="87">
        <f t="shared" si="1"/>
        <v>3.2429999999999999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C15-Table91519[[#This Row],[%]]</f>
        <v>3.2000000000000028E-2</v>
      </c>
      <c r="F16" s="87" t="str">
        <f>C4</f>
        <v>r</v>
      </c>
      <c r="G16" s="87">
        <f t="shared" si="0"/>
        <v>5.7329999999999997</v>
      </c>
      <c r="I16" s="87" t="str">
        <f>M4</f>
        <v>n</v>
      </c>
      <c r="J16" s="87">
        <f t="shared" si="1"/>
        <v>6.49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C16-Table91519[[#This Row],[%]]</f>
        <v>0.21300000000000008</v>
      </c>
      <c r="F17" s="87" t="str">
        <f>C5</f>
        <v>m</v>
      </c>
      <c r="G17" s="87">
        <f t="shared" si="0"/>
        <v>2.4380000000000002</v>
      </c>
      <c r="I17" s="87" t="str">
        <f>M5</f>
        <v>.</v>
      </c>
      <c r="J17" s="87">
        <f t="shared" si="1"/>
        <v>3.0430000000000001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C17-Table91519[[#This Row],[%]]</f>
        <v>0.11600000000000055</v>
      </c>
      <c r="F18" s="87" t="str">
        <f>D3</f>
        <v>o</v>
      </c>
      <c r="G18" s="87">
        <f t="shared" si="0"/>
        <v>6.7030000000000003</v>
      </c>
      <c r="I18" s="87" t="str">
        <f>N3</f>
        <v>i</v>
      </c>
      <c r="J18" s="87">
        <f t="shared" si="1"/>
        <v>6.7350000000000003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C18-Table91519[[#This Row],[%]]</f>
        <v>0.64100000000000001</v>
      </c>
      <c r="F19" s="87" t="str">
        <f>D4</f>
        <v>e</v>
      </c>
      <c r="G19" s="87">
        <f t="shared" si="0"/>
        <v>11.692</v>
      </c>
      <c r="I19" s="87" t="str">
        <f>N4</f>
        <v>a</v>
      </c>
      <c r="J19" s="87">
        <f t="shared" si="1"/>
        <v>7.2220000000000004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C19-Table91519[[#This Row],[%]]</f>
        <v>1.7539999999999996</v>
      </c>
      <c r="F20" s="87" t="str">
        <f>D5</f>
        <v>y</v>
      </c>
      <c r="G20" s="87">
        <f t="shared" si="0"/>
        <v>1.5489999999999999</v>
      </c>
      <c r="I20" s="87" t="str">
        <f>N5</f>
        <v>x</v>
      </c>
      <c r="J20" s="87">
        <f t="shared" si="1"/>
        <v>0.43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C20-Table91519[[#This Row],[%]]</f>
        <v>4.3000000000000149E-2</v>
      </c>
      <c r="F21" s="87" t="str">
        <f>E3</f>
        <v>f</v>
      </c>
      <c r="G21" s="87">
        <f t="shared" si="0"/>
        <v>1.756</v>
      </c>
      <c r="I21" s="87" t="str">
        <f>O3</f>
        <v>d</v>
      </c>
      <c r="J21" s="87">
        <f t="shared" si="1"/>
        <v>3.1739999999999999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C21-Table91519[[#This Row],[%]]</f>
        <v>0.69300000000000006</v>
      </c>
      <c r="F22" s="87" t="str">
        <f>E4</f>
        <v>s</v>
      </c>
      <c r="G22" s="87">
        <f t="shared" si="0"/>
        <v>6.3739999999999997</v>
      </c>
      <c r="I22" s="87" t="str">
        <f>O4</f>
        <v>t</v>
      </c>
      <c r="J22" s="87">
        <f t="shared" si="1"/>
        <v>9.1489999999999991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C22-Table91519[[#This Row],[%]]</f>
        <v>6.899999999999995E-2</v>
      </c>
      <c r="F23" s="87" t="str">
        <f>E5</f>
        <v>p</v>
      </c>
      <c r="G23" s="87">
        <f t="shared" si="0"/>
        <v>2.54</v>
      </c>
      <c r="I23" s="87" t="str">
        <f>O5</f>
        <v>g</v>
      </c>
      <c r="J23" s="87">
        <f t="shared" si="1"/>
        <v>1.597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C23-Table91519[[#This Row],[%]]</f>
        <v>0.13099999999999978</v>
      </c>
      <c r="F24" s="87" t="str">
        <f>F3</f>
        <v>'</v>
      </c>
      <c r="G24" s="87">
        <f t="shared" si="0"/>
        <v>0.26900000000000002</v>
      </c>
      <c r="I24" s="87" t="str">
        <f>P3</f>
        <v>z</v>
      </c>
      <c r="J24" s="87">
        <f t="shared" si="1"/>
        <v>0.105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C24-Table91519[[#This Row],[%]]</f>
        <v>0.38900000000000023</v>
      </c>
      <c r="F25" s="87" t="str">
        <f>F4</f>
        <v>;</v>
      </c>
      <c r="G25" s="87">
        <f t="shared" si="0"/>
        <v>0.39800000000000002</v>
      </c>
      <c r="I25" s="87" t="str">
        <f>P4</f>
        <v>c</v>
      </c>
      <c r="J25" s="87">
        <f t="shared" si="1"/>
        <v>3.9359999999999999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C25-Table91519[[#This Row],[%]]</f>
        <v>0.11399999999999988</v>
      </c>
      <c r="F26" s="87" t="str">
        <f>F5</f>
        <v>w</v>
      </c>
      <c r="G26" s="87">
        <f t="shared" si="0"/>
        <v>1.278</v>
      </c>
      <c r="I26" s="87" t="str">
        <f>P5</f>
        <v>q</v>
      </c>
      <c r="J26" s="87">
        <f t="shared" si="1"/>
        <v>0.23799999999999999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C26-Table91519[[#This Row],[%]]</f>
        <v>0.10199999999999987</v>
      </c>
      <c r="F27" s="176"/>
      <c r="G27" s="177">
        <f>SUM(G12:G26)</f>
        <v>48.063000000000002</v>
      </c>
      <c r="I27" s="176"/>
      <c r="J27" s="178">
        <f>SUM(J12:J26)</f>
        <v>48.838999999999999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C27-Table91519[[#This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C28-Table91519[[#This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C29-Table91519[[#This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C30-Table91519[[#This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C31-Table91519[[#This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C32-Table91519[[#This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C33-Table91519[[#This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C34-Table91519[[#This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C35-Table91519[[#This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C36-Table91519[[#This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C37-Table91519[[#This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C38-Table91519[[#This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C39-Table91519[[#This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C40-Table91519[[#This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honeticPr fontId="5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55DD-7388-4E0D-BB1D-150A2A3DAF61}">
  <dimension ref="A1:AJ319"/>
  <sheetViews>
    <sheetView zoomScale="160" zoomScaleNormal="160" workbookViewId="0">
      <pane ySplit="7" topLeftCell="A8" activePane="bottomLeft" state="frozen"/>
      <selection pane="bottomLeft" activeCell="E3" sqref="E3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111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</v>
      </c>
      <c r="C3" s="134" t="s">
        <v>29</v>
      </c>
      <c r="D3" s="133" t="s">
        <v>28</v>
      </c>
      <c r="E3" s="86" t="s">
        <v>18</v>
      </c>
      <c r="F3" s="137" t="s">
        <v>7</v>
      </c>
      <c r="G3" s="90"/>
      <c r="H3" s="4"/>
      <c r="J3" s="4"/>
      <c r="K3" s="86"/>
      <c r="L3" s="137" t="s">
        <v>26</v>
      </c>
      <c r="M3" s="86" t="s">
        <v>21</v>
      </c>
      <c r="N3" s="133" t="s">
        <v>25</v>
      </c>
      <c r="O3" s="134" t="s">
        <v>13</v>
      </c>
      <c r="P3" s="89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"j"</v>
      </c>
      <c r="V3" t="str">
        <f>_xlfn.CONCAT("""",Keys!C2,""": ", """",C3,"""")</f>
        <v>"10": "l"</v>
      </c>
      <c r="W3" t="str">
        <f>_xlfn.CONCAT("""",Keys!D2,""": ", """",D3,"""")</f>
        <v>"11": "o"</v>
      </c>
      <c r="X3" t="str">
        <f>_xlfn.CONCAT("""",Keys!E2,""": ", """",E3,"""")</f>
        <v>"12": "c"</v>
      </c>
      <c r="Y3" t="str">
        <f>_xlfn.CONCAT("""",Keys!F2,""": ", """",F3,"""")</f>
        <v>"13": "q"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"k"</v>
      </c>
      <c r="AF3" t="str">
        <f>_xlfn.CONCAT("""",Keys!M2,""": ", """",M3,"""")</f>
        <v>"12": "h"</v>
      </c>
      <c r="AG3" t="str">
        <f>_xlfn.CONCAT("""",Keys!N2,""": ", """",N3,"""")</f>
        <v>"11": "i"</v>
      </c>
      <c r="AH3" t="str">
        <f>_xlfn.CONCAT("""",Keys!O2,""": ", """",O3,"""")</f>
        <v>"10": "d"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14</v>
      </c>
      <c r="C4" s="134" t="s">
        <v>10</v>
      </c>
      <c r="D4" s="133" t="s">
        <v>9</v>
      </c>
      <c r="E4" s="132" t="s">
        <v>12</v>
      </c>
      <c r="F4" s="86" t="s">
        <v>19</v>
      </c>
      <c r="G4" s="115"/>
      <c r="H4" s="4"/>
      <c r="J4" s="4"/>
      <c r="K4" s="90" t="s">
        <v>4</v>
      </c>
      <c r="L4" s="86" t="s">
        <v>3</v>
      </c>
      <c r="M4" s="132" t="s">
        <v>22</v>
      </c>
      <c r="N4" s="133" t="s">
        <v>11</v>
      </c>
      <c r="O4" s="134" t="s">
        <v>2</v>
      </c>
      <c r="P4" s="89" t="s">
        <v>20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"f"</v>
      </c>
      <c r="V4" t="str">
        <f>_xlfn.CONCAT("""",Keys!C3,""": ", """",C4,"""")</f>
        <v>"17": "r"</v>
      </c>
      <c r="W4" t="str">
        <f>_xlfn.CONCAT("""",Keys!D3,""": ", """",D4,"""")</f>
        <v>"18": "e"</v>
      </c>
      <c r="X4" t="str">
        <f>_xlfn.CONCAT("""",Keys!E3,""": ", """",E4,"""")</f>
        <v>"19": "s"</v>
      </c>
      <c r="Y4" t="str">
        <f>_xlfn.CONCAT("""",Keys!F3,""": ", """",F4,"""")</f>
        <v>"20": "v"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"b"</v>
      </c>
      <c r="AF4" t="str">
        <f>_xlfn.CONCAT("""",Keys!M3,""": ", """",M4,"""")</f>
        <v>"19": "n"</v>
      </c>
      <c r="AG4" t="str">
        <f>_xlfn.CONCAT("""",Keys!N3,""": ", """",N4,"""")</f>
        <v>"18": "a"</v>
      </c>
      <c r="AH4" t="str">
        <f>_xlfn.CONCAT("""",Keys!O3,""": ", """",O4,"""")</f>
        <v>"17": "t"</v>
      </c>
      <c r="AI4" t="str">
        <f>_xlfn.CONCAT("""",Keys!P3,""": ", """",P4,"""")</f>
        <v>"16": "y"</v>
      </c>
      <c r="AJ4" t="str">
        <f>_xlfn.CONCAT("""",Keys!Q3,""": ", """",Q4,"""")</f>
        <v>"15": "-"</v>
      </c>
    </row>
    <row r="5" spans="1:36" x14ac:dyDescent="0.3">
      <c r="A5" s="89"/>
      <c r="B5" s="185" t="s">
        <v>36</v>
      </c>
      <c r="C5" s="88" t="s">
        <v>8</v>
      </c>
      <c r="D5" s="85" t="s">
        <v>31</v>
      </c>
      <c r="E5" s="132" t="s">
        <v>24</v>
      </c>
      <c r="F5" s="169" t="s">
        <v>17</v>
      </c>
      <c r="G5" s="92"/>
      <c r="H5" s="92"/>
      <c r="J5" s="105"/>
      <c r="K5" s="105"/>
      <c r="L5" s="138" t="s">
        <v>27</v>
      </c>
      <c r="M5" s="132" t="s">
        <v>30</v>
      </c>
      <c r="N5" s="85" t="s">
        <v>23</v>
      </c>
      <c r="O5" s="88" t="s">
        <v>15</v>
      </c>
      <c r="P5" s="136" t="s">
        <v>32</v>
      </c>
      <c r="Q5" s="104"/>
      <c r="T5" t="str">
        <f>_xlfn.CONCAT("""",Keys!A4,""": ", """",A5,"""")</f>
        <v>"22": ""</v>
      </c>
      <c r="U5" t="str">
        <f>_xlfn.CONCAT("""",Keys!B4,""": ", """",B5,"""")</f>
        <v>"23": "'"</v>
      </c>
      <c r="V5" t="str">
        <f>_xlfn.CONCAT("""",Keys!C4,""": ", """",C5,"""")</f>
        <v>"24": "w"</v>
      </c>
      <c r="W5" t="str">
        <f>_xlfn.CONCAT("""",Keys!D4,""": ", """",D5,"""")</f>
        <v>"25": "p"</v>
      </c>
      <c r="X5" t="str">
        <f>_xlfn.CONCAT("""",Keys!E4,""": ", """",E5,"""")</f>
        <v>"26": "m"</v>
      </c>
      <c r="Y5" t="str">
        <f>_xlfn.CONCAT("""",Keys!F4,""": ", """",F5,"""")</f>
        <v>"27": "x"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","</v>
      </c>
      <c r="AF5" t="str">
        <f>_xlfn.CONCAT("""",Keys!M4,""": ", """",M5,"""")</f>
        <v>"26": "."</v>
      </c>
      <c r="AG5" t="str">
        <f>_xlfn.CONCAT("""",Keys!N4,""": ", """",N5,"""")</f>
        <v>"25": "u"</v>
      </c>
      <c r="AH5" t="str">
        <f>_xlfn.CONCAT("""",Keys!O4,""": ", """",O5,"""")</f>
        <v>"24": "g"</v>
      </c>
      <c r="AI5" t="str">
        <f>_xlfn.CONCAT("""",Keys!P4,""": ", """",P5,"""")</f>
        <v>"23": ";"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"j","10": "l","11": "o","12": "c","13": "q","14": "","15": "/","16": "f","17": "r","18": "e","19": "s","20": "v","21": "","22": "","23": "'","24": "w","25": "p","26": "m","27": "x","28":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"j","10": "l","11": "o","12": "c","13": "q","14": "","15": "/","16": "f","17": "r","18": "e","19": "s","20": "v","21": "","22": "","23": "'","24": "w","25": "p","26": "m","27": "x","28": "","29": "","30": "","31": "","32": "[","33": "]","34": "","35": "","36": "","37": "","38": ""}, "right": {"7": "","6": "6","5": "7","4": "8","3": "9","2": "0","1": "","14": "","13": "k","12": "h","11": "i","10": "d","9": "z","8": "=","21": "`","20": "b","19": "n","18": "a","17": "t","16": "y","15": "-","29": "","28": "","27": ",","26": ".","25": "u","24": "g","23": ";","22":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"k","12": "h","11": "i","10": "d","9": "z","8": "=","21": "`","20": "b","19": "n","18": "a","17": "t","16": "y","15": "-","29": "","28": "","27": ",","26": ".","25": "u","24": "g","23": ";","22":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">
        <v>9</v>
      </c>
      <c r="G12" s="149">
        <f t="shared" ref="G12:G26" si="0">_xlfn.IFNA(_xlfn.IFNA(INDEX($C$12:$C$58, MATCH(F12,$A$12:$A$58,0)), INDEX($C$12:$C$58, MATCH(F12,$B$12:$B$58,0))),0)</f>
        <v>11.692</v>
      </c>
      <c r="I12" s="87" t="s">
        <v>2</v>
      </c>
      <c r="J12" s="149">
        <f t="shared" ref="J12:J26" si="1">_xlfn.IFNA(_xlfn.IFNA(INDEX($C$12:$C$58, MATCH(I12,$A$12:$A$58,0)), INDEX($C$12:$C$58, MATCH(I12,$B$12:$B$58,0))),0)</f>
        <v>9.1489999999999991</v>
      </c>
      <c r="L12" s="87" t="s">
        <v>122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C12-Table91535[[#This Row],[%]]</f>
        <v>2.543000000000001</v>
      </c>
      <c r="F13" s="87" t="s">
        <v>28</v>
      </c>
      <c r="G13" s="149">
        <f t="shared" si="0"/>
        <v>6.7030000000000003</v>
      </c>
      <c r="I13" s="87" t="s">
        <v>11</v>
      </c>
      <c r="J13" s="149">
        <f t="shared" si="1"/>
        <v>7.2220000000000004</v>
      </c>
      <c r="L13" s="87" t="s">
        <v>123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C13-Table91535[[#This Row],[%]]</f>
        <v>1.9269999999999987</v>
      </c>
      <c r="F14" s="87" t="s">
        <v>12</v>
      </c>
      <c r="G14" s="149">
        <f t="shared" si="0"/>
        <v>6.3739999999999997</v>
      </c>
      <c r="I14" s="87" t="s">
        <v>25</v>
      </c>
      <c r="J14" s="149">
        <f t="shared" si="1"/>
        <v>6.7350000000000003</v>
      </c>
      <c r="L14" s="87" t="s">
        <v>124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C14-Table91535[[#This Row],[%]]</f>
        <v>0.4870000000000001</v>
      </c>
      <c r="F15" s="87" t="s">
        <v>10</v>
      </c>
      <c r="G15" s="149">
        <f t="shared" si="0"/>
        <v>5.7329999999999997</v>
      </c>
      <c r="I15" s="87" t="s">
        <v>22</v>
      </c>
      <c r="J15" s="149">
        <f t="shared" si="1"/>
        <v>6.49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C15-Table91535[[#This Row],[%]]</f>
        <v>3.2000000000000028E-2</v>
      </c>
      <c r="F16" s="87" t="s">
        <v>29</v>
      </c>
      <c r="G16" s="149">
        <f t="shared" si="0"/>
        <v>3.9790000000000001</v>
      </c>
      <c r="I16" s="87" t="s">
        <v>21</v>
      </c>
      <c r="J16" s="149">
        <f t="shared" si="1"/>
        <v>3.2429999999999999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C16-Table91535[[#This Row],[%]]</f>
        <v>0.21300000000000008</v>
      </c>
      <c r="F17" s="87" t="s">
        <v>18</v>
      </c>
      <c r="G17" s="149">
        <f t="shared" si="0"/>
        <v>3.9359999999999999</v>
      </c>
      <c r="I17" s="87" t="s">
        <v>13</v>
      </c>
      <c r="J17" s="149">
        <f t="shared" si="1"/>
        <v>3.1739999999999999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C17-Table91535[[#This Row],[%]]</f>
        <v>0.11600000000000055</v>
      </c>
      <c r="F18" s="87" t="s">
        <v>31</v>
      </c>
      <c r="G18" s="149">
        <f t="shared" si="0"/>
        <v>2.54</v>
      </c>
      <c r="I18" s="87" t="s">
        <v>30</v>
      </c>
      <c r="J18" s="149">
        <f t="shared" si="1"/>
        <v>3.0430000000000001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C18-Table91535[[#This Row],[%]]</f>
        <v>0.64100000000000001</v>
      </c>
      <c r="F19" s="87" t="s">
        <v>24</v>
      </c>
      <c r="G19" s="149">
        <f t="shared" si="0"/>
        <v>2.4380000000000002</v>
      </c>
      <c r="I19" s="87" t="s">
        <v>23</v>
      </c>
      <c r="J19" s="149">
        <f t="shared" si="1"/>
        <v>2.6539999999999999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C19-Table91535[[#This Row],[%]]</f>
        <v>1.7539999999999996</v>
      </c>
      <c r="F20" s="87" t="s">
        <v>14</v>
      </c>
      <c r="G20" s="149">
        <f t="shared" si="0"/>
        <v>1.756</v>
      </c>
      <c r="I20" s="87" t="s">
        <v>15</v>
      </c>
      <c r="J20" s="149">
        <f t="shared" si="1"/>
        <v>1.597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C20-Table91535[[#This Row],[%]]</f>
        <v>4.3000000000000149E-2</v>
      </c>
      <c r="F21" s="87" t="s">
        <v>8</v>
      </c>
      <c r="G21" s="149">
        <f t="shared" si="0"/>
        <v>1.278</v>
      </c>
      <c r="I21" s="87" t="s">
        <v>20</v>
      </c>
      <c r="J21" s="149">
        <f t="shared" si="1"/>
        <v>1.5489999999999999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C21-Table91535[[#This Row],[%]]</f>
        <v>0.69300000000000006</v>
      </c>
      <c r="F22" s="87" t="s">
        <v>19</v>
      </c>
      <c r="G22" s="149">
        <f t="shared" si="0"/>
        <v>0.90100000000000002</v>
      </c>
      <c r="I22" s="87" t="s">
        <v>3</v>
      </c>
      <c r="J22" s="149">
        <f t="shared" si="1"/>
        <v>1.5489999999999999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C22-Table91535[[#This Row],[%]]</f>
        <v>6.899999999999995E-2</v>
      </c>
      <c r="F23" s="87" t="s">
        <v>17</v>
      </c>
      <c r="G23" s="149">
        <f t="shared" si="0"/>
        <v>0.43</v>
      </c>
      <c r="I23" s="87" t="s">
        <v>27</v>
      </c>
      <c r="J23" s="149">
        <f t="shared" si="1"/>
        <v>1.0269999999999999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C23-Table91535[[#This Row],[%]]</f>
        <v>0.13099999999999978</v>
      </c>
      <c r="F24" s="147" t="s">
        <v>36</v>
      </c>
      <c r="G24" s="149">
        <f t="shared" si="0"/>
        <v>0.26900000000000002</v>
      </c>
      <c r="I24" s="87" t="s">
        <v>26</v>
      </c>
      <c r="J24" s="149">
        <f t="shared" si="1"/>
        <v>0.51900000000000002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C24-Table91535[[#This Row],[%]]</f>
        <v>0.38900000000000023</v>
      </c>
      <c r="F25" s="87" t="s">
        <v>7</v>
      </c>
      <c r="G25" s="149">
        <f t="shared" si="0"/>
        <v>0.23799999999999999</v>
      </c>
      <c r="I25" s="87" t="s">
        <v>32</v>
      </c>
      <c r="J25" s="149">
        <f t="shared" si="1"/>
        <v>0.39800000000000002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C25-Table91535[[#This Row],[%]]</f>
        <v>0.11399999999999988</v>
      </c>
      <c r="F26" s="87" t="s">
        <v>1</v>
      </c>
      <c r="G26" s="149">
        <f t="shared" si="0"/>
        <v>0.18099999999999999</v>
      </c>
      <c r="I26" s="147" t="s">
        <v>16</v>
      </c>
      <c r="J26" s="149">
        <f t="shared" si="1"/>
        <v>0.105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C26-Table91535[[#This Row],[%]]</f>
        <v>0.10199999999999987</v>
      </c>
      <c r="F27" s="176"/>
      <c r="G27" s="177">
        <f>SUM(G12:G26)</f>
        <v>48.448</v>
      </c>
      <c r="I27" s="176"/>
      <c r="J27" s="178">
        <f>SUM(J12:J26)</f>
        <v>48.453999999999994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C27-Table91535[[#This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C28-Table91535[[#This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C29-Table91535[[#This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C30-Table91535[[#This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C31-Table91535[[#This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C32-Table91535[[#This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C33-Table91535[[#This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C34-Table91535[[#This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C35-Table91535[[#This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C36-Table91535[[#This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C37-Table91535[[#This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C38-Table91535[[#This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C39-Table91535[[#This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C40-Table91535[[#This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2F8BC-1E77-44CC-AA35-DC35E6C5B62C}">
  <dimension ref="A1:AJ319"/>
  <sheetViews>
    <sheetView zoomScale="160" zoomScaleNormal="160" workbookViewId="0">
      <pane ySplit="7" topLeftCell="A8" activePane="bottomLeft" state="frozen"/>
      <selection pane="bottomLeft" activeCell="F12" sqref="F12:J26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</v>
      </c>
      <c r="C3" s="134" t="s">
        <v>23</v>
      </c>
      <c r="D3" s="133" t="s">
        <v>12</v>
      </c>
      <c r="E3" s="86" t="s">
        <v>3</v>
      </c>
      <c r="F3" s="186" t="s">
        <v>36</v>
      </c>
      <c r="G3" s="90"/>
      <c r="H3" s="4"/>
      <c r="J3" s="4"/>
      <c r="K3" s="86"/>
      <c r="L3" s="137" t="s">
        <v>27</v>
      </c>
      <c r="M3" s="86" t="s">
        <v>30</v>
      </c>
      <c r="N3" s="133" t="s">
        <v>13</v>
      </c>
      <c r="O3" s="134" t="s">
        <v>14</v>
      </c>
      <c r="P3" s="89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"j"</v>
      </c>
      <c r="V3" t="str">
        <f>_xlfn.CONCAT("""",Keys!C2,""": ", """",C3,"""")</f>
        <v>"10": "u"</v>
      </c>
      <c r="W3" t="str">
        <f>_xlfn.CONCAT("""",Keys!D2,""": ", """",D3,"""")</f>
        <v>"11": "s"</v>
      </c>
      <c r="X3" t="str">
        <f>_xlfn.CONCAT("""",Keys!E2,""": ", """",E3,"""")</f>
        <v>"12": "b"</v>
      </c>
      <c r="Y3" t="str">
        <f>_xlfn.CONCAT("""",Keys!F2,""": ", """",F3,"""")</f>
        <v>"13": "'"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","</v>
      </c>
      <c r="AF3" t="str">
        <f>_xlfn.CONCAT("""",Keys!M2,""": ", """",M3,"""")</f>
        <v>"12": "."</v>
      </c>
      <c r="AG3" t="str">
        <f>_xlfn.CONCAT("""",Keys!N2,""": ", """",N3,"""")</f>
        <v>"11": "d"</v>
      </c>
      <c r="AH3" t="str">
        <f>_xlfn.CONCAT("""",Keys!O2,""": ", """",O3,"""")</f>
        <v>"10": "f"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18</v>
      </c>
      <c r="C4" s="134" t="s">
        <v>9</v>
      </c>
      <c r="D4" s="133" t="s">
        <v>10</v>
      </c>
      <c r="E4" s="132" t="s">
        <v>28</v>
      </c>
      <c r="F4" s="86" t="s">
        <v>32</v>
      </c>
      <c r="G4" s="115"/>
      <c r="H4" s="4"/>
      <c r="J4" s="4"/>
      <c r="K4" s="90" t="s">
        <v>4</v>
      </c>
      <c r="L4" s="86" t="s">
        <v>20</v>
      </c>
      <c r="M4" s="132" t="s">
        <v>25</v>
      </c>
      <c r="N4" s="133" t="s">
        <v>2</v>
      </c>
      <c r="O4" s="134" t="s">
        <v>11</v>
      </c>
      <c r="P4" s="89" t="s">
        <v>21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"c"</v>
      </c>
      <c r="V4" t="str">
        <f>_xlfn.CONCAT("""",Keys!C3,""": ", """",C4,"""")</f>
        <v>"17": "e"</v>
      </c>
      <c r="W4" t="str">
        <f>_xlfn.CONCAT("""",Keys!D3,""": ", """",D4,"""")</f>
        <v>"18": "r"</v>
      </c>
      <c r="X4" t="str">
        <f>_xlfn.CONCAT("""",Keys!E3,""": ", """",E4,"""")</f>
        <v>"19": "o"</v>
      </c>
      <c r="Y4" t="str">
        <f>_xlfn.CONCAT("""",Keys!F3,""": ", """",F4,"""")</f>
        <v>"20": ";"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"y"</v>
      </c>
      <c r="AF4" t="str">
        <f>_xlfn.CONCAT("""",Keys!M3,""": ", """",M4,"""")</f>
        <v>"19": "i"</v>
      </c>
      <c r="AG4" t="str">
        <f>_xlfn.CONCAT("""",Keys!N3,""": ", """",N4,"""")</f>
        <v>"18": "t"</v>
      </c>
      <c r="AH4" t="str">
        <f>_xlfn.CONCAT("""",Keys!O3,""": ", """",O4,"""")</f>
        <v>"17": "a"</v>
      </c>
      <c r="AI4" t="str">
        <f>_xlfn.CONCAT("""",Keys!P3,""": ", """",P4,"""")</f>
        <v>"16": "h"</v>
      </c>
      <c r="AJ4" t="str">
        <f>_xlfn.CONCAT("""",Keys!Q3,""": ", """",Q4,"""")</f>
        <v>"15": "-"</v>
      </c>
    </row>
    <row r="5" spans="1:36" x14ac:dyDescent="0.3">
      <c r="A5" s="89"/>
      <c r="B5" s="136" t="s">
        <v>19</v>
      </c>
      <c r="C5" s="88" t="s">
        <v>8</v>
      </c>
      <c r="D5" s="85" t="s">
        <v>29</v>
      </c>
      <c r="E5" s="132" t="s">
        <v>31</v>
      </c>
      <c r="F5" s="138" t="s">
        <v>7</v>
      </c>
      <c r="G5" s="92"/>
      <c r="H5" s="92"/>
      <c r="J5" s="105"/>
      <c r="K5" s="105"/>
      <c r="L5" s="138" t="s">
        <v>26</v>
      </c>
      <c r="M5" s="132" t="s">
        <v>22</v>
      </c>
      <c r="N5" s="85" t="s">
        <v>24</v>
      </c>
      <c r="O5" s="88" t="s">
        <v>15</v>
      </c>
      <c r="P5" s="89" t="s">
        <v>17</v>
      </c>
      <c r="Q5" s="104"/>
      <c r="T5" t="str">
        <f>_xlfn.CONCAT("""",Keys!A4,""": ", """",A5,"""")</f>
        <v>"22": ""</v>
      </c>
      <c r="U5" t="str">
        <f>_xlfn.CONCAT("""",Keys!B4,""": ", """",B5,"""")</f>
        <v>"23": "v"</v>
      </c>
      <c r="V5" t="str">
        <f>_xlfn.CONCAT("""",Keys!C4,""": ", """",C5,"""")</f>
        <v>"24": "w"</v>
      </c>
      <c r="W5" t="str">
        <f>_xlfn.CONCAT("""",Keys!D4,""": ", """",D5,"""")</f>
        <v>"25": "l"</v>
      </c>
      <c r="X5" t="str">
        <f>_xlfn.CONCAT("""",Keys!E4,""": ", """",E5,"""")</f>
        <v>"26": "p"</v>
      </c>
      <c r="Y5" t="str">
        <f>_xlfn.CONCAT("""",Keys!F4,""": ", """",F5,"""")</f>
        <v>"27": "q"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"k"</v>
      </c>
      <c r="AF5" t="str">
        <f>_xlfn.CONCAT("""",Keys!M4,""": ", """",M5,"""")</f>
        <v>"26": "n"</v>
      </c>
      <c r="AG5" t="str">
        <f>_xlfn.CONCAT("""",Keys!N4,""": ", """",N5,"""")</f>
        <v>"25": "m"</v>
      </c>
      <c r="AH5" t="str">
        <f>_xlfn.CONCAT("""",Keys!O4,""": ", """",O5,"""")</f>
        <v>"24": "g"</v>
      </c>
      <c r="AI5" t="str">
        <f>_xlfn.CONCAT("""",Keys!P4,""": ", """",P5,"""")</f>
        <v>"23": "x"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"j","10": "u","11": "s","12": "b","13": "'","14": "","15": "/","16": "c","17": "e","18": "r","19": "o","20": ";","21": "","22": "","23": "v","24": "w","25": "l","26": "p","27": "q","28":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"j","10": "u","11": "s","12": "b","13": "'","14": "","15": "/","16": "c","17": "e","18": "r","19": "o","20": ";","21": "","22": "","23": "v","24": "w","25": "l","26": "p","27": "q","28": "","29": "","30": "","31": "","32": "[","33": "]","34": "","35": "","36": "","37": "","38": ""}, "right": {"7": "","6": "6","5": "7","4": "8","3": "9","2": "0","1": "","14": "","13": ",","12": ".","11": "d","10": "f","9": "z","8": "=","21": "`","20": "y","19": "i","18": "t","17": "a","16": "h","15": "-","29": "","28": "","27": "k","26": "n","25": "m","24": "g","23": "x","22":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",","12": ".","11": "d","10": "f","9": "z","8": "=","21": "`","20": "y","19": "i","18": "t","17": "a","16": "h","15": "-","29": "","28": "","27": "k","26": "n","25": "m","24": "g","23": "x","22":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ht="15" thickBot="1" x14ac:dyDescent="0.35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87" t="s">
        <v>9</v>
      </c>
      <c r="B12" s="188" t="s">
        <v>9</v>
      </c>
      <c r="C12" s="207">
        <v>11.692</v>
      </c>
      <c r="D12" s="150"/>
      <c r="F12" s="87" t="str">
        <f>B3</f>
        <v>j</v>
      </c>
      <c r="G12" s="87">
        <f t="shared" ref="G12:G26" si="0">_xlfn.IFNA(_xlfn.IFNA(INDEX($C$12:$C$58, MATCH(F12,$A$12:$A$58,0)), INDEX($C$12:$C$58, MATCH(F12,$B$12:$B$58,0))),0)</f>
        <v>0.18099999999999999</v>
      </c>
      <c r="I12" s="87" t="str">
        <f>L3</f>
        <v>,</v>
      </c>
      <c r="J12" s="87">
        <f t="shared" ref="J12:J26" si="1">_xlfn.IFNA(_xlfn.IFNA(INDEX($C$12:$C$58, MATCH(I12,$A$12:$A$58,0)), INDEX($C$12:$C$58, MATCH(I12,$B$12:$B$58,0))),0)</f>
        <v>1.0269999999999999</v>
      </c>
      <c r="L12" s="87" t="s">
        <v>125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89" t="s">
        <v>2</v>
      </c>
      <c r="B13" s="190" t="s">
        <v>2</v>
      </c>
      <c r="C13" s="208">
        <v>9.1489999999999991</v>
      </c>
      <c r="D13" s="150">
        <f>C12-Table9159[[#This Row],[%]]</f>
        <v>2.543000000000001</v>
      </c>
      <c r="F13" s="87" t="str">
        <f>B4</f>
        <v>c</v>
      </c>
      <c r="G13" s="87">
        <f t="shared" si="0"/>
        <v>3.9359999999999999</v>
      </c>
      <c r="I13" s="87" t="str">
        <f>L4</f>
        <v>y</v>
      </c>
      <c r="J13" s="87">
        <f t="shared" si="1"/>
        <v>1.5489999999999999</v>
      </c>
      <c r="L13" s="87" t="s">
        <v>126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89" t="s">
        <v>11</v>
      </c>
      <c r="B14" s="190" t="s">
        <v>11</v>
      </c>
      <c r="C14" s="208">
        <v>7.2220000000000004</v>
      </c>
      <c r="D14" s="150">
        <f>C13-Table9159[[#This Row],[%]]</f>
        <v>1.9269999999999987</v>
      </c>
      <c r="F14" s="87" t="str">
        <f>B5</f>
        <v>v</v>
      </c>
      <c r="G14" s="87">
        <f t="shared" si="0"/>
        <v>0.90100000000000002</v>
      </c>
      <c r="I14" s="87" t="str">
        <f>L5</f>
        <v>k</v>
      </c>
      <c r="J14" s="87">
        <f t="shared" si="1"/>
        <v>0.51900000000000002</v>
      </c>
      <c r="L14" s="87" t="s">
        <v>127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91" t="s">
        <v>25</v>
      </c>
      <c r="B15" s="192" t="s">
        <v>25</v>
      </c>
      <c r="C15" s="209">
        <v>6.7350000000000003</v>
      </c>
      <c r="D15" s="150">
        <f>C14-Table9159[[#This Row],[%]]</f>
        <v>0.4870000000000001</v>
      </c>
      <c r="F15" s="87" t="str">
        <f>C3</f>
        <v>u</v>
      </c>
      <c r="G15" s="87">
        <f t="shared" si="0"/>
        <v>2.6539999999999999</v>
      </c>
      <c r="I15" s="87" t="str">
        <f>M3</f>
        <v>.</v>
      </c>
      <c r="J15" s="87">
        <f t="shared" si="1"/>
        <v>3.0430000000000001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91" t="s">
        <v>28</v>
      </c>
      <c r="B16" s="192" t="s">
        <v>28</v>
      </c>
      <c r="C16" s="209">
        <v>6.7030000000000003</v>
      </c>
      <c r="D16" s="150">
        <f>C15-Table9159[[#This Row],[%]]</f>
        <v>3.2000000000000028E-2</v>
      </c>
      <c r="F16" s="87" t="str">
        <f>C4</f>
        <v>e</v>
      </c>
      <c r="G16" s="87">
        <f t="shared" si="0"/>
        <v>11.692</v>
      </c>
      <c r="I16" s="87" t="str">
        <f>M4</f>
        <v>i</v>
      </c>
      <c r="J16" s="87">
        <f t="shared" si="1"/>
        <v>6.7350000000000003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91" t="s">
        <v>22</v>
      </c>
      <c r="B17" s="192" t="s">
        <v>22</v>
      </c>
      <c r="C17" s="209">
        <v>6.49</v>
      </c>
      <c r="D17" s="150">
        <f>C16-Table9159[[#This Row],[%]]</f>
        <v>0.21300000000000008</v>
      </c>
      <c r="F17" s="87" t="str">
        <f>C5</f>
        <v>w</v>
      </c>
      <c r="G17" s="87">
        <f t="shared" si="0"/>
        <v>1.278</v>
      </c>
      <c r="I17" s="87" t="str">
        <f>M5</f>
        <v>n</v>
      </c>
      <c r="J17" s="87">
        <f t="shared" si="1"/>
        <v>6.49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91" t="s">
        <v>12</v>
      </c>
      <c r="B18" s="192" t="s">
        <v>12</v>
      </c>
      <c r="C18" s="209">
        <v>6.3739999999999997</v>
      </c>
      <c r="D18" s="150">
        <f>C17-Table9159[[#This Row],[%]]</f>
        <v>0.11600000000000055</v>
      </c>
      <c r="F18" s="87" t="str">
        <f>D3</f>
        <v>s</v>
      </c>
      <c r="G18" s="87">
        <f t="shared" si="0"/>
        <v>6.3739999999999997</v>
      </c>
      <c r="I18" s="87" t="str">
        <f>N3</f>
        <v>d</v>
      </c>
      <c r="J18" s="87">
        <f t="shared" si="1"/>
        <v>3.1739999999999999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91" t="s">
        <v>10</v>
      </c>
      <c r="B19" s="192" t="s">
        <v>10</v>
      </c>
      <c r="C19" s="209">
        <v>5.7329999999999997</v>
      </c>
      <c r="D19" s="150">
        <f>C18-Table9159[[#This Row],[%]]</f>
        <v>0.64100000000000001</v>
      </c>
      <c r="F19" s="87" t="str">
        <f>D4</f>
        <v>r</v>
      </c>
      <c r="G19" s="87">
        <f t="shared" si="0"/>
        <v>5.7329999999999997</v>
      </c>
      <c r="I19" s="87" t="str">
        <f>N4</f>
        <v>t</v>
      </c>
      <c r="J19" s="87">
        <f t="shared" si="1"/>
        <v>9.1489999999999991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93" t="s">
        <v>29</v>
      </c>
      <c r="B20" s="194" t="s">
        <v>29</v>
      </c>
      <c r="C20" s="210">
        <v>3.9790000000000001</v>
      </c>
      <c r="D20" s="150">
        <f>C19-Table9159[[#This Row],[%]]</f>
        <v>1.7539999999999996</v>
      </c>
      <c r="F20" s="87" t="str">
        <f>D5</f>
        <v>l</v>
      </c>
      <c r="G20" s="87">
        <f t="shared" si="0"/>
        <v>3.9790000000000001</v>
      </c>
      <c r="I20" s="87" t="str">
        <f>N5</f>
        <v>m</v>
      </c>
      <c r="J20" s="87">
        <f t="shared" si="1"/>
        <v>2.4380000000000002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93" t="s">
        <v>18</v>
      </c>
      <c r="B21" s="194" t="s">
        <v>18</v>
      </c>
      <c r="C21" s="210">
        <v>3.9359999999999999</v>
      </c>
      <c r="D21" s="150">
        <f>C20-Table9159[[#This Row],[%]]</f>
        <v>4.3000000000000149E-2</v>
      </c>
      <c r="F21" s="87" t="str">
        <f>E3</f>
        <v>b</v>
      </c>
      <c r="G21" s="87">
        <f t="shared" si="0"/>
        <v>1.5489999999999999</v>
      </c>
      <c r="I21" s="87" t="str">
        <f>O3</f>
        <v>f</v>
      </c>
      <c r="J21" s="87">
        <f t="shared" si="1"/>
        <v>1.756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97" t="s">
        <v>21</v>
      </c>
      <c r="B22" s="198" t="s">
        <v>21</v>
      </c>
      <c r="C22" s="211">
        <v>3.2429999999999999</v>
      </c>
      <c r="D22" s="150">
        <f>C21-Table9159[[#This Row],[%]]</f>
        <v>0.69300000000000006</v>
      </c>
      <c r="F22" s="87" t="str">
        <f>E4</f>
        <v>o</v>
      </c>
      <c r="G22" s="87">
        <f t="shared" si="0"/>
        <v>6.7030000000000003</v>
      </c>
      <c r="I22" s="87" t="str">
        <f>O4</f>
        <v>a</v>
      </c>
      <c r="J22" s="87">
        <f t="shared" si="1"/>
        <v>7.2220000000000004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ht="15" thickBot="1" x14ac:dyDescent="0.35">
      <c r="A23" s="195" t="s">
        <v>13</v>
      </c>
      <c r="B23" s="196" t="s">
        <v>13</v>
      </c>
      <c r="C23" s="212">
        <v>3.1739999999999999</v>
      </c>
      <c r="D23" s="150">
        <f>C22-Table9159[[#This Row],[%]]</f>
        <v>6.899999999999995E-2</v>
      </c>
      <c r="F23" s="87" t="str">
        <f>E5</f>
        <v>p</v>
      </c>
      <c r="G23" s="87">
        <f t="shared" si="0"/>
        <v>2.54</v>
      </c>
      <c r="I23" s="87" t="str">
        <f>O5</f>
        <v>g</v>
      </c>
      <c r="J23" s="87">
        <f t="shared" si="1"/>
        <v>1.597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C23-Table9159[[#This Row],[%]]</f>
        <v>0.13099999999999978</v>
      </c>
      <c r="F24" s="87" t="str">
        <f>F3</f>
        <v>'</v>
      </c>
      <c r="G24" s="87">
        <f t="shared" si="0"/>
        <v>0.26900000000000002</v>
      </c>
      <c r="I24" s="87" t="str">
        <f>P3</f>
        <v>z</v>
      </c>
      <c r="J24" s="87">
        <f t="shared" si="1"/>
        <v>0.105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C24-Table9159[[#This Row],[%]]</f>
        <v>0.38900000000000023</v>
      </c>
      <c r="F25" s="87" t="str">
        <f>F4</f>
        <v>;</v>
      </c>
      <c r="G25" s="87">
        <f t="shared" si="0"/>
        <v>0.39800000000000002</v>
      </c>
      <c r="I25" s="87" t="str">
        <f>P4</f>
        <v>h</v>
      </c>
      <c r="J25" s="87">
        <f t="shared" si="1"/>
        <v>3.2429999999999999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C25-Table9159[[#This Row],[%]]</f>
        <v>0.11399999999999988</v>
      </c>
      <c r="F26" s="87" t="str">
        <f>F5</f>
        <v>q</v>
      </c>
      <c r="G26" s="87">
        <f t="shared" si="0"/>
        <v>0.23799999999999999</v>
      </c>
      <c r="I26" s="87" t="str">
        <f>P5</f>
        <v>x</v>
      </c>
      <c r="J26" s="87">
        <f t="shared" si="1"/>
        <v>0.43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C26-Table9159[[#This Row],[%]]</f>
        <v>0.10199999999999987</v>
      </c>
      <c r="F27" s="176"/>
      <c r="G27" s="177">
        <f>SUM(G12:G26)</f>
        <v>48.424999999999997</v>
      </c>
      <c r="I27" s="176"/>
      <c r="J27" s="178">
        <f>SUM(J12:J26)</f>
        <v>48.477000000000004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C27-Table9159[[#This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C28-Table9159[[#This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C29-Table9159[[#This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C30-Table9159[[#This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C31-Table9159[[#This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ht="15" thickBot="1" x14ac:dyDescent="0.35">
      <c r="A33" s="155" t="s">
        <v>27</v>
      </c>
      <c r="B33" s="155" t="s">
        <v>99</v>
      </c>
      <c r="C33" s="167">
        <v>1.0269999999999999</v>
      </c>
      <c r="D33" s="150">
        <f>C32-Table9159[[#This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99" t="s">
        <v>19</v>
      </c>
      <c r="B34" s="200" t="s">
        <v>19</v>
      </c>
      <c r="C34" s="213">
        <v>0.90100000000000002</v>
      </c>
      <c r="D34" s="150">
        <f>C33-Table9159[[#This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201" t="s">
        <v>26</v>
      </c>
      <c r="B35" s="202" t="s">
        <v>26</v>
      </c>
      <c r="C35" s="214">
        <v>0.51900000000000002</v>
      </c>
      <c r="D35" s="150">
        <f>C34-Table9159[[#This Row],[%]]</f>
        <v>0.38200000000000001</v>
      </c>
    </row>
    <row r="36" spans="1:26" x14ac:dyDescent="0.3">
      <c r="A36" s="201" t="s">
        <v>17</v>
      </c>
      <c r="B36" s="202" t="s">
        <v>17</v>
      </c>
      <c r="C36" s="214">
        <v>0.43</v>
      </c>
      <c r="D36" s="150">
        <f>C35-Table9159[[#This Row],[%]]</f>
        <v>8.9000000000000024E-2</v>
      </c>
    </row>
    <row r="37" spans="1:26" x14ac:dyDescent="0.3">
      <c r="A37" s="201" t="s">
        <v>100</v>
      </c>
      <c r="B37" s="202" t="s">
        <v>32</v>
      </c>
      <c r="C37" s="214">
        <v>0.39800000000000002</v>
      </c>
      <c r="D37" s="150">
        <f>C36-Table9159[[#This Row],[%]]</f>
        <v>3.1999999999999973E-2</v>
      </c>
    </row>
    <row r="38" spans="1:26" x14ac:dyDescent="0.3">
      <c r="A38" s="203" t="s">
        <v>101</v>
      </c>
      <c r="B38" s="204" t="s">
        <v>36</v>
      </c>
      <c r="C38" s="214">
        <v>0.26900000000000002</v>
      </c>
      <c r="D38" s="150">
        <f>C37-Table9159[[#This Row],[%]]</f>
        <v>0.129</v>
      </c>
    </row>
    <row r="39" spans="1:26" x14ac:dyDescent="0.3">
      <c r="A39" s="201" t="s">
        <v>7</v>
      </c>
      <c r="B39" s="202" t="s">
        <v>7</v>
      </c>
      <c r="C39" s="214">
        <v>0.23799999999999999</v>
      </c>
      <c r="D39" s="87">
        <f>C38-Table9159[[#This Row],[%]]</f>
        <v>3.1000000000000028E-2</v>
      </c>
    </row>
    <row r="40" spans="1:26" x14ac:dyDescent="0.3">
      <c r="A40" s="201" t="s">
        <v>1</v>
      </c>
      <c r="B40" s="202" t="s">
        <v>1</v>
      </c>
      <c r="C40" s="214">
        <v>0.18099999999999999</v>
      </c>
      <c r="D40" s="87">
        <f>C39-Table9159[[#This Row],[%]]</f>
        <v>5.6999999999999995E-2</v>
      </c>
    </row>
    <row r="41" spans="1:26" ht="14.4" customHeight="1" thickBot="1" x14ac:dyDescent="0.35">
      <c r="A41" s="205" t="s">
        <v>16</v>
      </c>
      <c r="B41" s="206" t="s">
        <v>16</v>
      </c>
      <c r="C41" s="215">
        <v>0.105</v>
      </c>
      <c r="D41" s="87">
        <f>C40-Table9159[[#This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ignoredErrors>
    <ignoredError sqref="I15:J26" calculatedColumn="1"/>
  </ignoredErrors>
  <tableParts count="3">
    <tablePart r:id="rId2"/>
    <tablePart r:id="rId3"/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ED61A-EA20-4F27-BAF9-80481493C90E}">
  <dimension ref="A1:AJ319"/>
  <sheetViews>
    <sheetView zoomScale="160" zoomScaleNormal="160" workbookViewId="0">
      <pane ySplit="7" topLeftCell="A8" activePane="bottomLeft" state="frozen"/>
      <selection pane="bottomLeft" activeCell="A9" sqref="A9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26</v>
      </c>
      <c r="C3" s="134" t="s">
        <v>31</v>
      </c>
      <c r="D3" s="133" t="s">
        <v>23</v>
      </c>
      <c r="E3" s="86" t="s">
        <v>24</v>
      </c>
      <c r="F3" s="137" t="s">
        <v>17</v>
      </c>
      <c r="G3" s="90"/>
      <c r="H3" s="4"/>
      <c r="J3" s="4"/>
      <c r="K3" s="86"/>
      <c r="L3" s="137" t="s">
        <v>1</v>
      </c>
      <c r="M3" s="86" t="s">
        <v>14</v>
      </c>
      <c r="N3" s="133" t="s">
        <v>25</v>
      </c>
      <c r="O3" s="134" t="s">
        <v>15</v>
      </c>
      <c r="P3" s="89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"k"</v>
      </c>
      <c r="V3" t="str">
        <f>_xlfn.CONCAT("""",Keys!C2,""": ", """",C3,"""")</f>
        <v>"10": "p"</v>
      </c>
      <c r="W3" t="str">
        <f>_xlfn.CONCAT("""",Keys!D2,""": ", """",D3,"""")</f>
        <v>"11": "u"</v>
      </c>
      <c r="X3" t="str">
        <f>_xlfn.CONCAT("""",Keys!E2,""": ", """",E3,"""")</f>
        <v>"12": "m"</v>
      </c>
      <c r="Y3" t="str">
        <f>_xlfn.CONCAT("""",Keys!F2,""": ", """",F3,"""")</f>
        <v>"13": "x"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"j"</v>
      </c>
      <c r="AF3" t="str">
        <f>_xlfn.CONCAT("""",Keys!M2,""": ", """",M3,"""")</f>
        <v>"12": "f"</v>
      </c>
      <c r="AG3" t="str">
        <f>_xlfn.CONCAT("""",Keys!N2,""": ", """",N3,"""")</f>
        <v>"11": "i"</v>
      </c>
      <c r="AH3" t="str">
        <f>_xlfn.CONCAT("""",Keys!O2,""": ", """",O3,"""")</f>
        <v>"10": "g"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13</v>
      </c>
      <c r="C4" s="134" t="s">
        <v>12</v>
      </c>
      <c r="D4" s="133" t="s">
        <v>9</v>
      </c>
      <c r="E4" s="132" t="s">
        <v>10</v>
      </c>
      <c r="F4" s="86" t="s">
        <v>8</v>
      </c>
      <c r="G4" s="115"/>
      <c r="H4" s="4"/>
      <c r="J4" s="4"/>
      <c r="K4" s="90" t="s">
        <v>4</v>
      </c>
      <c r="L4" s="86" t="s">
        <v>19</v>
      </c>
      <c r="M4" s="132" t="s">
        <v>22</v>
      </c>
      <c r="N4" s="133" t="s">
        <v>11</v>
      </c>
      <c r="O4" s="134" t="s">
        <v>2</v>
      </c>
      <c r="P4" s="89" t="s">
        <v>21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"d"</v>
      </c>
      <c r="V4" t="str">
        <f>_xlfn.CONCAT("""",Keys!C3,""": ", """",C4,"""")</f>
        <v>"17": "s"</v>
      </c>
      <c r="W4" t="str">
        <f>_xlfn.CONCAT("""",Keys!D3,""": ", """",D4,"""")</f>
        <v>"18": "e"</v>
      </c>
      <c r="X4" t="str">
        <f>_xlfn.CONCAT("""",Keys!E3,""": ", """",E4,"""")</f>
        <v>"19": "r"</v>
      </c>
      <c r="Y4" t="str">
        <f>_xlfn.CONCAT("""",Keys!F3,""": ", """",F4,"""")</f>
        <v>"20": "w"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"v"</v>
      </c>
      <c r="AF4" t="str">
        <f>_xlfn.CONCAT("""",Keys!M3,""": ", """",M4,"""")</f>
        <v>"19": "n"</v>
      </c>
      <c r="AG4" t="str">
        <f>_xlfn.CONCAT("""",Keys!N3,""": ", """",N4,"""")</f>
        <v>"18": "a"</v>
      </c>
      <c r="AH4" t="str">
        <f>_xlfn.CONCAT("""",Keys!O3,""": ", """",O4,"""")</f>
        <v>"17": "t"</v>
      </c>
      <c r="AI4" t="str">
        <f>_xlfn.CONCAT("""",Keys!P3,""": ", """",P4,"""")</f>
        <v>"16": "h"</v>
      </c>
      <c r="AJ4" t="str">
        <f>_xlfn.CONCAT("""",Keys!Q3,""": ", """",Q4,"""")</f>
        <v>"15": "-"</v>
      </c>
    </row>
    <row r="5" spans="1:36" x14ac:dyDescent="0.3">
      <c r="A5" s="89"/>
      <c r="B5" s="136" t="s">
        <v>27</v>
      </c>
      <c r="C5" s="88" t="s">
        <v>30</v>
      </c>
      <c r="D5" s="85" t="s">
        <v>20</v>
      </c>
      <c r="E5" s="132" t="s">
        <v>29</v>
      </c>
      <c r="F5" s="139" t="s">
        <v>32</v>
      </c>
      <c r="G5" s="92"/>
      <c r="H5" s="92"/>
      <c r="J5" s="105"/>
      <c r="K5" s="105"/>
      <c r="L5" s="138" t="s">
        <v>7</v>
      </c>
      <c r="M5" s="132" t="s">
        <v>18</v>
      </c>
      <c r="N5" s="85" t="s">
        <v>28</v>
      </c>
      <c r="O5" s="88" t="s">
        <v>3</v>
      </c>
      <c r="P5" s="107" t="s">
        <v>36</v>
      </c>
      <c r="Q5" s="104"/>
      <c r="T5" t="str">
        <f>_xlfn.CONCAT("""",Keys!A4,""": ", """",A5,"""")</f>
        <v>"22": ""</v>
      </c>
      <c r="U5" t="str">
        <f>_xlfn.CONCAT("""",Keys!B4,""": ", """",B5,"""")</f>
        <v>"23": ","</v>
      </c>
      <c r="V5" t="str">
        <f>_xlfn.CONCAT("""",Keys!C4,""": ", """",C5,"""")</f>
        <v>"24": "."</v>
      </c>
      <c r="W5" t="str">
        <f>_xlfn.CONCAT("""",Keys!D4,""": ", """",D5,"""")</f>
        <v>"25": "y"</v>
      </c>
      <c r="X5" t="str">
        <f>_xlfn.CONCAT("""",Keys!E4,""": ", """",E5,"""")</f>
        <v>"26": "l"</v>
      </c>
      <c r="Y5" t="str">
        <f>_xlfn.CONCAT("""",Keys!F4,""": ", """",F5,"""")</f>
        <v>"27": ";"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"q"</v>
      </c>
      <c r="AF5" t="str">
        <f>_xlfn.CONCAT("""",Keys!M4,""": ", """",M5,"""")</f>
        <v>"26": "c"</v>
      </c>
      <c r="AG5" t="str">
        <f>_xlfn.CONCAT("""",Keys!N4,""": ", """",N5,"""")</f>
        <v>"25": "o"</v>
      </c>
      <c r="AH5" t="str">
        <f>_xlfn.CONCAT("""",Keys!O4,""": ", """",O5,"""")</f>
        <v>"24": "b"</v>
      </c>
      <c r="AI5" t="str">
        <f>_xlfn.CONCAT("""",Keys!P4,""": ", """",P5,"""")</f>
        <v>"23": "'"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"k","10": "p","11": "u","12": "m","13": "x","14": "","15": "/","16": "d","17": "s","18": "e","19": "r","20": "w","21": "","22": "","23": ",","24": ".","25": "y","26": "l","27": ";","28":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"k","10": "p","11": "u","12": "m","13": "x","14": "","15": "/","16": "d","17": "s","18": "e","19": "r","20": "w","21": "","22": "","23": ",","24": ".","25": "y","26": "l","27": ";","28": "","29": "","30": "","31": "","32": "[","33": "]","34": "","35": "","36": "","37": "","38": ""}, "right": {"7": "","6": "6","5": "7","4": "8","3": "9","2": "0","1": "","14": "","13": "j","12": "f","11": "i","10": "g","9": "z","8": "=","21": "`","20": "v","19": "n","18": "a","17": "t","16": "h","15": "-","29": "","28": "","27": "q","26": "c","25": "o","24": "b","23": "'","22":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"j","12": "f","11": "i","10": "g","9": "z","8": "=","21": "`","20": "v","19": "n","18": "a","17": "t","16": "h","15": "-","29": "","28": "","27": "q","26": "c","25": "o","24": "b","23": "'","22":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B5</f>
        <v>,</v>
      </c>
      <c r="G12" s="87">
        <f t="shared" ref="G12:G26" si="0">_xlfn.IFNA(_xlfn.IFNA(INDEX($C$12:$C$58, MATCH(F12,$A$12:$A$58,0)), INDEX($C$12:$C$58, MATCH(F12,$B$12:$B$58,0))),0)</f>
        <v>1.0269999999999999</v>
      </c>
      <c r="I12" s="87" t="str">
        <f>L3</f>
        <v>j</v>
      </c>
      <c r="J12" s="87">
        <f t="shared" ref="J12:J26" si="1">_xlfn.IFNA(_xlfn.IFNA(INDEX($C$12:$C$58, MATCH(I12,$A$12:$A$58,0)), INDEX($C$12:$C$58, MATCH(I12,$B$12:$B$58,0))),0)</f>
        <v>0.18099999999999999</v>
      </c>
      <c r="M12" s="150" t="s">
        <v>116</v>
      </c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C12-Table9152[[#This Row],[%]]</f>
        <v>2.543000000000001</v>
      </c>
      <c r="F13" s="87" t="str">
        <f>B3</f>
        <v>k</v>
      </c>
      <c r="G13" s="87">
        <f t="shared" si="0"/>
        <v>0.51900000000000002</v>
      </c>
      <c r="I13" s="87" t="str">
        <f>L4</f>
        <v>v</v>
      </c>
      <c r="J13" s="87">
        <f t="shared" si="1"/>
        <v>0.90100000000000002</v>
      </c>
      <c r="M13" s="150" t="s">
        <v>117</v>
      </c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C13-Table9152[[#This Row],[%]]</f>
        <v>1.9269999999999987</v>
      </c>
      <c r="F14" s="87" t="str">
        <f>B4</f>
        <v>d</v>
      </c>
      <c r="G14" s="87">
        <f t="shared" si="0"/>
        <v>3.1739999999999999</v>
      </c>
      <c r="I14" s="87" t="str">
        <f>L5</f>
        <v>q</v>
      </c>
      <c r="J14" s="87">
        <f t="shared" si="1"/>
        <v>0.23799999999999999</v>
      </c>
      <c r="M14" s="150" t="s">
        <v>118</v>
      </c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C14-Table9152[[#This Row],[%]]</f>
        <v>0.4870000000000001</v>
      </c>
      <c r="F15" s="87" t="str">
        <f>C5</f>
        <v>.</v>
      </c>
      <c r="G15" s="87">
        <f t="shared" si="0"/>
        <v>3.0430000000000001</v>
      </c>
      <c r="I15" s="87" t="str">
        <f>M3</f>
        <v>f</v>
      </c>
      <c r="J15" s="87">
        <f t="shared" si="1"/>
        <v>1.756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C15-Table9152[[#This Row],[%]]</f>
        <v>3.2000000000000028E-2</v>
      </c>
      <c r="F16" s="87" t="str">
        <f>C3</f>
        <v>p</v>
      </c>
      <c r="G16" s="87">
        <f t="shared" si="0"/>
        <v>2.54</v>
      </c>
      <c r="I16" s="87" t="str">
        <f>M4</f>
        <v>n</v>
      </c>
      <c r="J16" s="87">
        <f t="shared" si="1"/>
        <v>6.49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C16-Table9152[[#This Row],[%]]</f>
        <v>0.21300000000000008</v>
      </c>
      <c r="F17" s="87" t="str">
        <f>C4</f>
        <v>s</v>
      </c>
      <c r="G17" s="87">
        <f t="shared" si="0"/>
        <v>6.3739999999999997</v>
      </c>
      <c r="I17" s="87" t="str">
        <f>M5</f>
        <v>c</v>
      </c>
      <c r="J17" s="87">
        <f t="shared" si="1"/>
        <v>3.9359999999999999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C17-Table9152[[#This Row],[%]]</f>
        <v>0.11600000000000055</v>
      </c>
      <c r="F18" s="87" t="str">
        <f>D5</f>
        <v>y</v>
      </c>
      <c r="G18" s="87">
        <f t="shared" si="0"/>
        <v>1.5489999999999999</v>
      </c>
      <c r="I18" s="87" t="str">
        <f>N3</f>
        <v>i</v>
      </c>
      <c r="J18" s="87">
        <f t="shared" si="1"/>
        <v>6.7350000000000003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C18-Table9152[[#This Row],[%]]</f>
        <v>0.64100000000000001</v>
      </c>
      <c r="F19" s="87" t="str">
        <f>D3</f>
        <v>u</v>
      </c>
      <c r="G19" s="87">
        <f t="shared" si="0"/>
        <v>2.6539999999999999</v>
      </c>
      <c r="I19" s="87" t="str">
        <f>N4</f>
        <v>a</v>
      </c>
      <c r="J19" s="87">
        <f t="shared" si="1"/>
        <v>7.2220000000000004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C19-Table9152[[#This Row],[%]]</f>
        <v>1.7539999999999996</v>
      </c>
      <c r="F20" s="87" t="str">
        <f>D4</f>
        <v>e</v>
      </c>
      <c r="G20" s="87">
        <f t="shared" si="0"/>
        <v>11.692</v>
      </c>
      <c r="I20" s="87" t="str">
        <f>N5</f>
        <v>o</v>
      </c>
      <c r="J20" s="87">
        <f t="shared" si="1"/>
        <v>6.7030000000000003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C20-Table9152[[#This Row],[%]]</f>
        <v>4.3000000000000149E-2</v>
      </c>
      <c r="F21" s="87" t="str">
        <f>E5</f>
        <v>l</v>
      </c>
      <c r="G21" s="87">
        <f t="shared" si="0"/>
        <v>3.9790000000000001</v>
      </c>
      <c r="I21" s="87" t="str">
        <f>O3</f>
        <v>g</v>
      </c>
      <c r="J21" s="87">
        <f t="shared" si="1"/>
        <v>1.597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C21-Table9152[[#This Row],[%]]</f>
        <v>0.69300000000000006</v>
      </c>
      <c r="F22" s="87" t="str">
        <f>E3</f>
        <v>m</v>
      </c>
      <c r="G22" s="87">
        <f t="shared" si="0"/>
        <v>2.4380000000000002</v>
      </c>
      <c r="I22" s="87" t="str">
        <f>O4</f>
        <v>t</v>
      </c>
      <c r="J22" s="87">
        <f t="shared" si="1"/>
        <v>9.1489999999999991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C22-Table9152[[#This Row],[%]]</f>
        <v>6.899999999999995E-2</v>
      </c>
      <c r="F23" s="87" t="str">
        <f>E4</f>
        <v>r</v>
      </c>
      <c r="G23" s="87">
        <f t="shared" si="0"/>
        <v>5.7329999999999997</v>
      </c>
      <c r="I23" s="87" t="str">
        <f>O5</f>
        <v>b</v>
      </c>
      <c r="J23" s="87">
        <f t="shared" si="1"/>
        <v>1.5489999999999999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C23-Table9152[[#This Row],[%]]</f>
        <v>0.13099999999999978</v>
      </c>
      <c r="F24" s="87" t="str">
        <f>F5</f>
        <v>;</v>
      </c>
      <c r="G24" s="87">
        <f t="shared" si="0"/>
        <v>0.39800000000000002</v>
      </c>
      <c r="I24" s="87" t="str">
        <f>P3</f>
        <v>z</v>
      </c>
      <c r="J24" s="87">
        <f t="shared" si="1"/>
        <v>0.105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C24-Table9152[[#This Row],[%]]</f>
        <v>0.38900000000000023</v>
      </c>
      <c r="F25" s="87" t="str">
        <f>F3</f>
        <v>x</v>
      </c>
      <c r="G25" s="87">
        <f t="shared" si="0"/>
        <v>0.43</v>
      </c>
      <c r="I25" s="87" t="str">
        <f>P4</f>
        <v>h</v>
      </c>
      <c r="J25" s="87">
        <f t="shared" si="1"/>
        <v>3.2429999999999999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C25-Table9152[[#This Row],[%]]</f>
        <v>0.11399999999999988</v>
      </c>
      <c r="F26" s="87" t="str">
        <f>F4</f>
        <v>w</v>
      </c>
      <c r="G26" s="87">
        <f t="shared" si="0"/>
        <v>1.278</v>
      </c>
      <c r="I26" s="87" t="str">
        <f>P5</f>
        <v>'</v>
      </c>
      <c r="J26" s="87">
        <f t="shared" si="1"/>
        <v>0.26900000000000002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C26-Table9152[[#This Row],[%]]</f>
        <v>0.10199999999999987</v>
      </c>
      <c r="G27" s="87">
        <f>SUM(G12:G26)</f>
        <v>46.828000000000003</v>
      </c>
      <c r="J27" s="87">
        <f>SUM(J12:J26)</f>
        <v>50.074000000000005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C27-Table9152[[#This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C28-Table9152[[#This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C29-Table9152[[#This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C30-Table9152[[#This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C31-Table9152[[#This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C32-Table9152[[#This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C33-Table9152[[#This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C34-Table9152[[#This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C35-Table9152[[#This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C36-Table9152[[#This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C37-Table9152[[#This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C38-Table9152[[#This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C39-Table9152[[#This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C40-Table9152[[#This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ignoredErrors>
    <ignoredError sqref="I15:I26" calculatedColumn="1"/>
  </ignoredErrors>
  <tableParts count="3">
    <tablePart r:id="rId2"/>
    <tablePart r:id="rId3"/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EF7F-5AEE-4F5E-B9E9-4967E4C970BE}">
  <dimension ref="A1:AJ319"/>
  <sheetViews>
    <sheetView zoomScale="160" zoomScaleNormal="160" workbookViewId="0">
      <pane ySplit="7" topLeftCell="A8" activePane="bottomLeft" state="frozen"/>
      <selection pane="bottomLeft" activeCell="P18" sqref="P18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111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</v>
      </c>
      <c r="C3" s="134" t="s">
        <v>29</v>
      </c>
      <c r="D3" s="133" t="s">
        <v>28</v>
      </c>
      <c r="E3" s="86" t="s">
        <v>31</v>
      </c>
      <c r="F3" s="186" t="s">
        <v>36</v>
      </c>
      <c r="G3" s="90"/>
      <c r="H3" s="4"/>
      <c r="J3" s="4"/>
      <c r="K3" s="86"/>
      <c r="L3" s="137" t="s">
        <v>26</v>
      </c>
      <c r="M3" s="86" t="s">
        <v>21</v>
      </c>
      <c r="N3" s="133" t="s">
        <v>25</v>
      </c>
      <c r="O3" s="134" t="s">
        <v>13</v>
      </c>
      <c r="P3" s="89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"j"</v>
      </c>
      <c r="V3" t="str">
        <f>_xlfn.CONCAT("""",Keys!C2,""": ", """",C3,"""")</f>
        <v>"10": "l"</v>
      </c>
      <c r="W3" t="str">
        <f>_xlfn.CONCAT("""",Keys!D2,""": ", """",D3,"""")</f>
        <v>"11": "o"</v>
      </c>
      <c r="X3" t="str">
        <f>_xlfn.CONCAT("""",Keys!E2,""": ", """",E3,"""")</f>
        <v>"12": "p"</v>
      </c>
      <c r="Y3" t="str">
        <f>_xlfn.CONCAT("""",Keys!F2,""": ", """",F3,"""")</f>
        <v>"13": "'"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"k"</v>
      </c>
      <c r="AF3" t="str">
        <f>_xlfn.CONCAT("""",Keys!M2,""": ", """",M3,"""")</f>
        <v>"12": "h"</v>
      </c>
      <c r="AG3" t="str">
        <f>_xlfn.CONCAT("""",Keys!N2,""": ", """",N3,"""")</f>
        <v>"11": "i"</v>
      </c>
      <c r="AH3" t="str">
        <f>_xlfn.CONCAT("""",Keys!O2,""": ", """",O3,"""")</f>
        <v>"10": "d"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14</v>
      </c>
      <c r="C4" s="134" t="s">
        <v>10</v>
      </c>
      <c r="D4" s="133" t="s">
        <v>9</v>
      </c>
      <c r="E4" s="132" t="s">
        <v>12</v>
      </c>
      <c r="F4" s="86" t="s">
        <v>32</v>
      </c>
      <c r="G4" s="115"/>
      <c r="H4" s="4"/>
      <c r="J4" s="4"/>
      <c r="K4" s="90" t="s">
        <v>4</v>
      </c>
      <c r="L4" s="86" t="s">
        <v>3</v>
      </c>
      <c r="M4" s="132" t="s">
        <v>22</v>
      </c>
      <c r="N4" s="133" t="s">
        <v>11</v>
      </c>
      <c r="O4" s="134" t="s">
        <v>2</v>
      </c>
      <c r="P4" s="89" t="s">
        <v>20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"f"</v>
      </c>
      <c r="V4" t="str">
        <f>_xlfn.CONCAT("""",Keys!C3,""": ", """",C4,"""")</f>
        <v>"17": "r"</v>
      </c>
      <c r="W4" t="str">
        <f>_xlfn.CONCAT("""",Keys!D3,""": ", """",D4,"""")</f>
        <v>"18": "e"</v>
      </c>
      <c r="X4" t="str">
        <f>_xlfn.CONCAT("""",Keys!E3,""": ", """",E4,"""")</f>
        <v>"19": "s"</v>
      </c>
      <c r="Y4" t="str">
        <f>_xlfn.CONCAT("""",Keys!F3,""": ", """",F4,"""")</f>
        <v>"20": ";"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"b"</v>
      </c>
      <c r="AF4" t="str">
        <f>_xlfn.CONCAT("""",Keys!M3,""": ", """",M4,"""")</f>
        <v>"19": "n"</v>
      </c>
      <c r="AG4" t="str">
        <f>_xlfn.CONCAT("""",Keys!N3,""": ", """",N4,"""")</f>
        <v>"18": "a"</v>
      </c>
      <c r="AH4" t="str">
        <f>_xlfn.CONCAT("""",Keys!O3,""": ", """",O4,"""")</f>
        <v>"17": "t"</v>
      </c>
      <c r="AI4" t="str">
        <f>_xlfn.CONCAT("""",Keys!P3,""": ", """",P4,"""")</f>
        <v>"16": "y"</v>
      </c>
      <c r="AJ4" t="str">
        <f>_xlfn.CONCAT("""",Keys!Q3,""": ", """",Q4,"""")</f>
        <v>"15": "-"</v>
      </c>
    </row>
    <row r="5" spans="1:36" x14ac:dyDescent="0.3">
      <c r="A5" s="89"/>
      <c r="B5" s="185" t="s">
        <v>7</v>
      </c>
      <c r="C5" s="88" t="s">
        <v>24</v>
      </c>
      <c r="D5" s="85" t="s">
        <v>8</v>
      </c>
      <c r="E5" s="132" t="s">
        <v>18</v>
      </c>
      <c r="F5" s="169" t="s">
        <v>19</v>
      </c>
      <c r="G5" s="92"/>
      <c r="H5" s="92"/>
      <c r="J5" s="105"/>
      <c r="K5" s="105"/>
      <c r="L5" s="138" t="s">
        <v>27</v>
      </c>
      <c r="M5" s="132" t="s">
        <v>30</v>
      </c>
      <c r="N5" s="85" t="s">
        <v>23</v>
      </c>
      <c r="O5" s="88" t="s">
        <v>15</v>
      </c>
      <c r="P5" s="136" t="s">
        <v>17</v>
      </c>
      <c r="Q5" s="104"/>
      <c r="T5" t="str">
        <f>_xlfn.CONCAT("""",Keys!A4,""": ", """",A5,"""")</f>
        <v>"22": ""</v>
      </c>
      <c r="U5" t="str">
        <f>_xlfn.CONCAT("""",Keys!B4,""": ", """",B5,"""")</f>
        <v>"23": "q"</v>
      </c>
      <c r="V5" t="str">
        <f>_xlfn.CONCAT("""",Keys!C4,""": ", """",C5,"""")</f>
        <v>"24": "m"</v>
      </c>
      <c r="W5" t="str">
        <f>_xlfn.CONCAT("""",Keys!D4,""": ", """",D5,"""")</f>
        <v>"25": "w"</v>
      </c>
      <c r="X5" t="str">
        <f>_xlfn.CONCAT("""",Keys!E4,""": ", """",E5,"""")</f>
        <v>"26": "c"</v>
      </c>
      <c r="Y5" t="str">
        <f>_xlfn.CONCAT("""",Keys!F4,""": ", """",F5,"""")</f>
        <v>"27": "v"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","</v>
      </c>
      <c r="AF5" t="str">
        <f>_xlfn.CONCAT("""",Keys!M4,""": ", """",M5,"""")</f>
        <v>"26": "."</v>
      </c>
      <c r="AG5" t="str">
        <f>_xlfn.CONCAT("""",Keys!N4,""": ", """",N5,"""")</f>
        <v>"25": "u"</v>
      </c>
      <c r="AH5" t="str">
        <f>_xlfn.CONCAT("""",Keys!O4,""": ", """",O5,"""")</f>
        <v>"24": "g"</v>
      </c>
      <c r="AI5" t="str">
        <f>_xlfn.CONCAT("""",Keys!P4,""": ", """",P5,"""")</f>
        <v>"23": "x"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"j","10": "l","11": "o","12": "p","13": "'","14": "","15": "/","16": "f","17": "r","18": "e","19": "s","20": ";","21": "","22": "","23": "q","24": "m","25": "w","26": "c","27": "v","28":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"j","10": "l","11": "o","12": "p","13": "'","14": "","15": "/","16": "f","17": "r","18": "e","19": "s","20": ";","21": "","22": "","23": "q","24": "m","25": "w","26": "c","27": "v","28": "","29": "","30": "","31": "","32": "[","33": "]","34": "","35": "","36": "","37": "","38": ""}, "right": {"7": "","6": "6","5": "7","4": "8","3": "9","2": "0","1": "","14": "","13": "k","12": "h","11": "i","10": "d","9": "z","8": "=","21": "`","20": "b","19": "n","18": "a","17": "t","16": "y","15": "-","29": "","28": "","27": ",","26": ".","25": "u","24": "g","23": "x","22":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"k","12": "h","11": "i","10": "d","9": "z","8": "=","21": "`","20": "b","19": "n","18": "a","17": "t","16": "y","15": "-","29": "","28": "","27": ",","26": ".","25": "u","24": "g","23": "x","22":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">
        <v>9</v>
      </c>
      <c r="G12" s="149">
        <f t="shared" ref="G12:G26" si="0">_xlfn.IFNA(_xlfn.IFNA(INDEX($C$12:$C$58, MATCH(F12,$A$12:$A$58,0)), INDEX($C$12:$C$58, MATCH(F12,$B$12:$B$58,0))),0)</f>
        <v>11.692</v>
      </c>
      <c r="I12" s="87" t="s">
        <v>2</v>
      </c>
      <c r="J12" s="149">
        <f t="shared" ref="J12:J26" si="1">_xlfn.IFNA(_xlfn.IFNA(INDEX($C$12:$C$58, MATCH(I12,$A$12:$A$58,0)), INDEX($C$12:$C$58, MATCH(I12,$B$12:$B$58,0))),0)</f>
        <v>9.1489999999999991</v>
      </c>
      <c r="L12" s="87" t="s">
        <v>131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C12-Table9153514[[#This Row],[%]]</f>
        <v>2.543000000000001</v>
      </c>
      <c r="F13" s="87" t="s">
        <v>28</v>
      </c>
      <c r="G13" s="149">
        <f t="shared" si="0"/>
        <v>6.7030000000000003</v>
      </c>
      <c r="I13" s="87" t="s">
        <v>11</v>
      </c>
      <c r="J13" s="149">
        <f t="shared" si="1"/>
        <v>7.2220000000000004</v>
      </c>
      <c r="L13" s="87" t="s">
        <v>132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C13-Table9153514[[#This Row],[%]]</f>
        <v>1.9269999999999987</v>
      </c>
      <c r="F14" s="87" t="s">
        <v>12</v>
      </c>
      <c r="G14" s="149">
        <f t="shared" si="0"/>
        <v>6.3739999999999997</v>
      </c>
      <c r="I14" s="87" t="s">
        <v>25</v>
      </c>
      <c r="J14" s="149">
        <f t="shared" si="1"/>
        <v>6.7350000000000003</v>
      </c>
      <c r="L14" s="87" t="s">
        <v>133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C14-Table9153514[[#This Row],[%]]</f>
        <v>0.4870000000000001</v>
      </c>
      <c r="F15" s="87" t="s">
        <v>10</v>
      </c>
      <c r="G15" s="149">
        <f t="shared" si="0"/>
        <v>5.7329999999999997</v>
      </c>
      <c r="I15" s="87" t="s">
        <v>22</v>
      </c>
      <c r="J15" s="149">
        <f t="shared" si="1"/>
        <v>6.49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C15-Table9153514[[#This Row],[%]]</f>
        <v>3.2000000000000028E-2</v>
      </c>
      <c r="F16" s="87" t="s">
        <v>29</v>
      </c>
      <c r="G16" s="149">
        <f t="shared" si="0"/>
        <v>3.9790000000000001</v>
      </c>
      <c r="I16" s="87" t="s">
        <v>21</v>
      </c>
      <c r="J16" s="149">
        <f t="shared" si="1"/>
        <v>3.2429999999999999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C16-Table9153514[[#This Row],[%]]</f>
        <v>0.21300000000000008</v>
      </c>
      <c r="F17" s="87" t="s">
        <v>18</v>
      </c>
      <c r="G17" s="149">
        <f t="shared" si="0"/>
        <v>3.9359999999999999</v>
      </c>
      <c r="I17" s="87" t="s">
        <v>13</v>
      </c>
      <c r="J17" s="149">
        <f t="shared" si="1"/>
        <v>3.1739999999999999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C17-Table9153514[[#This Row],[%]]</f>
        <v>0.11600000000000055</v>
      </c>
      <c r="F18" s="87" t="s">
        <v>31</v>
      </c>
      <c r="G18" s="149">
        <f t="shared" si="0"/>
        <v>2.54</v>
      </c>
      <c r="I18" s="87" t="s">
        <v>30</v>
      </c>
      <c r="J18" s="149">
        <f t="shared" si="1"/>
        <v>3.0430000000000001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C18-Table9153514[[#This Row],[%]]</f>
        <v>0.64100000000000001</v>
      </c>
      <c r="F19" s="87" t="s">
        <v>24</v>
      </c>
      <c r="G19" s="149">
        <f t="shared" si="0"/>
        <v>2.4380000000000002</v>
      </c>
      <c r="I19" s="87" t="s">
        <v>23</v>
      </c>
      <c r="J19" s="149">
        <f t="shared" si="1"/>
        <v>2.6539999999999999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C19-Table9153514[[#This Row],[%]]</f>
        <v>1.7539999999999996</v>
      </c>
      <c r="F20" s="87" t="s">
        <v>14</v>
      </c>
      <c r="G20" s="149">
        <f t="shared" si="0"/>
        <v>1.756</v>
      </c>
      <c r="I20" s="87" t="s">
        <v>15</v>
      </c>
      <c r="J20" s="149">
        <f t="shared" si="1"/>
        <v>1.597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C20-Table9153514[[#This Row],[%]]</f>
        <v>4.3000000000000149E-2</v>
      </c>
      <c r="F21" s="87" t="s">
        <v>8</v>
      </c>
      <c r="G21" s="149">
        <f t="shared" si="0"/>
        <v>1.278</v>
      </c>
      <c r="I21" s="87" t="s">
        <v>20</v>
      </c>
      <c r="J21" s="149">
        <f t="shared" si="1"/>
        <v>1.5489999999999999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C21-Table9153514[[#This Row],[%]]</f>
        <v>0.69300000000000006</v>
      </c>
      <c r="F22" s="87" t="s">
        <v>19</v>
      </c>
      <c r="G22" s="149">
        <f t="shared" si="0"/>
        <v>0.90100000000000002</v>
      </c>
      <c r="I22" s="87" t="s">
        <v>3</v>
      </c>
      <c r="J22" s="149">
        <f t="shared" si="1"/>
        <v>1.5489999999999999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C22-Table9153514[[#This Row],[%]]</f>
        <v>6.899999999999995E-2</v>
      </c>
      <c r="F23" s="87" t="s">
        <v>32</v>
      </c>
      <c r="G23" s="149">
        <f t="shared" si="0"/>
        <v>0.39800000000000002</v>
      </c>
      <c r="I23" s="87" t="s">
        <v>27</v>
      </c>
      <c r="J23" s="149">
        <f t="shared" si="1"/>
        <v>1.0269999999999999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C23-Table9153514[[#This Row],[%]]</f>
        <v>0.13099999999999978</v>
      </c>
      <c r="F24" s="147" t="s">
        <v>36</v>
      </c>
      <c r="G24" s="149">
        <f t="shared" si="0"/>
        <v>0.26900000000000002</v>
      </c>
      <c r="I24" s="87" t="s">
        <v>26</v>
      </c>
      <c r="J24" s="149">
        <f t="shared" si="1"/>
        <v>0.51900000000000002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C24-Table9153514[[#This Row],[%]]</f>
        <v>0.38900000000000023</v>
      </c>
      <c r="F25" s="87" t="s">
        <v>7</v>
      </c>
      <c r="G25" s="149">
        <f t="shared" si="0"/>
        <v>0.23799999999999999</v>
      </c>
      <c r="I25" s="87" t="s">
        <v>17</v>
      </c>
      <c r="J25" s="149">
        <f t="shared" si="1"/>
        <v>0.43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C25-Table9153514[[#This Row],[%]]</f>
        <v>0.11399999999999988</v>
      </c>
      <c r="F26" s="87" t="s">
        <v>1</v>
      </c>
      <c r="G26" s="149">
        <f t="shared" si="0"/>
        <v>0.18099999999999999</v>
      </c>
      <c r="I26" s="147" t="s">
        <v>16</v>
      </c>
      <c r="J26" s="149">
        <f t="shared" si="1"/>
        <v>0.105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C26-Table9153514[[#This Row],[%]]</f>
        <v>0.10199999999999987</v>
      </c>
      <c r="F27" s="176"/>
      <c r="G27" s="177">
        <f>SUM(G12:G26)</f>
        <v>48.416000000000004</v>
      </c>
      <c r="I27" s="176"/>
      <c r="J27" s="178">
        <f>SUM(J12:J26)</f>
        <v>48.48599999999999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C27-Table9153514[[#This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C28-Table9153514[[#This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C29-Table9153514[[#This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C30-Table9153514[[#This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C31-Table9153514[[#This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C32-Table9153514[[#This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C33-Table9153514[[#This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C34-Table9153514[[#This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C35-Table9153514[[#This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C36-Table9153514[[#This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C37-Table9153514[[#This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C38-Table9153514[[#This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C39-Table9153514[[#This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C40-Table9153514[[#This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0E80-ACFB-4EA9-87DF-627CD4AF3E25}">
  <dimension ref="A1:Z18"/>
  <sheetViews>
    <sheetView zoomScale="205" zoomScaleNormal="205" workbookViewId="0">
      <selection activeCell="K11" sqref="K11"/>
    </sheetView>
  </sheetViews>
  <sheetFormatPr defaultColWidth="4.77734375" defaultRowHeight="14.4" x14ac:dyDescent="0.3"/>
  <cols>
    <col min="1" max="7" width="4.77734375" style="87"/>
    <col min="8" max="8" width="4.77734375" style="87" customWidth="1"/>
    <col min="9" max="18" width="4.77734375" style="87"/>
    <col min="19" max="20" width="4.77734375" style="87" customWidth="1"/>
    <col min="21" max="16384" width="4.77734375" style="87"/>
  </cols>
  <sheetData>
    <row r="1" spans="1:26" x14ac:dyDescent="0.3">
      <c r="A1" s="85"/>
      <c r="B1" s="93">
        <v>1</v>
      </c>
      <c r="C1" s="93">
        <v>2</v>
      </c>
      <c r="D1" s="93">
        <v>3</v>
      </c>
      <c r="E1" s="94">
        <v>4</v>
      </c>
      <c r="F1" s="94">
        <v>5</v>
      </c>
      <c r="G1" s="86"/>
      <c r="H1" s="4"/>
      <c r="J1" s="62"/>
      <c r="K1" s="95"/>
      <c r="L1" s="96">
        <v>6</v>
      </c>
      <c r="M1" s="97">
        <v>7</v>
      </c>
      <c r="N1" s="98">
        <v>8</v>
      </c>
      <c r="O1" s="98">
        <v>9</v>
      </c>
      <c r="P1" s="98">
        <v>0</v>
      </c>
      <c r="Q1" s="99"/>
    </row>
    <row r="2" spans="1:26" x14ac:dyDescent="0.3">
      <c r="A2" s="117" t="s">
        <v>45</v>
      </c>
      <c r="B2" s="88" t="s">
        <v>19</v>
      </c>
      <c r="C2" s="88" t="s">
        <v>23</v>
      </c>
      <c r="D2" s="85" t="s">
        <v>10</v>
      </c>
      <c r="E2" s="86" t="s">
        <v>31</v>
      </c>
      <c r="F2" s="86" t="s">
        <v>1</v>
      </c>
      <c r="G2" s="90"/>
      <c r="H2" s="4"/>
      <c r="J2" s="4"/>
      <c r="K2" s="95"/>
      <c r="L2" s="88" t="s">
        <v>16</v>
      </c>
      <c r="M2" s="86" t="s">
        <v>13</v>
      </c>
      <c r="N2" s="119" t="s">
        <v>29</v>
      </c>
      <c r="O2" s="119" t="s">
        <v>18</v>
      </c>
      <c r="P2" s="85" t="s">
        <v>27</v>
      </c>
      <c r="Q2" s="103" t="s">
        <v>6</v>
      </c>
      <c r="S2" s="87" t="s">
        <v>95</v>
      </c>
    </row>
    <row r="3" spans="1:26" x14ac:dyDescent="0.3">
      <c r="A3" s="107" t="s">
        <v>35</v>
      </c>
      <c r="B3" s="89" t="s">
        <v>3</v>
      </c>
      <c r="C3" s="88" t="s">
        <v>9</v>
      </c>
      <c r="D3" s="85" t="s">
        <v>11</v>
      </c>
      <c r="E3" s="86" t="s">
        <v>28</v>
      </c>
      <c r="F3" s="140" t="s">
        <v>36</v>
      </c>
      <c r="G3" s="115"/>
      <c r="H3" s="4"/>
      <c r="J3" s="4"/>
      <c r="K3" s="90" t="s">
        <v>4</v>
      </c>
      <c r="L3" s="85" t="s">
        <v>8</v>
      </c>
      <c r="M3" s="119" t="s">
        <v>22</v>
      </c>
      <c r="N3" s="119" t="s">
        <v>25</v>
      </c>
      <c r="O3" s="119" t="s">
        <v>2</v>
      </c>
      <c r="P3" s="86" t="s">
        <v>30</v>
      </c>
      <c r="Q3" s="104" t="s">
        <v>5</v>
      </c>
    </row>
    <row r="4" spans="1:26" x14ac:dyDescent="0.3">
      <c r="A4" s="89"/>
      <c r="B4" s="89" t="s">
        <v>17</v>
      </c>
      <c r="C4" s="88" t="s">
        <v>20</v>
      </c>
      <c r="D4" s="85" t="s">
        <v>24</v>
      </c>
      <c r="E4" s="86" t="s">
        <v>12</v>
      </c>
      <c r="F4" s="91" t="s">
        <v>7</v>
      </c>
      <c r="G4" s="92"/>
      <c r="H4" s="92"/>
      <c r="J4" s="105"/>
      <c r="K4" s="105"/>
      <c r="L4" s="120" t="s">
        <v>32</v>
      </c>
      <c r="M4" s="119" t="s">
        <v>21</v>
      </c>
      <c r="N4" s="86" t="s">
        <v>14</v>
      </c>
      <c r="O4" s="86" t="s">
        <v>15</v>
      </c>
      <c r="P4" s="88" t="s">
        <v>26</v>
      </c>
      <c r="Q4" s="104"/>
    </row>
    <row r="5" spans="1:26" x14ac:dyDescent="0.3">
      <c r="A5" s="89"/>
      <c r="B5" s="89"/>
      <c r="C5" s="88" t="s">
        <v>33</v>
      </c>
      <c r="D5" s="85" t="s">
        <v>34</v>
      </c>
      <c r="E5" s="92"/>
      <c r="F5" s="245"/>
      <c r="G5" s="245"/>
      <c r="H5" s="92"/>
      <c r="J5" s="105"/>
      <c r="K5" s="247"/>
      <c r="L5" s="243" t="s">
        <v>37</v>
      </c>
      <c r="M5" s="106"/>
      <c r="N5" s="101"/>
      <c r="O5" s="102"/>
      <c r="P5" s="104"/>
      <c r="Q5" s="104"/>
    </row>
    <row r="6" spans="1:26" x14ac:dyDescent="0.3">
      <c r="A6" s="4"/>
      <c r="B6" s="4"/>
      <c r="C6" s="4"/>
      <c r="D6" s="4"/>
      <c r="E6" s="4"/>
      <c r="F6" s="246"/>
      <c r="G6" s="246"/>
      <c r="H6" s="92"/>
      <c r="J6" s="105"/>
      <c r="K6" s="248"/>
      <c r="L6" s="244"/>
      <c r="M6" s="4"/>
      <c r="N6" s="4"/>
      <c r="O6" s="4"/>
      <c r="P6" s="4"/>
      <c r="Q6" s="4"/>
    </row>
    <row r="8" spans="1:26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H8"/>
      <c r="I8"/>
      <c r="J8"/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26" x14ac:dyDescent="0.3">
      <c r="A9" t="str">
        <f>_xlfn.CONCAT("""",Keys!A2,""": ", """",A2,"""")</f>
        <v>"8": "\\"</v>
      </c>
      <c r="B9" t="str">
        <f>_xlfn.CONCAT("""",Keys!B2,""": ", """",B2,"""")</f>
        <v>"9": "v"</v>
      </c>
      <c r="C9" t="str">
        <f>_xlfn.CONCAT("""",Keys!C2,""": ", """",C2,"""")</f>
        <v>"10": "u"</v>
      </c>
      <c r="D9" t="str">
        <f>_xlfn.CONCAT("""",Keys!D2,""": ", """",D2,"""")</f>
        <v>"11": "r"</v>
      </c>
      <c r="E9" t="str">
        <f>_xlfn.CONCAT("""",Keys!E2,""": ", """",E2,"""")</f>
        <v>"12": "p"</v>
      </c>
      <c r="F9" t="str">
        <f>_xlfn.CONCAT("""",Keys!F2,""": ", """",F2,"""")</f>
        <v>"13": "j"</v>
      </c>
      <c r="G9" t="str">
        <f>_xlfn.CONCAT("""",Keys!G2,""": ", """",G2,"""")</f>
        <v>"14": ""</v>
      </c>
      <c r="H9"/>
      <c r="I9"/>
      <c r="J9"/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","</v>
      </c>
      <c r="Q9" t="str">
        <f>_xlfn.CONCAT("""",Keys!Q2,""": ", """",Q2,"""")</f>
        <v>"8": "="</v>
      </c>
      <c r="R9" s="64"/>
      <c r="S9" s="64"/>
      <c r="T9" s="64"/>
      <c r="U9" s="64"/>
      <c r="V9" s="64"/>
      <c r="W9" s="64"/>
      <c r="X9" s="64"/>
      <c r="Y9" s="64"/>
      <c r="Z9" s="64"/>
    </row>
    <row r="10" spans="1:26" x14ac:dyDescent="0.3">
      <c r="A10" t="str">
        <f>_xlfn.CONCAT("""",Keys!A3,""": ", """",A3,"""")</f>
        <v>"15": "/"</v>
      </c>
      <c r="B10" t="str">
        <f>_xlfn.CONCAT("""",Keys!B3,""": ", """",B3,"""")</f>
        <v>"16": "b"</v>
      </c>
      <c r="C10" t="str">
        <f>_xlfn.CONCAT("""",Keys!C3,""": ", """",C3,"""")</f>
        <v>"17": "e"</v>
      </c>
      <c r="D10" t="str">
        <f>_xlfn.CONCAT("""",Keys!D3,""": ", """",D3,"""")</f>
        <v>"18": "a"</v>
      </c>
      <c r="E10" t="str">
        <f>_xlfn.CONCAT("""",Keys!E3,""": ", """",E3,"""")</f>
        <v>"19": "o"</v>
      </c>
      <c r="F10" t="str">
        <f>_xlfn.CONCAT("""",Keys!F3,""": ", """",F3,"""")</f>
        <v>"20": "'"</v>
      </c>
      <c r="G10" t="str">
        <f>_xlfn.CONCAT("""",Keys!G3,""": ", """",G3,"""")</f>
        <v>"21": ""</v>
      </c>
      <c r="H10"/>
      <c r="I10"/>
      <c r="J10"/>
      <c r="K10" t="str">
        <f>_xlfn.CONCAT("""",Keys!K3,""": ", """",K3,"""")</f>
        <v>"21": "`"</v>
      </c>
      <c r="L10" t="str">
        <f>_xlfn.CONCAT("""",Keys!L3,""": ", """",L3,"""")</f>
        <v>"20": "w"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"t"</v>
      </c>
      <c r="P10" t="str">
        <f>_xlfn.CONCAT("""",Keys!P3,""": ", """",P3,"""")</f>
        <v>"16": "."</v>
      </c>
      <c r="Q10" t="str">
        <f>_xlfn.CONCAT("""",Keys!Q3,""": ", """",Q3,"""")</f>
        <v>"15": "-"</v>
      </c>
    </row>
    <row r="11" spans="1:26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"y"</v>
      </c>
      <c r="D11" t="str">
        <f>_xlfn.CONCAT("""",Keys!D4,""": ", """",D4,"""")</f>
        <v>"25": "m"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I11"/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";"</v>
      </c>
      <c r="M11" t="str">
        <f>_xlfn.CONCAT("""",Keys!M4,""": ", """",M4,"""")</f>
        <v>"26": "h"</v>
      </c>
      <c r="N11" t="str">
        <f>_xlfn.CONCAT("""",Keys!N4,""": ", """",N4,"""")</f>
        <v>"25": "f"</v>
      </c>
      <c r="O11" t="str">
        <f>_xlfn.CONCAT("""",Keys!O4,""": ", """",O4,"""")</f>
        <v>"24": "g"</v>
      </c>
      <c r="P11" t="str">
        <f>_xlfn.CONCAT("""",Keys!P4,""": ", """",P4,"""")</f>
        <v>"23": "k"</v>
      </c>
      <c r="Q11" t="str">
        <f>_xlfn.CONCAT("""",Keys!Q4,""": ", """",Q4,"""")</f>
        <v>"22": ""</v>
      </c>
    </row>
    <row r="12" spans="1:26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I12"/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26" x14ac:dyDescent="0.3">
      <c r="A13"/>
      <c r="B13"/>
      <c r="C13"/>
      <c r="D13"/>
      <c r="E13"/>
      <c r="F13"/>
      <c r="G13"/>
      <c r="H13" t="str">
        <f>_xlfn.CONCAT("""",Keys!H6,""": ", """",H6,"""")</f>
        <v>"38": ""</v>
      </c>
      <c r="I13"/>
      <c r="J13" t="str">
        <f>_xlfn.CONCAT("""",Keys!J6,""": ", """",J6,"""")</f>
        <v>"38": ""</v>
      </c>
      <c r="K13"/>
      <c r="L13"/>
      <c r="M13"/>
      <c r="N13"/>
      <c r="O13"/>
      <c r="P13"/>
      <c r="Q13"/>
    </row>
    <row r="14" spans="1:26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</row>
    <row r="15" spans="1:26" x14ac:dyDescent="0.3">
      <c r="A15" t="str">
        <f>_xlfn.TEXTJOIN(",",TRUE,A8:H13,)</f>
        <v>"1": "","2": "1","3": "2","4": "3","5": "4","6": "5","7": "","8": "\\","9": "v","10": "u","11": "r","12": "p","13": "j","14": "","15": "/","16": "b","17": "e","18": "a","19": "o","20": "'","21": "","22": "","23": "x","24": "y","25": "m","26": "s","27": "q","28": "","29": "","30": "","31": "","32": "[","33": "]","34": "","35": "","36": "","37": "","38": ""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</row>
    <row r="16" spans="1:26" x14ac:dyDescent="0.3">
      <c r="A16" t="str">
        <f>_xlfn.TEXTJOIN(",",TRUE,J8:Q13,)</f>
        <v>"7": "","6": "6","5": "7","4": "8","3": "9","2": "0","1": "","14": "","13": "z","12": "d","11": "l","10": "c","9": ",","8": "=","21": "`","20": "w","19": "n","18": "i","17": "t","16": ".","15": "-","29": "","28": "","27": ";","26": "h","25": "f","24": "g","23": "k","22": "","37": "","36": "","35": " ","34": "","33": "","32": "","31": "","30": "","38": ""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3">
      <c r="A18" t="str">
        <f>_xlfn.CONCAT("{","""left"": {",A15,"}",", ""right"": {",A16,"}}")</f>
        <v>{"left": {"1": "","2": "1","3": "2","4": "3","5": "4","6": "5","7": "","8": "\\","9": "v","10": "u","11": "r","12": "p","13": "j","14": "","15": "/","16": "b","17": "e","18": "a","19": "o","20": "'","21": "","22": "","23": "x","24": "y","25": "m","26": "s","27": "q","28": "","29": "","30": "","31": "","32": "[","33": "]","34": "","35": "","36": "","37": "","38": ""}, "right": {"7": "","6": "6","5": "7","4": "8","3": "9","2": "0","1": "","14": "","13": "z","12": "d","11": "l","10": "c","9": ",","8": "=","21": "`","20": "w","19": "n","18": "i","17": "t","16": ".","15": "-","29": "","28": "","27": ";","26": "h","25": "f","24": "g","23": "k","22": "","37": "","36": "","35": " ","34": "","33": "","32": "","31": "","30": "","38": ""}}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B34B-6F30-40B8-8389-C7CFE152C0D1}">
  <dimension ref="A1:AJ319"/>
  <sheetViews>
    <sheetView zoomScale="160" zoomScaleNormal="160" workbookViewId="0">
      <pane ySplit="7" topLeftCell="A8" activePane="bottomLeft" state="frozen"/>
      <selection pane="bottomLeft" activeCell="M5" sqref="M5:P5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>
        <f t="shared" ref="B3:F5" ca="1" si="0">OFFSET($I3,0,COLUMN($I3)-COLUMN())</f>
        <v>1.8</v>
      </c>
      <c r="C3" s="134">
        <f t="shared" ca="1" si="0"/>
        <v>1.1000000000000001</v>
      </c>
      <c r="D3" s="133">
        <f t="shared" ca="1" si="0"/>
        <v>1</v>
      </c>
      <c r="E3" s="86">
        <f t="shared" ca="1" si="0"/>
        <v>1.2</v>
      </c>
      <c r="F3" s="137">
        <f t="shared" ca="1" si="0"/>
        <v>1.5</v>
      </c>
      <c r="G3" s="90"/>
      <c r="H3" s="4"/>
      <c r="J3" s="4"/>
      <c r="K3" s="86"/>
      <c r="L3" s="137">
        <f>Efforts!L3</f>
        <v>1.5</v>
      </c>
      <c r="M3" s="86">
        <f>Efforts!M3</f>
        <v>1.2</v>
      </c>
      <c r="N3" s="133">
        <f>Efforts!N3</f>
        <v>1</v>
      </c>
      <c r="O3" s="134">
        <f>Efforts!O3</f>
        <v>1.1000000000000001</v>
      </c>
      <c r="P3" s="89">
        <f>Efforts!P3</f>
        <v>1.8</v>
      </c>
      <c r="Q3" s="103" t="s">
        <v>6</v>
      </c>
      <c r="T3" t="str">
        <f>_xlfn.CONCAT("""",Keys!A2,""": ", """",A3,"""")</f>
        <v>"8": "\\"</v>
      </c>
      <c r="U3" t="str">
        <f ca="1">_xlfn.CONCAT("""",Keys!B2,""": ", """",B3,"""")</f>
        <v>"9": "1.8"</v>
      </c>
      <c r="V3" t="str">
        <f ca="1">_xlfn.CONCAT("""",Keys!C2,""": ", """",C3,"""")</f>
        <v>"10": "1.1"</v>
      </c>
      <c r="W3" t="str">
        <f ca="1">_xlfn.CONCAT("""",Keys!D2,""": ", """",D3,"""")</f>
        <v>"11": "1"</v>
      </c>
      <c r="X3" t="str">
        <f ca="1">_xlfn.CONCAT("""",Keys!E2,""": ", """",E3,"""")</f>
        <v>"12": "1.2"</v>
      </c>
      <c r="Y3" t="str">
        <f ca="1">_xlfn.CONCAT("""",Keys!F2,""": ", """",F3,"""")</f>
        <v>"13": "1.5"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"1.5"</v>
      </c>
      <c r="AF3" t="str">
        <f>_xlfn.CONCAT("""",Keys!M2,""": ", """",M3,"""")</f>
        <v>"12": "1.2"</v>
      </c>
      <c r="AG3" t="str">
        <f>_xlfn.CONCAT("""",Keys!N2,""": ", """",N3,"""")</f>
        <v>"11": "1"</v>
      </c>
      <c r="AH3" t="str">
        <f>_xlfn.CONCAT("""",Keys!O2,""": ", """",O3,"""")</f>
        <v>"10": "1.1"</v>
      </c>
      <c r="AI3" t="str">
        <f>_xlfn.CONCAT("""",Keys!P2,""": ", """",P3,"""")</f>
        <v>"9": "1.8"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>
        <f t="shared" ca="1" si="0"/>
        <v>1.1000000000000001</v>
      </c>
      <c r="C4" s="134">
        <f t="shared" ca="1" si="0"/>
        <v>1</v>
      </c>
      <c r="D4" s="133">
        <f t="shared" ca="1" si="0"/>
        <v>1</v>
      </c>
      <c r="E4" s="132">
        <f t="shared" ca="1" si="0"/>
        <v>1</v>
      </c>
      <c r="F4" s="86">
        <f t="shared" ca="1" si="0"/>
        <v>1.3</v>
      </c>
      <c r="G4" s="115"/>
      <c r="H4" s="4"/>
      <c r="J4" s="4"/>
      <c r="K4" s="90" t="s">
        <v>4</v>
      </c>
      <c r="L4" s="95">
        <f>Efforts!L4</f>
        <v>1.3</v>
      </c>
      <c r="M4" s="132">
        <f>Efforts!M4</f>
        <v>1</v>
      </c>
      <c r="N4" s="133">
        <f>Efforts!N4</f>
        <v>1</v>
      </c>
      <c r="O4" s="134">
        <f>Efforts!O4</f>
        <v>1</v>
      </c>
      <c r="P4" s="89">
        <f>Efforts!P4</f>
        <v>1.1000000000000001</v>
      </c>
      <c r="Q4" s="104" t="s">
        <v>5</v>
      </c>
      <c r="T4" t="str">
        <f>_xlfn.CONCAT("""",Keys!A3,""": ", """",A4,"""")</f>
        <v>"15": "/"</v>
      </c>
      <c r="U4" t="str">
        <f ca="1">_xlfn.CONCAT("""",Keys!B3,""": ", """",B4,"""")</f>
        <v>"16": "1.1"</v>
      </c>
      <c r="V4" t="str">
        <f ca="1">_xlfn.CONCAT("""",Keys!C3,""": ", """",C4,"""")</f>
        <v>"17": "1"</v>
      </c>
      <c r="W4" t="str">
        <f ca="1">_xlfn.CONCAT("""",Keys!D3,""": ", """",D4,"""")</f>
        <v>"18": "1"</v>
      </c>
      <c r="X4" t="str">
        <f ca="1">_xlfn.CONCAT("""",Keys!E3,""": ", """",E4,"""")</f>
        <v>"19": "1"</v>
      </c>
      <c r="Y4" t="str">
        <f ca="1">_xlfn.CONCAT("""",Keys!F3,""": ", """",F4,"""")</f>
        <v>"20": "1.3"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"1.3"</v>
      </c>
      <c r="AF4" t="str">
        <f>_xlfn.CONCAT("""",Keys!M3,""": ", """",M4,"""")</f>
        <v>"19": "1"</v>
      </c>
      <c r="AG4" t="str">
        <f>_xlfn.CONCAT("""",Keys!N3,""": ", """",N4,"""")</f>
        <v>"18": "1"</v>
      </c>
      <c r="AH4" t="str">
        <f>_xlfn.CONCAT("""",Keys!O3,""": ", """",O4,"""")</f>
        <v>"17": "1"</v>
      </c>
      <c r="AI4" t="str">
        <f>_xlfn.CONCAT("""",Keys!P3,""": ", """",P4,"""")</f>
        <v>"16": "1.1"</v>
      </c>
      <c r="AJ4" t="str">
        <f>_xlfn.CONCAT("""",Keys!Q3,""": ", """",Q4,"""")</f>
        <v>"15": "-"</v>
      </c>
    </row>
    <row r="5" spans="1:36" x14ac:dyDescent="0.3">
      <c r="A5" s="89"/>
      <c r="B5" s="136">
        <f t="shared" ca="1" si="0"/>
        <v>1.95</v>
      </c>
      <c r="C5" s="88">
        <f t="shared" ca="1" si="0"/>
        <v>1.3</v>
      </c>
      <c r="D5" s="85">
        <f t="shared" ca="1" si="0"/>
        <v>1.1000000000000001</v>
      </c>
      <c r="E5" s="132">
        <f t="shared" ca="1" si="0"/>
        <v>1</v>
      </c>
      <c r="F5" s="139">
        <f t="shared" ca="1" si="0"/>
        <v>1.35</v>
      </c>
      <c r="G5" s="92"/>
      <c r="H5" s="92"/>
      <c r="J5" s="105"/>
      <c r="K5" s="105"/>
      <c r="L5" s="138">
        <f>Efforts!L5</f>
        <v>1.35</v>
      </c>
      <c r="M5" s="132">
        <f>Efforts!M5</f>
        <v>1</v>
      </c>
      <c r="N5" s="85">
        <f>Efforts!N5</f>
        <v>1.1000000000000001</v>
      </c>
      <c r="O5" s="88">
        <f>Efforts!O5</f>
        <v>1.3</v>
      </c>
      <c r="P5" s="89">
        <f>Efforts!P5</f>
        <v>1.95</v>
      </c>
      <c r="Q5" s="104"/>
      <c r="T5" t="str">
        <f>_xlfn.CONCAT("""",Keys!A4,""": ", """",A5,"""")</f>
        <v>"22": ""</v>
      </c>
      <c r="U5" t="str">
        <f ca="1">_xlfn.CONCAT("""",Keys!B4,""": ", """",B5,"""")</f>
        <v>"23": "1.95"</v>
      </c>
      <c r="V5" t="str">
        <f ca="1">_xlfn.CONCAT("""",Keys!C4,""": ", """",C5,"""")</f>
        <v>"24": "1.3"</v>
      </c>
      <c r="W5" t="str">
        <f ca="1">_xlfn.CONCAT("""",Keys!D4,""": ", """",D5,"""")</f>
        <v>"25": "1.1"</v>
      </c>
      <c r="X5" t="str">
        <f ca="1">_xlfn.CONCAT("""",Keys!E4,""": ", """",E5,"""")</f>
        <v>"26": "1"</v>
      </c>
      <c r="Y5" t="str">
        <f ca="1">_xlfn.CONCAT("""",Keys!F4,""": ", """",F5,"""")</f>
        <v>"27": "1.35"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"1.35"</v>
      </c>
      <c r="AF5" t="str">
        <f>_xlfn.CONCAT("""",Keys!M4,""": ", """",M5,"""")</f>
        <v>"26": "1"</v>
      </c>
      <c r="AG5" t="str">
        <f>_xlfn.CONCAT("""",Keys!N4,""": ", """",N5,"""")</f>
        <v>"25": "1.1"</v>
      </c>
      <c r="AH5" t="str">
        <f>_xlfn.CONCAT("""",Keys!O4,""": ", """",O5,"""")</f>
        <v>"24": "1.3"</v>
      </c>
      <c r="AI5" t="str">
        <f>_xlfn.CONCAT("""",Keys!P4,""": ", """",P5,"""")</f>
        <v>"23": "1.95"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 ca="1">_xlfn.TEXTJOIN(",",TRUE,T2:AA7,)</f>
        <v>"1": "","2": "1","3": "2","4": "3","5": "4","6": "5","7": "","8": "\\","9": "1.8","10": "1.1","11": "1","12": "1.2","13": "1.5","14": "","15": "/","16": "1.1","17": "1","18": "1","19": "1","20": "1.3","21": "","22": "","23": "1.95","24": "1.3","25": "1.1","26": "1","27": "1.35","28":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 ca="1">_xlfn.CONCAT("{","""left"": {",T8,"}",", ""right"": {",T9,"}}")</f>
        <v>{"left": {"1": "","2": "1","3": "2","4": "3","5": "4","6": "5","7": "","8": "\\","9": "1.8","10": "1.1","11": "1","12": "1.2","13": "1.5","14": "","15": "/","16": "1.1","17": "1","18": "1","19": "1","20": "1.3","21": "","22": "","23": "1.95","24": "1.3","25": "1.1","26": "1","27": "1.35","28": "","29": "","30": "","31": "","32": "[","33": "]","34": "","35": "","36": "","37": "","38": ""}, "right": {"7": "","6": "6","5": "7","4": "8","3": "9","2": "0","1": "","14": "","13": "1.5","12": "1.2","11": "1","10": "1.1","9": "1.8","8": "=","21": "`","20": "1.3","19": "1","18": "1","17": "1","16": "1.1","15": "-","29": "","28": "","27": "1.35","26": "1","25": "1.1","24": "1.3","23": "1.95","22":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"1.5","12": "1.2","11": "1","10": "1.1","9": "1.8","8": "=","21": "`","20": "1.3","19": "1","18": "1","17": "1","16": "1.1","15": "-","29": "","28": "","27": "1.35","26": "1","25": "1.1","24": "1.3","23": "1.95","22":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171" t="s">
        <v>104</v>
      </c>
      <c r="B11" s="171" t="s">
        <v>105</v>
      </c>
      <c r="C11" s="172" t="s">
        <v>102</v>
      </c>
      <c r="D11" t="s">
        <v>106</v>
      </c>
      <c r="F11" s="152" t="s">
        <v>43</v>
      </c>
      <c r="G11" s="152" t="s">
        <v>103</v>
      </c>
      <c r="I11" s="152" t="s">
        <v>44</v>
      </c>
      <c r="J11" s="152" t="s">
        <v>103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D11" s="152"/>
      <c r="AE11" s="152"/>
      <c r="AF11" s="152"/>
      <c r="AG11" s="152"/>
      <c r="AH11" s="152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>
        <f ca="1">B3</f>
        <v>1.8</v>
      </c>
      <c r="G12" s="87">
        <f t="shared" ref="G12:G26" ca="1" si="1">_xlfn.IFNA(_xlfn.IFNA(INDEX($C$12:$C$58, MATCH(F12,$A$12:$A$58,0)), INDEX($C$12:$C$58, MATCH(F12,$B$12:$B$58,0))),0)</f>
        <v>0</v>
      </c>
      <c r="I12" s="87">
        <f>L3</f>
        <v>1.5</v>
      </c>
      <c r="J12" s="87">
        <f t="shared" ref="J12:J26" si="2">_xlfn.IFNA(_xlfn.IFNA(INDEX($C$12:$C$58, MATCH(I12,$A$12:$A$58,0)), INDEX($C$12:$C$58, MATCH(I12,$B$12:$B$58,0))),0)</f>
        <v>0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C12-Table915[[#This Row],[%]]</f>
        <v>2.543000000000001</v>
      </c>
      <c r="F13" s="87">
        <f ca="1">B4</f>
        <v>1.1000000000000001</v>
      </c>
      <c r="G13" s="87">
        <f t="shared" ca="1" si="1"/>
        <v>0</v>
      </c>
      <c r="I13" s="87">
        <f>L4</f>
        <v>1.3</v>
      </c>
      <c r="J13" s="87">
        <f t="shared" si="2"/>
        <v>0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C13-Table915[[#This Row],[%]]</f>
        <v>1.9269999999999987</v>
      </c>
      <c r="F14" s="87">
        <f ca="1">B5</f>
        <v>1.95</v>
      </c>
      <c r="G14" s="87">
        <f t="shared" ca="1" si="1"/>
        <v>0</v>
      </c>
      <c r="I14" s="87">
        <f>L5</f>
        <v>1.35</v>
      </c>
      <c r="J14" s="87">
        <f t="shared" si="2"/>
        <v>0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C14-Table915[[#This Row],[%]]</f>
        <v>0.4870000000000001</v>
      </c>
      <c r="F15" s="87">
        <f ca="1">C3</f>
        <v>1.1000000000000001</v>
      </c>
      <c r="G15" s="87">
        <f t="shared" ca="1" si="1"/>
        <v>0</v>
      </c>
      <c r="I15" s="87">
        <f>M3</f>
        <v>1.2</v>
      </c>
      <c r="J15" s="87">
        <f t="shared" si="2"/>
        <v>0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C15-Table915[[#This Row],[%]]</f>
        <v>3.2000000000000028E-2</v>
      </c>
      <c r="F16" s="87">
        <f ca="1">C4</f>
        <v>1</v>
      </c>
      <c r="G16" s="87">
        <f t="shared" ca="1" si="1"/>
        <v>0</v>
      </c>
      <c r="I16" s="87">
        <f>M4</f>
        <v>1</v>
      </c>
      <c r="J16" s="87">
        <f t="shared" si="2"/>
        <v>0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C16-Table915[[#This Row],[%]]</f>
        <v>0.21300000000000008</v>
      </c>
      <c r="F17" s="87">
        <f ca="1">C5</f>
        <v>1.3</v>
      </c>
      <c r="G17" s="87">
        <f t="shared" ca="1" si="1"/>
        <v>0</v>
      </c>
      <c r="I17" s="87">
        <f>M5</f>
        <v>1</v>
      </c>
      <c r="J17" s="87">
        <f t="shared" si="2"/>
        <v>0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C17-Table915[[#This Row],[%]]</f>
        <v>0.11600000000000055</v>
      </c>
      <c r="F18" s="87">
        <f ca="1">D3</f>
        <v>1</v>
      </c>
      <c r="G18" s="87">
        <f t="shared" ca="1" si="1"/>
        <v>0</v>
      </c>
      <c r="I18" s="87">
        <f>N3</f>
        <v>1</v>
      </c>
      <c r="J18" s="87">
        <f t="shared" si="2"/>
        <v>0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C18-Table915[[#This Row],[%]]</f>
        <v>0.64100000000000001</v>
      </c>
      <c r="F19" s="87">
        <f ca="1">D4</f>
        <v>1</v>
      </c>
      <c r="G19" s="87">
        <f t="shared" ca="1" si="1"/>
        <v>0</v>
      </c>
      <c r="I19" s="87">
        <f>N4</f>
        <v>1</v>
      </c>
      <c r="J19" s="87">
        <f t="shared" si="2"/>
        <v>0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C19-Table915[[#This Row],[%]]</f>
        <v>1.7539999999999996</v>
      </c>
      <c r="F20" s="87">
        <f ca="1">D5</f>
        <v>1.1000000000000001</v>
      </c>
      <c r="G20" s="87">
        <f t="shared" ca="1" si="1"/>
        <v>0</v>
      </c>
      <c r="I20" s="87">
        <f>N5</f>
        <v>1.1000000000000001</v>
      </c>
      <c r="J20" s="87">
        <f t="shared" si="2"/>
        <v>0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C20-Table915[[#This Row],[%]]</f>
        <v>4.3000000000000149E-2</v>
      </c>
      <c r="F21" s="87">
        <f ca="1">E3</f>
        <v>1.2</v>
      </c>
      <c r="G21" s="87">
        <f t="shared" ca="1" si="1"/>
        <v>0</v>
      </c>
      <c r="I21" s="87">
        <f>O3</f>
        <v>1.1000000000000001</v>
      </c>
      <c r="J21" s="87">
        <f t="shared" si="2"/>
        <v>0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C21-Table915[[#This Row],[%]]</f>
        <v>0.69300000000000006</v>
      </c>
      <c r="F22" s="87">
        <f ca="1">E4</f>
        <v>1</v>
      </c>
      <c r="G22" s="87">
        <f t="shared" ca="1" si="1"/>
        <v>0</v>
      </c>
      <c r="I22" s="87">
        <f>O4</f>
        <v>1</v>
      </c>
      <c r="J22" s="87">
        <f t="shared" si="2"/>
        <v>0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C22-Table915[[#This Row],[%]]</f>
        <v>6.899999999999995E-2</v>
      </c>
      <c r="F23" s="87">
        <f ca="1">E5</f>
        <v>1</v>
      </c>
      <c r="G23" s="87">
        <f t="shared" ca="1" si="1"/>
        <v>0</v>
      </c>
      <c r="I23" s="87">
        <f>O5</f>
        <v>1.3</v>
      </c>
      <c r="J23" s="87">
        <f t="shared" si="2"/>
        <v>0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C23-Table915[[#This Row],[%]]</f>
        <v>0.13099999999999978</v>
      </c>
      <c r="F24" s="87">
        <f ca="1">F3</f>
        <v>1.5</v>
      </c>
      <c r="G24" s="87">
        <f t="shared" ca="1" si="1"/>
        <v>0</v>
      </c>
      <c r="I24" s="87">
        <f>P3</f>
        <v>1.8</v>
      </c>
      <c r="J24" s="87">
        <f t="shared" si="2"/>
        <v>0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C24-Table915[[#This Row],[%]]</f>
        <v>0.38900000000000023</v>
      </c>
      <c r="F25" s="87">
        <f ca="1">F4</f>
        <v>1.3</v>
      </c>
      <c r="G25" s="87">
        <f t="shared" ca="1" si="1"/>
        <v>0</v>
      </c>
      <c r="I25" s="87">
        <f>P4</f>
        <v>1.1000000000000001</v>
      </c>
      <c r="J25" s="87">
        <f t="shared" si="2"/>
        <v>0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C25-Table915[[#This Row],[%]]</f>
        <v>0.11399999999999988</v>
      </c>
      <c r="F26" s="87">
        <f ca="1">F5</f>
        <v>1.35</v>
      </c>
      <c r="G26" s="87">
        <f t="shared" ca="1" si="1"/>
        <v>0</v>
      </c>
      <c r="I26" s="87">
        <f>P5</f>
        <v>1.95</v>
      </c>
      <c r="J26" s="87">
        <f t="shared" si="2"/>
        <v>0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C26-Table915[[#This Row],[%]]</f>
        <v>0.10199999999999987</v>
      </c>
      <c r="F27" s="176"/>
      <c r="G27" s="177">
        <f ca="1">SUM(G12:G26)</f>
        <v>0</v>
      </c>
      <c r="I27" s="176"/>
      <c r="J27" s="178">
        <f>SUM(J12:J26)</f>
        <v>0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L6:L7"/>
    <mergeCell ref="G6:G7"/>
    <mergeCell ref="F6:F7"/>
    <mergeCell ref="K6:K7"/>
  </mergeCells>
  <pageMargins left="0.7" right="0.7" top="0.75" bottom="0.75" header="0.3" footer="0.3"/>
  <pageSetup orientation="portrait" r:id="rId1"/>
  <ignoredErrors>
    <ignoredError sqref="I15:I26" calculatedColumn="1"/>
  </ignoredErrors>
  <tableParts count="3">
    <tablePart r:id="rId2"/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2F67-9362-49C4-935C-9ABB6FC3B216}">
  <dimension ref="A1:AJ58"/>
  <sheetViews>
    <sheetView zoomScale="160" zoomScaleNormal="160" workbookViewId="0">
      <pane ySplit="7" topLeftCell="A8" activePane="bottomLeft" state="frozen"/>
      <selection pane="bottomLeft" activeCell="O11" sqref="O11"/>
    </sheetView>
  </sheetViews>
  <sheetFormatPr defaultColWidth="4.77734375" defaultRowHeight="14.4" x14ac:dyDescent="0.3"/>
  <cols>
    <col min="1" max="2" width="4.77734375" style="87"/>
    <col min="3" max="3" width="4.77734375" style="87" customWidth="1"/>
    <col min="4" max="4" width="4.77734375" style="150" customWidth="1"/>
    <col min="5" max="5" width="4.77734375" style="87"/>
    <col min="6" max="7" width="4.77734375" style="87" customWidth="1"/>
    <col min="8" max="8" width="5.5546875" style="87" customWidth="1"/>
    <col min="9" max="11" width="4.77734375" style="87"/>
    <col min="12" max="13" width="4.77734375" style="87" customWidth="1"/>
    <col min="14" max="15" width="4.77734375" style="87"/>
    <col min="16" max="17" width="4.77734375" style="87" customWidth="1"/>
    <col min="18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97</v>
      </c>
      <c r="D1" s="87"/>
      <c r="H1" s="150"/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163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</v>
      </c>
      <c r="C3" s="134" t="s">
        <v>18</v>
      </c>
      <c r="D3" s="133" t="s">
        <v>28</v>
      </c>
      <c r="E3" s="86" t="s">
        <v>3</v>
      </c>
      <c r="F3" s="137" t="s">
        <v>32</v>
      </c>
      <c r="G3" s="90"/>
      <c r="H3" s="163"/>
      <c r="J3" s="4"/>
      <c r="K3" s="86"/>
      <c r="L3" s="137" t="s">
        <v>7</v>
      </c>
      <c r="M3" s="86" t="s">
        <v>15</v>
      </c>
      <c r="N3" s="133" t="s">
        <v>22</v>
      </c>
      <c r="O3" s="134" t="s">
        <v>12</v>
      </c>
      <c r="P3" s="135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"j"</v>
      </c>
      <c r="V3" t="str">
        <f>_xlfn.CONCAT("""",Keys!C2,""": ", """",C3,"""")</f>
        <v>"10": "c"</v>
      </c>
      <c r="W3" t="str">
        <f>_xlfn.CONCAT("""",Keys!D2,""": ", """",D3,"""")</f>
        <v>"11": "o"</v>
      </c>
      <c r="X3" t="str">
        <f>_xlfn.CONCAT("""",Keys!E2,""": ", """",E3,"""")</f>
        <v>"12": "b"</v>
      </c>
      <c r="Y3" t="str">
        <f>_xlfn.CONCAT("""",Keys!F2,""": ", """",F3,"""")</f>
        <v>"13": ";"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"q"</v>
      </c>
      <c r="AF3" t="str">
        <f>_xlfn.CONCAT("""",Keys!M2,""": ", """",M3,"""")</f>
        <v>"12": "g"</v>
      </c>
      <c r="AG3" t="str">
        <f>_xlfn.CONCAT("""",Keys!N2,""": ", """",N3,"""")</f>
        <v>"11": "n"</v>
      </c>
      <c r="AH3" t="str">
        <f>_xlfn.CONCAT("""",Keys!O2,""": ", """",O3,"""")</f>
        <v>"10": "s"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31</v>
      </c>
      <c r="C4" s="134" t="s">
        <v>10</v>
      </c>
      <c r="D4" s="133" t="s">
        <v>9</v>
      </c>
      <c r="E4" s="132" t="s">
        <v>23</v>
      </c>
      <c r="F4" s="86" t="s">
        <v>14</v>
      </c>
      <c r="G4" s="115"/>
      <c r="H4" s="163"/>
      <c r="J4" s="4"/>
      <c r="K4" s="90" t="s">
        <v>4</v>
      </c>
      <c r="L4" s="86" t="s">
        <v>20</v>
      </c>
      <c r="M4" s="132" t="s">
        <v>25</v>
      </c>
      <c r="N4" s="133" t="s">
        <v>2</v>
      </c>
      <c r="O4" s="134" t="s">
        <v>11</v>
      </c>
      <c r="P4" s="89" t="s">
        <v>21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"p"</v>
      </c>
      <c r="V4" t="str">
        <f>_xlfn.CONCAT("""",Keys!C3,""": ", """",C4,"""")</f>
        <v>"17": "r"</v>
      </c>
      <c r="W4" t="str">
        <f>_xlfn.CONCAT("""",Keys!D3,""": ", """",D4,"""")</f>
        <v>"18": "e"</v>
      </c>
      <c r="X4" t="str">
        <f>_xlfn.CONCAT("""",Keys!E3,""": ", """",E4,"""")</f>
        <v>"19": "u"</v>
      </c>
      <c r="Y4" t="str">
        <f>_xlfn.CONCAT("""",Keys!F3,""": ", """",F4,"""")</f>
        <v>"20": "f"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"y"</v>
      </c>
      <c r="AF4" t="str">
        <f>_xlfn.CONCAT("""",Keys!M3,""": ", """",M4,"""")</f>
        <v>"19": "i"</v>
      </c>
      <c r="AG4" t="str">
        <f>_xlfn.CONCAT("""",Keys!N3,""": ", """",N4,"""")</f>
        <v>"18": "t"</v>
      </c>
      <c r="AH4" t="str">
        <f>_xlfn.CONCAT("""",Keys!O3,""": ", """",O4,"""")</f>
        <v>"17": "a"</v>
      </c>
      <c r="AI4" t="str">
        <f>_xlfn.CONCAT("""",Keys!P3,""": ", """",P4,"""")</f>
        <v>"16": "h"</v>
      </c>
      <c r="AJ4" t="str">
        <f>_xlfn.CONCAT("""",Keys!Q3,""": ", """",Q4,"""")</f>
        <v>"15": "-"</v>
      </c>
    </row>
    <row r="5" spans="1:36" x14ac:dyDescent="0.3">
      <c r="A5" s="89"/>
      <c r="B5" s="136" t="s">
        <v>26</v>
      </c>
      <c r="C5" s="88" t="s">
        <v>24</v>
      </c>
      <c r="D5" s="85" t="s">
        <v>8</v>
      </c>
      <c r="E5" s="132" t="s">
        <v>13</v>
      </c>
      <c r="F5" s="169" t="s">
        <v>36</v>
      </c>
      <c r="G5" s="92"/>
      <c r="H5" s="164"/>
      <c r="J5" s="105"/>
      <c r="K5" s="105"/>
      <c r="L5" s="138" t="s">
        <v>17</v>
      </c>
      <c r="M5" s="132" t="s">
        <v>27</v>
      </c>
      <c r="N5" s="85" t="s">
        <v>29</v>
      </c>
      <c r="O5" s="88" t="s">
        <v>30</v>
      </c>
      <c r="P5" s="136" t="s">
        <v>19</v>
      </c>
      <c r="Q5" s="104"/>
      <c r="T5" t="str">
        <f>_xlfn.CONCAT("""",Keys!A4,""": ", """",A5,"""")</f>
        <v>"22": ""</v>
      </c>
      <c r="U5" t="str">
        <f>_xlfn.CONCAT("""",Keys!B4,""": ", """",B5,"""")</f>
        <v>"23": "k"</v>
      </c>
      <c r="V5" t="str">
        <f>_xlfn.CONCAT("""",Keys!C4,""": ", """",C5,"""")</f>
        <v>"24": "m"</v>
      </c>
      <c r="W5" t="str">
        <f>_xlfn.CONCAT("""",Keys!D4,""": ", """",D5,"""")</f>
        <v>"25": "w"</v>
      </c>
      <c r="X5" t="str">
        <f>_xlfn.CONCAT("""",Keys!E4,""": ", """",E5,"""")</f>
        <v>"26": "d"</v>
      </c>
      <c r="Y5" t="str">
        <f>_xlfn.CONCAT("""",Keys!F4,""": ", """",F5,"""")</f>
        <v>"27": "'"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"x"</v>
      </c>
      <c r="AF5" t="str">
        <f>_xlfn.CONCAT("""",Keys!M4,""": ", """",M5,"""")</f>
        <v>"26": ","</v>
      </c>
      <c r="AG5" t="str">
        <f>_xlfn.CONCAT("""",Keys!N4,""": ", """",N5,"""")</f>
        <v>"25": "l"</v>
      </c>
      <c r="AH5" t="str">
        <f>_xlfn.CONCAT("""",Keys!O4,""": ", """",O5,"""")</f>
        <v>"24": "."</v>
      </c>
      <c r="AI5" t="str">
        <f>_xlfn.CONCAT("""",Keys!P4,""": ", """",P5,"""")</f>
        <v>"23": "v"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164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164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D8" s="87"/>
      <c r="H8" s="150"/>
      <c r="T8" t="str">
        <f>_xlfn.TEXTJOIN(",",TRUE,T2:AA7,)</f>
        <v>"1": "","2": "1","3": "2","4": "3","5": "4","6": "5","7": "","8": "\\","9": "j","10": "c","11": "o","12": "b","13": ";","14": "","15": "/","16": "p","17": "r","18": "e","19": "u","20": "f","21": "","22": "","23": "k","24": "m","25": "w","26": "d","27": "'","28":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"j","10": "c","11": "o","12": "b","13": ";","14": "","15": "/","16": "p","17": "r","18": "e","19": "u","20": "f","21": "","22": "","23": "k","24": "m","25": "w","26": "d","27": "'","28": "","29": "","30": "","31": "","32": "[","33": "]","34": "","35": "","36": "","37": "","38": ""}, "right": {"7": "","6": "6","5": "7","4": "8","3": "9","2": "0","1": "","14": "","13": "q","12": "g","11": "n","10": "s","9": "z","8": "=","21": "`","20": "y","19": "i","18": "t","17": "a","16": "h","15": "-","29": "","28": "","27": "x","26": ",","25": "l","24": ".","23": "v","22": "","37": "","36": "","35": " ","34": "","33": "","32": "","31": "","30": "","38": ""}}</v>
      </c>
      <c r="D9" s="87"/>
      <c r="H9" s="150"/>
      <c r="R9" s="64"/>
      <c r="S9" s="64"/>
      <c r="T9" t="str">
        <f>_xlfn.TEXTJOIN(",",TRUE,AC2:AJ7,)</f>
        <v>"7": "","6": "6","5": "7","4": "8","3": "9","2": "0","1": "","14": "","13": "q","12": "g","11": "n","10": "s","9": "z","8": "=","21": "`","20": "y","19": "i","18": "t","17": "a","16": "h","15": "-","29": "","28": "","27": "x","26": ",","25": "l","24": ".","23": "v","22":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B10"/>
      <c r="C10"/>
      <c r="D10"/>
    </row>
    <row r="11" spans="1:36" x14ac:dyDescent="0.3">
      <c r="A11"/>
      <c r="B11" s="64" t="s">
        <v>104</v>
      </c>
      <c r="C11" s="64" t="s">
        <v>105</v>
      </c>
      <c r="D11" s="150" t="s">
        <v>102</v>
      </c>
      <c r="E11" s="152"/>
      <c r="F11" s="152"/>
      <c r="G11" s="152" t="s">
        <v>43</v>
      </c>
      <c r="H11" s="152" t="s">
        <v>103</v>
      </c>
      <c r="I11" s="152"/>
      <c r="J11" s="87" t="s">
        <v>44</v>
      </c>
      <c r="K11" s="87" t="s">
        <v>103</v>
      </c>
      <c r="L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</row>
    <row r="12" spans="1:36" x14ac:dyDescent="0.3">
      <c r="A12"/>
      <c r="B12" s="179" t="s">
        <v>9</v>
      </c>
      <c r="C12" s="179" t="s">
        <v>9</v>
      </c>
      <c r="D12" s="183">
        <v>11.692</v>
      </c>
      <c r="G12" s="162" t="s">
        <v>9</v>
      </c>
      <c r="H12" s="149">
        <f t="shared" ref="H12:H26" si="0">_xlfn.IFNA(_xlfn.IFNA(INDEX($D$12:$D$58, MATCH(G12,$B$12:$B$58,0)), INDEX($D$12:$D$58, MATCH(G12,$C$12:$C$58,0))),0)</f>
        <v>11.692</v>
      </c>
      <c r="J12" s="162" t="s">
        <v>2</v>
      </c>
      <c r="K12" s="149">
        <f t="shared" ref="K12:K26" si="1">_xlfn.IFNA(_xlfn.IFNA(INDEX($D$12:$D$58, MATCH(J12,$B$12:$B$58,0)), INDEX($D$12:$D$58, MATCH(J12,$C$12:$C$58,0))),0)</f>
        <v>9.1489999999999991</v>
      </c>
    </row>
    <row r="13" spans="1:36" x14ac:dyDescent="0.3">
      <c r="A13"/>
      <c r="B13" s="179" t="s">
        <v>2</v>
      </c>
      <c r="C13" s="179" t="s">
        <v>2</v>
      </c>
      <c r="D13" s="183">
        <v>9.1489999999999991</v>
      </c>
      <c r="G13" s="162" t="s">
        <v>28</v>
      </c>
      <c r="H13" s="149">
        <f t="shared" si="0"/>
        <v>6.7030000000000003</v>
      </c>
      <c r="J13" s="162" t="s">
        <v>11</v>
      </c>
      <c r="K13" s="149">
        <f t="shared" si="1"/>
        <v>7.2220000000000004</v>
      </c>
    </row>
    <row r="14" spans="1:36" x14ac:dyDescent="0.3">
      <c r="A14"/>
      <c r="B14" s="179" t="s">
        <v>11</v>
      </c>
      <c r="C14" s="179" t="s">
        <v>11</v>
      </c>
      <c r="D14" s="183">
        <v>7.2220000000000004</v>
      </c>
      <c r="G14" s="162" t="s">
        <v>10</v>
      </c>
      <c r="H14" s="149">
        <f t="shared" si="0"/>
        <v>5.7329999999999997</v>
      </c>
      <c r="J14" s="162" t="s">
        <v>25</v>
      </c>
      <c r="K14" s="149">
        <f t="shared" si="1"/>
        <v>6.7350000000000003</v>
      </c>
    </row>
    <row r="15" spans="1:36" x14ac:dyDescent="0.3">
      <c r="A15"/>
      <c r="B15" s="161" t="s">
        <v>25</v>
      </c>
      <c r="C15" s="161" t="s">
        <v>25</v>
      </c>
      <c r="D15" s="162">
        <v>6.7350000000000003</v>
      </c>
      <c r="G15" s="153" t="s">
        <v>18</v>
      </c>
      <c r="H15" s="149">
        <f t="shared" si="0"/>
        <v>3.9359999999999999</v>
      </c>
      <c r="J15" s="162" t="s">
        <v>22</v>
      </c>
      <c r="K15" s="149">
        <f t="shared" si="1"/>
        <v>6.49</v>
      </c>
    </row>
    <row r="16" spans="1:36" x14ac:dyDescent="0.3">
      <c r="A16"/>
      <c r="B16" s="161" t="s">
        <v>28</v>
      </c>
      <c r="C16" s="161" t="s">
        <v>28</v>
      </c>
      <c r="D16" s="162">
        <v>6.7030000000000003</v>
      </c>
      <c r="G16" s="153" t="s">
        <v>13</v>
      </c>
      <c r="H16" s="149">
        <f t="shared" si="0"/>
        <v>3.1739999999999999</v>
      </c>
      <c r="J16" s="153" t="s">
        <v>12</v>
      </c>
      <c r="K16" s="149">
        <f t="shared" si="1"/>
        <v>6.3739999999999997</v>
      </c>
    </row>
    <row r="17" spans="1:11" x14ac:dyDescent="0.3">
      <c r="A17"/>
      <c r="B17" s="161" t="s">
        <v>22</v>
      </c>
      <c r="C17" s="161" t="s">
        <v>22</v>
      </c>
      <c r="D17" s="162">
        <v>6.49</v>
      </c>
      <c r="G17" s="156" t="s">
        <v>23</v>
      </c>
      <c r="H17" s="149">
        <f t="shared" si="0"/>
        <v>2.6539999999999999</v>
      </c>
      <c r="J17" s="153" t="s">
        <v>29</v>
      </c>
      <c r="K17" s="149">
        <f t="shared" si="1"/>
        <v>3.9790000000000001</v>
      </c>
    </row>
    <row r="18" spans="1:11" x14ac:dyDescent="0.3">
      <c r="A18"/>
      <c r="B18" s="161" t="s">
        <v>12</v>
      </c>
      <c r="C18" s="161" t="s">
        <v>12</v>
      </c>
      <c r="D18" s="162">
        <v>6.3739999999999997</v>
      </c>
      <c r="G18" s="156" t="s">
        <v>31</v>
      </c>
      <c r="H18" s="149">
        <f t="shared" si="0"/>
        <v>2.54</v>
      </c>
      <c r="J18" s="153" t="s">
        <v>21</v>
      </c>
      <c r="K18" s="149">
        <f t="shared" si="1"/>
        <v>3.2429999999999999</v>
      </c>
    </row>
    <row r="19" spans="1:11" x14ac:dyDescent="0.3">
      <c r="A19"/>
      <c r="B19" s="161" t="s">
        <v>10</v>
      </c>
      <c r="C19" s="161" t="s">
        <v>10</v>
      </c>
      <c r="D19" s="162">
        <v>5.7329999999999997</v>
      </c>
      <c r="G19" s="156" t="s">
        <v>24</v>
      </c>
      <c r="H19" s="149">
        <f t="shared" si="0"/>
        <v>2.4380000000000002</v>
      </c>
      <c r="I19"/>
      <c r="J19" s="156" t="s">
        <v>15</v>
      </c>
      <c r="K19" s="149">
        <f t="shared" si="1"/>
        <v>1.597</v>
      </c>
    </row>
    <row r="20" spans="1:11" x14ac:dyDescent="0.3">
      <c r="A20"/>
      <c r="B20" s="181" t="s">
        <v>29</v>
      </c>
      <c r="C20" s="181" t="s">
        <v>29</v>
      </c>
      <c r="D20" s="184">
        <v>3.9790000000000001</v>
      </c>
      <c r="F20"/>
      <c r="G20" s="156" t="s">
        <v>14</v>
      </c>
      <c r="H20" s="149">
        <f t="shared" si="0"/>
        <v>1.756</v>
      </c>
      <c r="I20"/>
      <c r="J20" s="156" t="s">
        <v>20</v>
      </c>
      <c r="K20" s="149">
        <f t="shared" si="1"/>
        <v>1.5489999999999999</v>
      </c>
    </row>
    <row r="21" spans="1:11" x14ac:dyDescent="0.3">
      <c r="A21"/>
      <c r="B21" s="181" t="s">
        <v>18</v>
      </c>
      <c r="C21" s="181" t="s">
        <v>18</v>
      </c>
      <c r="D21" s="184">
        <v>3.9359999999999999</v>
      </c>
      <c r="G21" s="156" t="s">
        <v>3</v>
      </c>
      <c r="H21" s="149">
        <f t="shared" si="0"/>
        <v>1.5489999999999999</v>
      </c>
      <c r="J21" s="158" t="s">
        <v>19</v>
      </c>
      <c r="K21" s="149">
        <f t="shared" si="1"/>
        <v>0.90100000000000002</v>
      </c>
    </row>
    <row r="22" spans="1:11" x14ac:dyDescent="0.3">
      <c r="A22"/>
      <c r="B22" s="154" t="s">
        <v>21</v>
      </c>
      <c r="C22" s="154" t="s">
        <v>21</v>
      </c>
      <c r="D22" s="153">
        <v>3.2429999999999999</v>
      </c>
      <c r="G22" s="156" t="s">
        <v>8</v>
      </c>
      <c r="H22" s="149">
        <f t="shared" si="0"/>
        <v>1.278</v>
      </c>
      <c r="J22" s="158" t="s">
        <v>17</v>
      </c>
      <c r="K22" s="149">
        <f t="shared" si="1"/>
        <v>0.43</v>
      </c>
    </row>
    <row r="23" spans="1:11" x14ac:dyDescent="0.3">
      <c r="A23"/>
      <c r="B23" s="154" t="s">
        <v>13</v>
      </c>
      <c r="C23" s="154" t="s">
        <v>13</v>
      </c>
      <c r="D23" s="153">
        <v>3.1739999999999999</v>
      </c>
      <c r="G23" s="158" t="s">
        <v>26</v>
      </c>
      <c r="H23" s="149">
        <f t="shared" si="0"/>
        <v>0.51900000000000002</v>
      </c>
      <c r="J23" s="158" t="s">
        <v>7</v>
      </c>
      <c r="K23" s="149">
        <f t="shared" si="1"/>
        <v>0.23799999999999999</v>
      </c>
    </row>
    <row r="24" spans="1:11" x14ac:dyDescent="0.3">
      <c r="A24"/>
      <c r="B24" s="154" t="s">
        <v>30</v>
      </c>
      <c r="C24" s="174" t="s">
        <v>98</v>
      </c>
      <c r="D24" s="153">
        <v>3.0430000000000001</v>
      </c>
      <c r="G24" s="158" t="s">
        <v>32</v>
      </c>
      <c r="H24" s="149">
        <f t="shared" si="0"/>
        <v>0.39800000000000002</v>
      </c>
      <c r="J24" s="156" t="s">
        <v>27</v>
      </c>
      <c r="K24" s="149">
        <f t="shared" si="1"/>
        <v>1.0269999999999999</v>
      </c>
    </row>
    <row r="25" spans="1:11" x14ac:dyDescent="0.3">
      <c r="A25"/>
      <c r="B25" s="154" t="s">
        <v>23</v>
      </c>
      <c r="C25" s="154" t="s">
        <v>23</v>
      </c>
      <c r="D25" s="153">
        <v>2.6539999999999999</v>
      </c>
      <c r="G25" s="170" t="s">
        <v>36</v>
      </c>
      <c r="H25" s="149">
        <f t="shared" si="0"/>
        <v>0.26900000000000002</v>
      </c>
      <c r="J25" s="156" t="s">
        <v>30</v>
      </c>
      <c r="K25" s="149">
        <f t="shared" si="1"/>
        <v>3.0430000000000001</v>
      </c>
    </row>
    <row r="26" spans="1:11" x14ac:dyDescent="0.3">
      <c r="A26"/>
      <c r="B26" s="154" t="s">
        <v>31</v>
      </c>
      <c r="C26" s="154" t="s">
        <v>31</v>
      </c>
      <c r="D26" s="153">
        <v>2.54</v>
      </c>
      <c r="G26" s="158" t="s">
        <v>1</v>
      </c>
      <c r="H26" s="149">
        <f t="shared" si="0"/>
        <v>0.18099999999999999</v>
      </c>
      <c r="J26" s="158" t="s">
        <v>16</v>
      </c>
      <c r="K26" s="149">
        <f t="shared" si="1"/>
        <v>0.105</v>
      </c>
    </row>
    <row r="27" spans="1:11" x14ac:dyDescent="0.3">
      <c r="A27"/>
      <c r="B27" s="154" t="s">
        <v>24</v>
      </c>
      <c r="C27" s="154" t="s">
        <v>24</v>
      </c>
      <c r="D27" s="153">
        <v>2.4380000000000002</v>
      </c>
      <c r="G27" s="156"/>
      <c r="H27" s="178">
        <f>SUM(H12:H26)</f>
        <v>44.819999999999993</v>
      </c>
      <c r="J27" s="158"/>
      <c r="K27" s="178">
        <f>SUM(K12:K26)</f>
        <v>52.082000000000001</v>
      </c>
    </row>
    <row r="28" spans="1:11" x14ac:dyDescent="0.3">
      <c r="A28"/>
      <c r="B28" s="155" t="s">
        <v>14</v>
      </c>
      <c r="C28" s="155" t="s">
        <v>14</v>
      </c>
      <c r="D28" s="156">
        <v>1.756</v>
      </c>
    </row>
    <row r="29" spans="1:11" x14ac:dyDescent="0.3">
      <c r="B29" s="155" t="s">
        <v>15</v>
      </c>
      <c r="C29" s="155" t="s">
        <v>15</v>
      </c>
      <c r="D29" s="156">
        <v>1.597</v>
      </c>
    </row>
    <row r="30" spans="1:11" x14ac:dyDescent="0.3">
      <c r="B30" s="155" t="s">
        <v>20</v>
      </c>
      <c r="C30" s="155" t="s">
        <v>20</v>
      </c>
      <c r="D30" s="156">
        <v>1.5489999999999999</v>
      </c>
    </row>
    <row r="31" spans="1:11" x14ac:dyDescent="0.3">
      <c r="B31" s="155" t="s">
        <v>3</v>
      </c>
      <c r="C31" s="155" t="s">
        <v>3</v>
      </c>
      <c r="D31" s="156">
        <v>1.5489999999999999</v>
      </c>
    </row>
    <row r="32" spans="1:11" x14ac:dyDescent="0.3">
      <c r="B32" s="155" t="s">
        <v>8</v>
      </c>
      <c r="C32" s="155" t="s">
        <v>8</v>
      </c>
      <c r="D32" s="156">
        <v>1.278</v>
      </c>
    </row>
    <row r="33" spans="2:4" x14ac:dyDescent="0.3">
      <c r="B33" s="155" t="s">
        <v>27</v>
      </c>
      <c r="C33" s="155" t="s">
        <v>99</v>
      </c>
      <c r="D33" s="156">
        <v>1.0269999999999999</v>
      </c>
    </row>
    <row r="34" spans="2:4" x14ac:dyDescent="0.3">
      <c r="B34" s="155" t="s">
        <v>19</v>
      </c>
      <c r="C34" s="155" t="s">
        <v>19</v>
      </c>
      <c r="D34" s="156">
        <v>0.90100000000000002</v>
      </c>
    </row>
    <row r="35" spans="2:4" x14ac:dyDescent="0.3">
      <c r="B35" s="157" t="s">
        <v>26</v>
      </c>
      <c r="C35" s="157" t="s">
        <v>26</v>
      </c>
      <c r="D35" s="158">
        <v>0.51900000000000002</v>
      </c>
    </row>
    <row r="36" spans="2:4" x14ac:dyDescent="0.3">
      <c r="B36" s="157" t="s">
        <v>17</v>
      </c>
      <c r="C36" s="157" t="s">
        <v>17</v>
      </c>
      <c r="D36" s="158">
        <v>0.43</v>
      </c>
    </row>
    <row r="37" spans="2:4" x14ac:dyDescent="0.3">
      <c r="B37" s="157" t="s">
        <v>100</v>
      </c>
      <c r="C37" s="157" t="s">
        <v>32</v>
      </c>
      <c r="D37" s="158">
        <v>0.39800000000000002</v>
      </c>
    </row>
    <row r="38" spans="2:4" x14ac:dyDescent="0.3">
      <c r="B38" s="159" t="s">
        <v>101</v>
      </c>
      <c r="C38" s="160" t="s">
        <v>36</v>
      </c>
      <c r="D38" s="158">
        <v>0.26900000000000002</v>
      </c>
    </row>
    <row r="39" spans="2:4" x14ac:dyDescent="0.3">
      <c r="B39" s="157" t="s">
        <v>7</v>
      </c>
      <c r="C39" s="157" t="s">
        <v>7</v>
      </c>
      <c r="D39" s="158">
        <v>0.23799999999999999</v>
      </c>
    </row>
    <row r="40" spans="2:4" x14ac:dyDescent="0.3">
      <c r="B40" s="157" t="s">
        <v>1</v>
      </c>
      <c r="C40" s="157" t="s">
        <v>1</v>
      </c>
      <c r="D40" s="158">
        <v>0.18099999999999999</v>
      </c>
    </row>
    <row r="41" spans="2:4" x14ac:dyDescent="0.3">
      <c r="B41" s="157" t="s">
        <v>16</v>
      </c>
      <c r="C41" s="157" t="s">
        <v>16</v>
      </c>
      <c r="D41" s="158">
        <v>0.105</v>
      </c>
    </row>
    <row r="43" spans="2:4" x14ac:dyDescent="0.3">
      <c r="B43" s="64"/>
      <c r="C43" s="64"/>
    </row>
    <row r="45" spans="2:4" x14ac:dyDescent="0.3">
      <c r="B45" s="64"/>
      <c r="C45" s="64"/>
    </row>
    <row r="46" spans="2:4" x14ac:dyDescent="0.3">
      <c r="B46" s="64"/>
      <c r="C46" s="64"/>
    </row>
    <row r="48" spans="2:4" x14ac:dyDescent="0.3">
      <c r="B48" s="64"/>
      <c r="C48" s="64"/>
    </row>
    <row r="49" spans="2:3" x14ac:dyDescent="0.3">
      <c r="B49" s="64"/>
      <c r="C49" s="64"/>
    </row>
    <row r="50" spans="2:3" x14ac:dyDescent="0.3">
      <c r="B50" s="64"/>
      <c r="C50" s="64"/>
    </row>
    <row r="51" spans="2:3" x14ac:dyDescent="0.3">
      <c r="B51" s="64"/>
      <c r="C51" s="64"/>
    </row>
    <row r="52" spans="2:3" x14ac:dyDescent="0.3">
      <c r="B52" s="148"/>
      <c r="C52" s="148"/>
    </row>
    <row r="55" spans="2:3" x14ac:dyDescent="0.3">
      <c r="B55" s="64"/>
      <c r="C55" s="64"/>
    </row>
    <row r="56" spans="2:3" x14ac:dyDescent="0.3">
      <c r="B56" s="64"/>
      <c r="C56" s="64"/>
    </row>
    <row r="57" spans="2:3" x14ac:dyDescent="0.3">
      <c r="B57" s="64"/>
      <c r="C57" s="64"/>
    </row>
    <row r="58" spans="2:3" x14ac:dyDescent="0.3">
      <c r="B58" s="64"/>
      <c r="C58" s="64"/>
    </row>
  </sheetData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7B7CF-9279-41E3-B271-C760CA13CBBF}">
  <dimension ref="A1:AI41"/>
  <sheetViews>
    <sheetView zoomScale="205" zoomScaleNormal="205" workbookViewId="0">
      <pane ySplit="6" topLeftCell="A7" activePane="bottomLeft" state="frozen"/>
      <selection pane="bottomLeft" activeCell="P15" sqref="P15"/>
    </sheetView>
  </sheetViews>
  <sheetFormatPr defaultColWidth="4.77734375" defaultRowHeight="14.4" x14ac:dyDescent="0.3"/>
  <cols>
    <col min="1" max="7" width="4.77734375" style="87"/>
    <col min="8" max="8" width="4.77734375" style="87" customWidth="1"/>
    <col min="9" max="18" width="4.77734375" style="87"/>
    <col min="19" max="20" width="4.77734375" style="87" customWidth="1"/>
    <col min="21" max="16384" width="4.77734375" style="87"/>
  </cols>
  <sheetData>
    <row r="1" spans="1:35" x14ac:dyDescent="0.3">
      <c r="A1" s="85"/>
      <c r="B1" s="93">
        <v>1</v>
      </c>
      <c r="C1" s="93">
        <v>2</v>
      </c>
      <c r="D1" s="93">
        <v>3</v>
      </c>
      <c r="E1" s="94">
        <v>4</v>
      </c>
      <c r="F1" s="94">
        <v>5</v>
      </c>
      <c r="G1" s="86"/>
      <c r="H1" s="4"/>
      <c r="J1" s="62"/>
      <c r="K1" s="95"/>
      <c r="L1" s="96">
        <v>6</v>
      </c>
      <c r="M1" s="97">
        <v>7</v>
      </c>
      <c r="N1" s="98">
        <v>8</v>
      </c>
      <c r="O1" s="98">
        <v>9</v>
      </c>
      <c r="P1" s="98">
        <v>0</v>
      </c>
      <c r="Q1" s="99"/>
    </row>
    <row r="2" spans="1:35" x14ac:dyDescent="0.3">
      <c r="A2" s="117" t="s">
        <v>45</v>
      </c>
      <c r="B2" s="88" t="s">
        <v>31</v>
      </c>
      <c r="C2" s="88" t="s">
        <v>12</v>
      </c>
      <c r="D2" s="85" t="s">
        <v>11</v>
      </c>
      <c r="E2" s="86" t="s">
        <v>13</v>
      </c>
      <c r="F2" s="86" t="s">
        <v>20</v>
      </c>
      <c r="G2" s="90"/>
      <c r="H2" s="4"/>
      <c r="J2" s="4"/>
      <c r="K2" s="121"/>
      <c r="L2" s="88" t="s">
        <v>32</v>
      </c>
      <c r="M2" s="86" t="s">
        <v>19</v>
      </c>
      <c r="N2" s="119" t="s">
        <v>15</v>
      </c>
      <c r="O2" s="119" t="s">
        <v>3</v>
      </c>
      <c r="P2" s="85" t="s">
        <v>8</v>
      </c>
      <c r="Q2" s="124" t="s">
        <v>6</v>
      </c>
      <c r="S2" s="87" t="s">
        <v>94</v>
      </c>
    </row>
    <row r="3" spans="1:35" x14ac:dyDescent="0.3">
      <c r="A3" s="107" t="s">
        <v>35</v>
      </c>
      <c r="B3" s="89" t="s">
        <v>18</v>
      </c>
      <c r="C3" s="88" t="s">
        <v>10</v>
      </c>
      <c r="D3" s="85" t="s">
        <v>9</v>
      </c>
      <c r="E3" s="86" t="s">
        <v>2</v>
      </c>
      <c r="F3" s="86" t="s">
        <v>21</v>
      </c>
      <c r="G3" s="115"/>
      <c r="H3" s="4"/>
      <c r="J3" s="4"/>
      <c r="K3" s="122" t="s">
        <v>4</v>
      </c>
      <c r="L3" s="85" t="s">
        <v>16</v>
      </c>
      <c r="M3" s="119" t="s">
        <v>22</v>
      </c>
      <c r="N3" s="119" t="s">
        <v>28</v>
      </c>
      <c r="O3" s="119" t="s">
        <v>25</v>
      </c>
      <c r="P3" s="86" t="s">
        <v>14</v>
      </c>
      <c r="Q3" s="125" t="s">
        <v>5</v>
      </c>
    </row>
    <row r="4" spans="1:35" x14ac:dyDescent="0.3">
      <c r="A4" s="89"/>
      <c r="B4" s="89" t="s">
        <v>26</v>
      </c>
      <c r="C4" s="88" t="s">
        <v>29</v>
      </c>
      <c r="D4" s="85" t="s">
        <v>23</v>
      </c>
      <c r="E4" s="86" t="s">
        <v>24</v>
      </c>
      <c r="F4" s="91" t="s">
        <v>17</v>
      </c>
      <c r="G4" s="92"/>
      <c r="H4" s="92"/>
      <c r="J4" s="105"/>
      <c r="K4" s="123"/>
      <c r="L4" s="117" t="s">
        <v>36</v>
      </c>
      <c r="M4" s="119" t="s">
        <v>1</v>
      </c>
      <c r="N4" s="86" t="s">
        <v>7</v>
      </c>
      <c r="O4" s="86" t="s">
        <v>27</v>
      </c>
      <c r="P4" s="88" t="s">
        <v>30</v>
      </c>
      <c r="Q4" s="125"/>
      <c r="S4" t="str">
        <f>_xlfn.CONCAT("""",Keys!A1,""": ", """",A1,"""")</f>
        <v>"1": ""</v>
      </c>
      <c r="T4" t="str">
        <f>_xlfn.CONCAT("""",Keys!B1,""": ", """",B1,"""")</f>
        <v>"2": "1"</v>
      </c>
      <c r="U4" t="str">
        <f>_xlfn.CONCAT("""",Keys!C1,""": ", """",C1,"""")</f>
        <v>"3": "2"</v>
      </c>
      <c r="V4" t="str">
        <f>_xlfn.CONCAT("""",Keys!D1,""": ", """",D1,"""")</f>
        <v>"4": "3"</v>
      </c>
      <c r="W4" t="str">
        <f>_xlfn.CONCAT("""",Keys!E1,""": ", """",E1,"""")</f>
        <v>"5": "4"</v>
      </c>
      <c r="X4" t="str">
        <f>_xlfn.CONCAT("""",Keys!F1,""": ", """",F1,"""")</f>
        <v>"6": "5"</v>
      </c>
      <c r="Y4" t="str">
        <f>_xlfn.CONCAT("""",Keys!G1,""": ", """",G1,"""")</f>
        <v>"7": ""</v>
      </c>
      <c r="Z4"/>
      <c r="AA4"/>
      <c r="AB4"/>
      <c r="AC4" t="str">
        <f>_xlfn.CONCAT("""",Keys!K1,""": ", """",K1,"""")</f>
        <v>"7": ""</v>
      </c>
      <c r="AD4" t="str">
        <f>_xlfn.CONCAT("""",Keys!L1,""": ", """",L1,"""")</f>
        <v>"6": "6"</v>
      </c>
      <c r="AE4" t="str">
        <f>_xlfn.CONCAT("""",Keys!M1,""": ", """",M1,"""")</f>
        <v>"5": "7"</v>
      </c>
      <c r="AF4" t="str">
        <f>_xlfn.CONCAT("""",Keys!N1,""": ", """",N1,"""")</f>
        <v>"4": "8"</v>
      </c>
      <c r="AG4" t="str">
        <f>_xlfn.CONCAT("""",Keys!O1,""": ", """",O1,"""")</f>
        <v>"3": "9"</v>
      </c>
      <c r="AH4" t="str">
        <f>_xlfn.CONCAT("""",Keys!P1,""": ", """",P1,"""")</f>
        <v>"2": "0"</v>
      </c>
      <c r="AI4" t="str">
        <f>_xlfn.CONCAT("""",Keys!Q1,""": ", """",Q1,"""")</f>
        <v>"1": ""</v>
      </c>
    </row>
    <row r="5" spans="1:35" x14ac:dyDescent="0.3">
      <c r="A5" s="89"/>
      <c r="B5" s="89"/>
      <c r="C5" s="88" t="s">
        <v>33</v>
      </c>
      <c r="D5" s="85" t="s">
        <v>34</v>
      </c>
      <c r="E5" s="92"/>
      <c r="F5" s="245" t="str">
        <f ca="1">OFFSET($I5,0,COLUMN($I5)-COLUMN())</f>
        <v xml:space="preserve"> </v>
      </c>
      <c r="G5" s="245"/>
      <c r="H5" s="92"/>
      <c r="J5" s="105"/>
      <c r="K5" s="247"/>
      <c r="L5" s="249" t="s">
        <v>37</v>
      </c>
      <c r="M5" s="126"/>
      <c r="N5" s="127"/>
      <c r="O5" s="128"/>
      <c r="P5" s="129"/>
      <c r="Q5" s="104"/>
      <c r="S5" t="str">
        <f>_xlfn.CONCAT("""",Keys!A2,""": ", """",A2,"""")</f>
        <v>"8": "\\"</v>
      </c>
      <c r="T5" t="str">
        <f>_xlfn.CONCAT("""",Keys!B2,""": ", """",B2,"""")</f>
        <v>"9": "p"</v>
      </c>
      <c r="U5" t="str">
        <f>_xlfn.CONCAT("""",Keys!C2,""": ", """",C2,"""")</f>
        <v>"10": "s"</v>
      </c>
      <c r="V5" t="str">
        <f>_xlfn.CONCAT("""",Keys!D2,""": ", """",D2,"""")</f>
        <v>"11": "a"</v>
      </c>
      <c r="W5" t="str">
        <f>_xlfn.CONCAT("""",Keys!E2,""": ", """",E2,"""")</f>
        <v>"12": "d"</v>
      </c>
      <c r="X5" t="str">
        <f>_xlfn.CONCAT("""",Keys!F2,""": ", """",F2,"""")</f>
        <v>"13": "y"</v>
      </c>
      <c r="Y5" t="str">
        <f>_xlfn.CONCAT("""",Keys!G2,""": ", """",G2,"""")</f>
        <v>"14": ""</v>
      </c>
      <c r="Z5"/>
      <c r="AA5"/>
      <c r="AB5"/>
      <c r="AC5" t="str">
        <f>_xlfn.CONCAT("""",Keys!K2,""": ", """",K2,"""")</f>
        <v>"14": ""</v>
      </c>
      <c r="AD5" t="str">
        <f>_xlfn.CONCAT("""",Keys!L2,""": ", """",L2,"""")</f>
        <v>"13": ";"</v>
      </c>
      <c r="AE5" t="str">
        <f>_xlfn.CONCAT("""",Keys!M2,""": ", """",M2,"""")</f>
        <v>"12": "v"</v>
      </c>
      <c r="AF5" t="str">
        <f>_xlfn.CONCAT("""",Keys!N2,""": ", """",N2,"""")</f>
        <v>"11": "g"</v>
      </c>
      <c r="AG5" t="str">
        <f>_xlfn.CONCAT("""",Keys!O2,""": ", """",O2,"""")</f>
        <v>"10": "b"</v>
      </c>
      <c r="AH5" t="str">
        <f>_xlfn.CONCAT("""",Keys!P2,""": ", """",P2,"""")</f>
        <v>"9": "w"</v>
      </c>
      <c r="AI5" t="str">
        <f>_xlfn.CONCAT("""",Keys!Q2,""": ", """",Q2,"""")</f>
        <v>"8": "="</v>
      </c>
    </row>
    <row r="6" spans="1:35" x14ac:dyDescent="0.3">
      <c r="A6" s="4"/>
      <c r="B6" s="4"/>
      <c r="C6" s="4"/>
      <c r="D6" s="4"/>
      <c r="E6" s="4"/>
      <c r="F6" s="246">
        <f ca="1">OFFSET($I6,0,COLUMN($I6)-COLUMN())</f>
        <v>0</v>
      </c>
      <c r="G6" s="246"/>
      <c r="H6" s="92"/>
      <c r="J6" s="105"/>
      <c r="K6" s="248"/>
      <c r="L6" s="244"/>
      <c r="M6" s="62"/>
      <c r="N6" s="62"/>
      <c r="O6" s="62"/>
      <c r="P6" s="62"/>
      <c r="Q6" s="62"/>
      <c r="S6" t="str">
        <f>_xlfn.CONCAT("""",Keys!A3,""": ", """",A3,"""")</f>
        <v>"15": "/"</v>
      </c>
      <c r="T6" t="str">
        <f>_xlfn.CONCAT("""",Keys!B3,""": ", """",B3,"""")</f>
        <v>"16": "c"</v>
      </c>
      <c r="U6" t="str">
        <f>_xlfn.CONCAT("""",Keys!C3,""": ", """",C3,"""")</f>
        <v>"17": "r"</v>
      </c>
      <c r="V6" t="str">
        <f>_xlfn.CONCAT("""",Keys!D3,""": ", """",D3,"""")</f>
        <v>"18": "e"</v>
      </c>
      <c r="W6" t="str">
        <f>_xlfn.CONCAT("""",Keys!E3,""": ", """",E3,"""")</f>
        <v>"19": "t"</v>
      </c>
      <c r="X6" t="str">
        <f>_xlfn.CONCAT("""",Keys!F3,""": ", """",F3,"""")</f>
        <v>"20": "h"</v>
      </c>
      <c r="Y6" t="str">
        <f>_xlfn.CONCAT("""",Keys!G3,""": ", """",G3,"""")</f>
        <v>"21": ""</v>
      </c>
      <c r="Z6"/>
      <c r="AA6"/>
      <c r="AB6"/>
      <c r="AC6" t="str">
        <f>_xlfn.CONCAT("""",Keys!K3,""": ", """",K3,"""")</f>
        <v>"21": "`"</v>
      </c>
      <c r="AD6" t="str">
        <f>_xlfn.CONCAT("""",Keys!L3,""": ", """",L3,"""")</f>
        <v>"20": "z"</v>
      </c>
      <c r="AE6" t="str">
        <f>_xlfn.CONCAT("""",Keys!M3,""": ", """",M3,"""")</f>
        <v>"19": "n"</v>
      </c>
      <c r="AF6" t="str">
        <f>_xlfn.CONCAT("""",Keys!N3,""": ", """",N3,"""")</f>
        <v>"18": "o"</v>
      </c>
      <c r="AG6" t="str">
        <f>_xlfn.CONCAT("""",Keys!O3,""": ", """",O3,"""")</f>
        <v>"17": "i"</v>
      </c>
      <c r="AH6" t="str">
        <f>_xlfn.CONCAT("""",Keys!P3,""": ", """",P3,"""")</f>
        <v>"16": "f"</v>
      </c>
      <c r="AI6" t="str">
        <f>_xlfn.CONCAT("""",Keys!Q3,""": ", """",Q3,"""")</f>
        <v>"15": "-"</v>
      </c>
    </row>
    <row r="7" spans="1:35" x14ac:dyDescent="0.3">
      <c r="S7" t="str">
        <f>_xlfn.CONCAT("""",Keys!A4,""": ", """",A4,"""")</f>
        <v>"22": ""</v>
      </c>
      <c r="T7" t="str">
        <f>_xlfn.CONCAT("""",Keys!B4,""": ", """",B4,"""")</f>
        <v>"23": "k"</v>
      </c>
      <c r="U7" t="str">
        <f>_xlfn.CONCAT("""",Keys!C4,""": ", """",C4,"""")</f>
        <v>"24": "l"</v>
      </c>
      <c r="V7" t="str">
        <f>_xlfn.CONCAT("""",Keys!D4,""": ", """",D4,"""")</f>
        <v>"25": "u"</v>
      </c>
      <c r="W7" t="str">
        <f>_xlfn.CONCAT("""",Keys!E4,""": ", """",E4,"""")</f>
        <v>"26": "m"</v>
      </c>
      <c r="X7" t="str">
        <f>_xlfn.CONCAT("""",Keys!F4,""": ", """",F4,"""")</f>
        <v>"27": "x"</v>
      </c>
      <c r="Y7" t="str">
        <f>_xlfn.CONCAT("""",Keys!G4,""": ", """",G4,"""")</f>
        <v>"28": ""</v>
      </c>
      <c r="Z7" t="str">
        <f>_xlfn.CONCAT("""",Keys!H4,""": ", """",H4,"""")</f>
        <v>"29": ""</v>
      </c>
      <c r="AA7"/>
      <c r="AB7" t="str">
        <f>_xlfn.CONCAT("""",Keys!J4,""": ", """",J4,"""")</f>
        <v>"29": ""</v>
      </c>
      <c r="AC7" t="str">
        <f>_xlfn.CONCAT("""",Keys!K4,""": ", """",K4,"""")</f>
        <v>"28": ""</v>
      </c>
      <c r="AD7" t="str">
        <f>_xlfn.CONCAT("""",Keys!L4,""": ", """",L4,"""")</f>
        <v>"27": "'"</v>
      </c>
      <c r="AE7" t="str">
        <f>_xlfn.CONCAT("""",Keys!M4,""": ", """",M4,"""")</f>
        <v>"26": "j"</v>
      </c>
      <c r="AF7" t="str">
        <f>_xlfn.CONCAT("""",Keys!N4,""": ", """",N4,"""")</f>
        <v>"25": "q"</v>
      </c>
      <c r="AG7" t="str">
        <f>_xlfn.CONCAT("""",Keys!O4,""": ", """",O4,"""")</f>
        <v>"24": ","</v>
      </c>
      <c r="AH7" t="str">
        <f>_xlfn.CONCAT("""",Keys!P4,""": ", """",P4,"""")</f>
        <v>"23": "."</v>
      </c>
      <c r="AI7" t="str">
        <f>_xlfn.CONCAT("""",Keys!Q4,""": ", """",Q4,"""")</f>
        <v>"22": ""</v>
      </c>
    </row>
    <row r="8" spans="1:35" x14ac:dyDescent="0.3">
      <c r="A8" t="str">
        <f ca="1">_xlfn.CONCAT("{","""left"": {",S11,"}",", ""right"": {",S12,"}}")</f>
        <v>{"left": {"1": "","2": "1","3": "2","4": "3","5": "4","6": "5","7": "","8": "\\","9": "p","10": "s","11": "a","12": "d","13": "y","14": "","15": "/","16": "c","17": "r","18": "e","19": "t","20": "h","21": "","22": "","23": "k","24": "l","25": "u","26": "m","27": "x","28": "","29": "","30": "","31": "","32": "[","33": "]","34": "","35": " ","36": "","37": "","38": ""}, "right": {"7": "","6": "6","5": "7","4": "8","3": "9","2": "0","1": "","14": "","13": ";","12": "v","11": "g","10": "b","9": "w","8": "=","21": "`","20": "z","19": "n","18": "o","17": "i","16": "f","15": "-","29": "","28": "","27": "'","26": "j","25": "q","24": ",","23": ".","22": "","37": "","36": "","35": " ","34": "","33": "","32": "","31": "","30": "","38": ""}}</v>
      </c>
      <c r="S8" t="str">
        <f>_xlfn.CONCAT("""",Keys!A5,""": ", """",A5,"""")</f>
        <v>"30": ""</v>
      </c>
      <c r="T8" t="str">
        <f>_xlfn.CONCAT("""",Keys!B5,""": ", """",B5,"""")</f>
        <v>"31": ""</v>
      </c>
      <c r="U8" t="str">
        <f>_xlfn.CONCAT("""",Keys!C5,""": ", """",C5,"""")</f>
        <v>"32": "["</v>
      </c>
      <c r="V8" t="str">
        <f>_xlfn.CONCAT("""",Keys!D5,""": ", """",D5,"""")</f>
        <v>"33": "]"</v>
      </c>
      <c r="W8" t="str">
        <f>_xlfn.CONCAT("""",Keys!E5,""": ", """",E5,"""")</f>
        <v>"34": ""</v>
      </c>
      <c r="X8" t="str">
        <f ca="1">_xlfn.CONCAT("""",Keys!F5,""": ", """",F5,"""")</f>
        <v>"35": " "</v>
      </c>
      <c r="Y8" t="str">
        <f>_xlfn.CONCAT("""",Keys!G5,""": ", """",G5,"""")</f>
        <v>"36": ""</v>
      </c>
      <c r="Z8" t="str">
        <f>_xlfn.CONCAT("""",Keys!H5,""": ", """",H5,"""")</f>
        <v>"37": ""</v>
      </c>
      <c r="AA8"/>
      <c r="AB8" t="str">
        <f>_xlfn.CONCAT("""",Keys!J5,""": ", """",J5,"""")</f>
        <v>"37": ""</v>
      </c>
      <c r="AC8" t="str">
        <f>_xlfn.CONCAT("""",Keys!K5,""": ", """",K5,"""")</f>
        <v>"36": ""</v>
      </c>
      <c r="AD8" t="str">
        <f>_xlfn.CONCAT("""",Keys!L5,""": ", """",L5,"""")</f>
        <v>"35": " "</v>
      </c>
      <c r="AE8" t="str">
        <f>_xlfn.CONCAT("""",Keys!M5,""": ", """",M5,"""")</f>
        <v>"34": ""</v>
      </c>
      <c r="AF8" t="str">
        <f>_xlfn.CONCAT("""",Keys!N5,""": ", """",N5,"""")</f>
        <v>"33": ""</v>
      </c>
      <c r="AG8" t="str">
        <f>_xlfn.CONCAT("""",Keys!O5,""": ", """",O5,"""")</f>
        <v>"32": ""</v>
      </c>
      <c r="AH8" t="str">
        <f>_xlfn.CONCAT("""",Keys!P5,""": ", """",P5,"""")</f>
        <v>"31": ""</v>
      </c>
      <c r="AI8" t="str">
        <f>_xlfn.CONCAT("""",Keys!Q5,""": ", """",Q5,"""")</f>
        <v>"30": ""</v>
      </c>
    </row>
    <row r="9" spans="1:35" x14ac:dyDescent="0.3">
      <c r="R9" s="64"/>
      <c r="S9"/>
      <c r="T9"/>
      <c r="U9"/>
      <c r="V9"/>
      <c r="W9"/>
      <c r="X9"/>
      <c r="Y9"/>
      <c r="Z9" t="str">
        <f>_xlfn.CONCAT("""",Keys!H6,""": ", """",H6,"""")</f>
        <v>"38": ""</v>
      </c>
      <c r="AA9"/>
      <c r="AB9" t="str">
        <f>_xlfn.CONCAT("""",Keys!J6,""": ", """",J6,"""")</f>
        <v>"38": ""</v>
      </c>
      <c r="AC9"/>
      <c r="AD9"/>
      <c r="AE9"/>
      <c r="AF9"/>
      <c r="AG9"/>
      <c r="AH9"/>
      <c r="AI9"/>
    </row>
    <row r="10" spans="1:35" x14ac:dyDescent="0.3"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3">
      <c r="B11" s="64" t="s">
        <v>104</v>
      </c>
      <c r="C11" s="64" t="s">
        <v>105</v>
      </c>
      <c r="D11" s="150" t="s">
        <v>102</v>
      </c>
      <c r="F11" s="87" t="s">
        <v>43</v>
      </c>
      <c r="G11" s="87" t="s">
        <v>103</v>
      </c>
      <c r="I11" s="87" t="s">
        <v>44</v>
      </c>
      <c r="J11" s="87" t="s">
        <v>103</v>
      </c>
      <c r="S11" t="str">
        <f ca="1">_xlfn.TEXTJOIN(",",TRUE,S4:Z9,)</f>
        <v>"1": "","2": "1","3": "2","4": "3","5": "4","6": "5","7": "","8": "\\","9": "p","10": "s","11": "a","12": "d","13": "y","14": "","15": "/","16": "c","17": "r","18": "e","19": "t","20": "h","21": "","22": "","23": "k","24": "l","25": "u","26": "m","27": "x","28": "","29": "","30": "","31": "","32": "[","33": "]","34": "","35": " ","36": "","37": "","38": ""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3">
      <c r="B12" s="179" t="s">
        <v>9</v>
      </c>
      <c r="C12" s="179" t="s">
        <v>9</v>
      </c>
      <c r="D12" s="183">
        <v>11.692</v>
      </c>
      <c r="F12" s="87" t="str">
        <f>B2</f>
        <v>p</v>
      </c>
      <c r="G12" s="149">
        <f t="shared" ref="G12:G26" si="0">_xlfn.IFNA(_xlfn.IFNA(INDEX($D$12:$D$58, MATCH(F12,$B$12:$B$58,0)), INDEX($D$12:$D$58, MATCH(F12,$C$12:$C$58,0))),0)</f>
        <v>2.54</v>
      </c>
      <c r="I12" s="87" t="str">
        <f>L3</f>
        <v>z</v>
      </c>
      <c r="J12" s="149">
        <f t="shared" ref="J12:J26" si="1">_xlfn.IFNA(_xlfn.IFNA(INDEX($D$12:$D$58, MATCH(I12,$B$12:$B$58,0)), INDEX($D$12:$D$58, MATCH(I12,$C$12:$C$58,0))),0)</f>
        <v>0.105</v>
      </c>
      <c r="S12" t="str">
        <f>_xlfn.TEXTJOIN(",",TRUE,AB4:AI9,)</f>
        <v>"7": "","6": "6","5": "7","4": "8","3": "9","2": "0","1": "","14": "","13": ";","12": "v","11": "g","10": "b","9": "w","8": "=","21": "`","20": "z","19": "n","18": "o","17": "i","16": "f","15": "-","29": "","28": "","27": "'","26": "j","25": "q","24": ",","23": ".","22": "","37": "","36": "","35": " ","34": "","33": "","32": "","31": "","30": "","38": ""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3">
      <c r="B13" s="179" t="s">
        <v>2</v>
      </c>
      <c r="C13" s="179" t="s">
        <v>2</v>
      </c>
      <c r="D13" s="183">
        <v>9.1489999999999991</v>
      </c>
      <c r="F13" s="87" t="str">
        <f>B3</f>
        <v>c</v>
      </c>
      <c r="G13" s="149">
        <f t="shared" si="0"/>
        <v>3.9359999999999999</v>
      </c>
      <c r="I13" s="87" t="str">
        <f>L4</f>
        <v>'</v>
      </c>
      <c r="J13" s="149">
        <f t="shared" si="1"/>
        <v>0.26900000000000002</v>
      </c>
    </row>
    <row r="14" spans="1:35" x14ac:dyDescent="0.3">
      <c r="B14" s="179" t="s">
        <v>11</v>
      </c>
      <c r="C14" s="179" t="s">
        <v>11</v>
      </c>
      <c r="D14" s="183">
        <v>7.2220000000000004</v>
      </c>
      <c r="F14" s="87" t="str">
        <f>B4</f>
        <v>k</v>
      </c>
      <c r="G14" s="149">
        <f t="shared" si="0"/>
        <v>0.51900000000000002</v>
      </c>
      <c r="I14" s="87" t="s">
        <v>32</v>
      </c>
      <c r="J14" s="149">
        <f t="shared" si="1"/>
        <v>0.39800000000000002</v>
      </c>
    </row>
    <row r="15" spans="1:35" x14ac:dyDescent="0.3">
      <c r="B15" s="161" t="s">
        <v>25</v>
      </c>
      <c r="C15" s="161" t="s">
        <v>25</v>
      </c>
      <c r="D15" s="162">
        <v>6.7350000000000003</v>
      </c>
      <c r="F15" s="87" t="str">
        <f>C2</f>
        <v>s</v>
      </c>
      <c r="G15" s="149">
        <f t="shared" si="0"/>
        <v>6.3739999999999997</v>
      </c>
      <c r="I15" s="87" t="str">
        <f>M3</f>
        <v>n</v>
      </c>
      <c r="J15" s="149">
        <f t="shared" si="1"/>
        <v>6.49</v>
      </c>
    </row>
    <row r="16" spans="1:35" x14ac:dyDescent="0.3">
      <c r="B16" s="161" t="s">
        <v>28</v>
      </c>
      <c r="C16" s="161" t="s">
        <v>28</v>
      </c>
      <c r="D16" s="162">
        <v>6.7030000000000003</v>
      </c>
      <c r="F16" s="87" t="str">
        <f>C3</f>
        <v>r</v>
      </c>
      <c r="G16" s="149">
        <f t="shared" si="0"/>
        <v>5.7329999999999997</v>
      </c>
      <c r="I16" s="87" t="str">
        <f>M4</f>
        <v>j</v>
      </c>
      <c r="J16" s="149">
        <f t="shared" si="1"/>
        <v>0.18099999999999999</v>
      </c>
    </row>
    <row r="17" spans="1:17" x14ac:dyDescent="0.3">
      <c r="A17"/>
      <c r="B17" s="161" t="s">
        <v>22</v>
      </c>
      <c r="C17" s="161" t="s">
        <v>22</v>
      </c>
      <c r="D17" s="162">
        <v>6.49</v>
      </c>
      <c r="F17" s="87" t="str">
        <f>C4</f>
        <v>l</v>
      </c>
      <c r="G17" s="149">
        <f t="shared" si="0"/>
        <v>3.9790000000000001</v>
      </c>
      <c r="I17" s="87" t="s">
        <v>15</v>
      </c>
      <c r="J17" s="149">
        <f t="shared" si="1"/>
        <v>1.597</v>
      </c>
      <c r="K17"/>
      <c r="L17"/>
      <c r="M17"/>
      <c r="N17"/>
      <c r="O17"/>
      <c r="P17"/>
      <c r="Q17"/>
    </row>
    <row r="18" spans="1:17" x14ac:dyDescent="0.3">
      <c r="B18" s="161" t="s">
        <v>12</v>
      </c>
      <c r="C18" s="161" t="s">
        <v>12</v>
      </c>
      <c r="D18" s="162">
        <v>6.3739999999999997</v>
      </c>
      <c r="F18" s="87" t="str">
        <f>D2</f>
        <v>a</v>
      </c>
      <c r="G18" s="149">
        <f t="shared" si="0"/>
        <v>7.2220000000000004</v>
      </c>
      <c r="I18" s="87" t="str">
        <f>N3</f>
        <v>o</v>
      </c>
      <c r="J18" s="149">
        <f t="shared" si="1"/>
        <v>6.7030000000000003</v>
      </c>
      <c r="K18"/>
      <c r="L18"/>
      <c r="M18"/>
      <c r="N18"/>
      <c r="O18"/>
      <c r="P18"/>
      <c r="Q18"/>
    </row>
    <row r="19" spans="1:17" x14ac:dyDescent="0.3">
      <c r="B19" s="161" t="s">
        <v>10</v>
      </c>
      <c r="C19" s="161" t="s">
        <v>10</v>
      </c>
      <c r="D19" s="162">
        <v>5.7329999999999997</v>
      </c>
      <c r="F19" s="87" t="str">
        <f>D3</f>
        <v>e</v>
      </c>
      <c r="G19" s="149">
        <f t="shared" si="0"/>
        <v>11.692</v>
      </c>
      <c r="I19" s="87" t="str">
        <f>N4</f>
        <v>q</v>
      </c>
      <c r="J19" s="149">
        <f t="shared" si="1"/>
        <v>0.23799999999999999</v>
      </c>
    </row>
    <row r="20" spans="1:17" x14ac:dyDescent="0.3">
      <c r="B20" s="181" t="s">
        <v>29</v>
      </c>
      <c r="C20" s="181" t="s">
        <v>29</v>
      </c>
      <c r="D20" s="184">
        <v>3.9790000000000001</v>
      </c>
      <c r="F20" s="87" t="str">
        <f>D4</f>
        <v>u</v>
      </c>
      <c r="G20" s="149">
        <f t="shared" si="0"/>
        <v>2.6539999999999999</v>
      </c>
      <c r="I20" s="87" t="s">
        <v>3</v>
      </c>
      <c r="J20" s="149">
        <f t="shared" si="1"/>
        <v>1.5489999999999999</v>
      </c>
    </row>
    <row r="21" spans="1:17" x14ac:dyDescent="0.3">
      <c r="B21" s="181" t="s">
        <v>18</v>
      </c>
      <c r="C21" s="181" t="s">
        <v>18</v>
      </c>
      <c r="D21" s="184">
        <v>3.9359999999999999</v>
      </c>
      <c r="F21" s="87" t="str">
        <f>E2</f>
        <v>d</v>
      </c>
      <c r="G21" s="149">
        <f t="shared" si="0"/>
        <v>3.1739999999999999</v>
      </c>
      <c r="I21" s="87" t="str">
        <f>O3</f>
        <v>i</v>
      </c>
      <c r="J21" s="149">
        <f t="shared" si="1"/>
        <v>6.7350000000000003</v>
      </c>
    </row>
    <row r="22" spans="1:17" x14ac:dyDescent="0.3">
      <c r="B22" s="154" t="s">
        <v>21</v>
      </c>
      <c r="C22" s="154" t="s">
        <v>21</v>
      </c>
      <c r="D22" s="153">
        <v>3.2429999999999999</v>
      </c>
      <c r="F22" s="87" t="str">
        <f>E3</f>
        <v>t</v>
      </c>
      <c r="G22" s="149">
        <f t="shared" si="0"/>
        <v>9.1489999999999991</v>
      </c>
      <c r="I22" s="87" t="str">
        <f>O4</f>
        <v>,</v>
      </c>
      <c r="J22" s="149">
        <f t="shared" si="1"/>
        <v>1.0269999999999999</v>
      </c>
    </row>
    <row r="23" spans="1:17" x14ac:dyDescent="0.3">
      <c r="B23" s="154" t="s">
        <v>13</v>
      </c>
      <c r="C23" s="154" t="s">
        <v>13</v>
      </c>
      <c r="D23" s="153">
        <v>3.1739999999999999</v>
      </c>
      <c r="F23" s="87" t="str">
        <f>E4</f>
        <v>m</v>
      </c>
      <c r="G23" s="149">
        <f t="shared" si="0"/>
        <v>2.4380000000000002</v>
      </c>
      <c r="I23" s="87" t="s">
        <v>8</v>
      </c>
      <c r="J23" s="149">
        <f t="shared" si="1"/>
        <v>1.278</v>
      </c>
    </row>
    <row r="24" spans="1:17" x14ac:dyDescent="0.3">
      <c r="B24" s="154" t="s">
        <v>30</v>
      </c>
      <c r="C24" s="174" t="s">
        <v>98</v>
      </c>
      <c r="D24" s="153">
        <v>3.0430000000000001</v>
      </c>
      <c r="F24" s="87" t="str">
        <f>F2</f>
        <v>y</v>
      </c>
      <c r="G24" s="149">
        <f t="shared" si="0"/>
        <v>1.5489999999999999</v>
      </c>
      <c r="I24" s="87" t="str">
        <f>P3</f>
        <v>f</v>
      </c>
      <c r="J24" s="149">
        <f t="shared" si="1"/>
        <v>1.756</v>
      </c>
    </row>
    <row r="25" spans="1:17" x14ac:dyDescent="0.3">
      <c r="B25" s="154" t="s">
        <v>23</v>
      </c>
      <c r="C25" s="154" t="s">
        <v>23</v>
      </c>
      <c r="D25" s="153">
        <v>2.6539999999999999</v>
      </c>
      <c r="F25" s="87" t="str">
        <f>F3</f>
        <v>h</v>
      </c>
      <c r="G25" s="149">
        <f t="shared" si="0"/>
        <v>3.2429999999999999</v>
      </c>
      <c r="I25" s="87" t="str">
        <f>P4</f>
        <v>.</v>
      </c>
      <c r="J25" s="149">
        <f t="shared" si="1"/>
        <v>3.0430000000000001</v>
      </c>
    </row>
    <row r="26" spans="1:17" x14ac:dyDescent="0.3">
      <c r="B26" s="154" t="s">
        <v>31</v>
      </c>
      <c r="C26" s="154" t="s">
        <v>31</v>
      </c>
      <c r="D26" s="153">
        <v>2.54</v>
      </c>
      <c r="F26" s="87" t="str">
        <f>F4</f>
        <v>x</v>
      </c>
      <c r="G26" s="149">
        <f t="shared" si="0"/>
        <v>0.43</v>
      </c>
      <c r="I26" s="87" t="s">
        <v>19</v>
      </c>
      <c r="J26" s="149">
        <f t="shared" si="1"/>
        <v>0.90100000000000002</v>
      </c>
    </row>
    <row r="27" spans="1:17" x14ac:dyDescent="0.3">
      <c r="B27" s="154" t="s">
        <v>24</v>
      </c>
      <c r="C27" s="154" t="s">
        <v>24</v>
      </c>
      <c r="D27" s="153">
        <v>2.4380000000000002</v>
      </c>
      <c r="F27" s="176"/>
      <c r="G27" s="178">
        <f>SUM(G12:G26)</f>
        <v>64.632000000000005</v>
      </c>
      <c r="J27" s="87">
        <f>SUM(J12:J26)</f>
        <v>32.270000000000003</v>
      </c>
    </row>
    <row r="28" spans="1:17" x14ac:dyDescent="0.3">
      <c r="B28" s="155" t="s">
        <v>14</v>
      </c>
      <c r="C28" s="155" t="s">
        <v>14</v>
      </c>
      <c r="D28" s="156">
        <v>1.756</v>
      </c>
    </row>
    <row r="29" spans="1:17" x14ac:dyDescent="0.3">
      <c r="B29" s="155" t="s">
        <v>15</v>
      </c>
      <c r="C29" s="155" t="s">
        <v>15</v>
      </c>
      <c r="D29" s="156">
        <v>1.597</v>
      </c>
    </row>
    <row r="30" spans="1:17" x14ac:dyDescent="0.3">
      <c r="B30" s="155" t="s">
        <v>20</v>
      </c>
      <c r="C30" s="155" t="s">
        <v>20</v>
      </c>
      <c r="D30" s="156">
        <v>1.5489999999999999</v>
      </c>
    </row>
    <row r="31" spans="1:17" x14ac:dyDescent="0.3">
      <c r="B31" s="155" t="s">
        <v>3</v>
      </c>
      <c r="C31" s="155" t="s">
        <v>3</v>
      </c>
      <c r="D31" s="156">
        <v>1.5489999999999999</v>
      </c>
    </row>
    <row r="32" spans="1:17" x14ac:dyDescent="0.3">
      <c r="B32" s="155" t="s">
        <v>8</v>
      </c>
      <c r="C32" s="155" t="s">
        <v>8</v>
      </c>
      <c r="D32" s="156">
        <v>1.278</v>
      </c>
    </row>
    <row r="33" spans="2:4" x14ac:dyDescent="0.3">
      <c r="B33" s="155" t="s">
        <v>27</v>
      </c>
      <c r="C33" s="155" t="s">
        <v>99</v>
      </c>
      <c r="D33" s="156">
        <v>1.0269999999999999</v>
      </c>
    </row>
    <row r="34" spans="2:4" x14ac:dyDescent="0.3">
      <c r="B34" s="155" t="s">
        <v>19</v>
      </c>
      <c r="C34" s="155" t="s">
        <v>19</v>
      </c>
      <c r="D34" s="156">
        <v>0.90100000000000002</v>
      </c>
    </row>
    <row r="35" spans="2:4" x14ac:dyDescent="0.3">
      <c r="B35" s="157" t="s">
        <v>26</v>
      </c>
      <c r="C35" s="157" t="s">
        <v>26</v>
      </c>
      <c r="D35" s="158">
        <v>0.51900000000000002</v>
      </c>
    </row>
    <row r="36" spans="2:4" x14ac:dyDescent="0.3">
      <c r="B36" s="157" t="s">
        <v>17</v>
      </c>
      <c r="C36" s="157" t="s">
        <v>17</v>
      </c>
      <c r="D36" s="158">
        <v>0.43</v>
      </c>
    </row>
    <row r="37" spans="2:4" x14ac:dyDescent="0.3">
      <c r="B37" s="157" t="s">
        <v>100</v>
      </c>
      <c r="C37" s="157" t="s">
        <v>32</v>
      </c>
      <c r="D37" s="158">
        <v>0.39800000000000002</v>
      </c>
    </row>
    <row r="38" spans="2:4" x14ac:dyDescent="0.3">
      <c r="B38" s="159" t="s">
        <v>101</v>
      </c>
      <c r="C38" s="160" t="s">
        <v>36</v>
      </c>
      <c r="D38" s="158">
        <v>0.26900000000000002</v>
      </c>
    </row>
    <row r="39" spans="2:4" x14ac:dyDescent="0.3">
      <c r="B39" s="157" t="s">
        <v>7</v>
      </c>
      <c r="C39" s="157" t="s">
        <v>7</v>
      </c>
      <c r="D39" s="158">
        <v>0.23799999999999999</v>
      </c>
    </row>
    <row r="40" spans="2:4" x14ac:dyDescent="0.3">
      <c r="B40" s="157" t="s">
        <v>1</v>
      </c>
      <c r="C40" s="157" t="s">
        <v>1</v>
      </c>
      <c r="D40" s="158">
        <v>0.18099999999999999</v>
      </c>
    </row>
    <row r="41" spans="2:4" x14ac:dyDescent="0.3">
      <c r="B41" s="157" t="s">
        <v>16</v>
      </c>
      <c r="C41" s="157" t="s">
        <v>16</v>
      </c>
      <c r="D41" s="158">
        <v>0.105</v>
      </c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6440-61DC-4A50-9319-BEE2FCDFA9FD}">
  <dimension ref="A1:S20"/>
  <sheetViews>
    <sheetView zoomScale="205" zoomScaleNormal="205" workbookViewId="0">
      <selection activeCell="E3" sqref="E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85"/>
      <c r="B1" s="93">
        <v>1</v>
      </c>
      <c r="C1" s="93">
        <v>2</v>
      </c>
      <c r="D1" s="93">
        <v>3</v>
      </c>
      <c r="E1" s="94">
        <v>4</v>
      </c>
      <c r="F1" s="94">
        <v>5</v>
      </c>
      <c r="G1" s="86"/>
      <c r="H1" s="4"/>
      <c r="I1" s="87"/>
      <c r="J1" s="62"/>
      <c r="K1" s="95"/>
      <c r="L1" s="96">
        <v>6</v>
      </c>
      <c r="M1" s="97">
        <v>7</v>
      </c>
      <c r="N1" s="98">
        <v>8</v>
      </c>
      <c r="O1" s="98">
        <v>9</v>
      </c>
      <c r="P1" s="98">
        <v>0</v>
      </c>
      <c r="Q1" s="99"/>
    </row>
    <row r="2" spans="1:19" x14ac:dyDescent="0.3">
      <c r="A2" s="117" t="s">
        <v>45</v>
      </c>
      <c r="B2" s="88" t="s">
        <v>7</v>
      </c>
      <c r="C2" s="88" t="s">
        <v>31</v>
      </c>
      <c r="D2" s="85" t="s">
        <v>13</v>
      </c>
      <c r="E2" s="86" t="s">
        <v>19</v>
      </c>
      <c r="F2" s="86" t="s">
        <v>26</v>
      </c>
      <c r="G2" s="90"/>
      <c r="H2" s="4"/>
      <c r="I2" s="87"/>
      <c r="J2" s="62"/>
      <c r="K2" s="95"/>
      <c r="L2" s="95" t="s">
        <v>16</v>
      </c>
      <c r="M2" s="100" t="s">
        <v>32</v>
      </c>
      <c r="N2" s="101" t="s">
        <v>29</v>
      </c>
      <c r="O2" s="102" t="s">
        <v>20</v>
      </c>
      <c r="P2" s="102" t="s">
        <v>1</v>
      </c>
      <c r="Q2" s="103" t="s">
        <v>6</v>
      </c>
      <c r="S2" t="s">
        <v>91</v>
      </c>
    </row>
    <row r="3" spans="1:19" x14ac:dyDescent="0.3">
      <c r="A3" s="107" t="s">
        <v>35</v>
      </c>
      <c r="B3" s="89" t="s">
        <v>14</v>
      </c>
      <c r="C3" s="88" t="s">
        <v>21</v>
      </c>
      <c r="D3" s="85" t="s">
        <v>9</v>
      </c>
      <c r="E3" s="86" t="s">
        <v>28</v>
      </c>
      <c r="F3" s="86" t="s">
        <v>8</v>
      </c>
      <c r="G3" s="115"/>
      <c r="H3" s="4"/>
      <c r="I3" s="87"/>
      <c r="J3" s="62"/>
      <c r="K3" s="90" t="s">
        <v>4</v>
      </c>
      <c r="L3" s="95" t="s">
        <v>12</v>
      </c>
      <c r="M3" s="100" t="s">
        <v>11</v>
      </c>
      <c r="N3" s="101" t="s">
        <v>2</v>
      </c>
      <c r="O3" s="102" t="s">
        <v>25</v>
      </c>
      <c r="P3" s="104" t="s">
        <v>24</v>
      </c>
      <c r="Q3" s="104" t="s">
        <v>5</v>
      </c>
    </row>
    <row r="4" spans="1:19" x14ac:dyDescent="0.3">
      <c r="A4" s="89"/>
      <c r="B4" s="89" t="s">
        <v>17</v>
      </c>
      <c r="C4" s="88" t="s">
        <v>18</v>
      </c>
      <c r="D4" s="85" t="s">
        <v>23</v>
      </c>
      <c r="E4" s="86" t="s">
        <v>10</v>
      </c>
      <c r="F4" s="91" t="s">
        <v>3</v>
      </c>
      <c r="G4" s="92"/>
      <c r="H4" s="92"/>
      <c r="I4" s="87"/>
      <c r="J4" s="105"/>
      <c r="K4" s="105"/>
      <c r="L4" s="141" t="s">
        <v>36</v>
      </c>
      <c r="M4" s="100" t="s">
        <v>22</v>
      </c>
      <c r="N4" s="101" t="s">
        <v>15</v>
      </c>
      <c r="O4" s="102" t="s">
        <v>27</v>
      </c>
      <c r="P4" s="104" t="s">
        <v>30</v>
      </c>
      <c r="Q4" s="104"/>
    </row>
    <row r="5" spans="1:19" x14ac:dyDescent="0.3">
      <c r="A5" s="89"/>
      <c r="B5" s="89"/>
      <c r="C5" s="88" t="s">
        <v>33</v>
      </c>
      <c r="D5" s="85" t="s">
        <v>34</v>
      </c>
      <c r="E5" s="92"/>
      <c r="F5" s="245"/>
      <c r="G5" s="245"/>
      <c r="H5" s="92"/>
      <c r="I5" s="87"/>
      <c r="J5" s="105"/>
      <c r="K5" s="247"/>
      <c r="L5" s="243" t="s">
        <v>37</v>
      </c>
      <c r="M5" s="106"/>
      <c r="N5" s="101"/>
      <c r="O5" s="102"/>
      <c r="P5" s="104"/>
      <c r="Q5" s="104"/>
    </row>
    <row r="6" spans="1:19" x14ac:dyDescent="0.3">
      <c r="A6" s="4"/>
      <c r="B6" s="4"/>
      <c r="C6" s="4"/>
      <c r="D6" s="4"/>
      <c r="E6" s="4"/>
      <c r="F6" s="246"/>
      <c r="G6" s="246"/>
      <c r="H6" s="92"/>
      <c r="I6" s="87"/>
      <c r="J6" s="105"/>
      <c r="K6" s="248"/>
      <c r="L6" s="244"/>
      <c r="M6" s="62"/>
      <c r="N6" s="62"/>
      <c r="O6" s="62"/>
      <c r="P6" s="62"/>
      <c r="Q6" s="62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"p"</v>
      </c>
      <c r="D9" t="str">
        <f>_xlfn.CONCAT("""",Keys!D2,""": ", """",D2,"""")</f>
        <v>"11": "d"</v>
      </c>
      <c r="E9" t="str">
        <f>_xlfn.CONCAT("""",Keys!E2,""": ", """",E2,"""")</f>
        <v>"12": "v"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"z"</v>
      </c>
      <c r="M9" t="str">
        <f>_xlfn.CONCAT("""",Keys!M2,""": ", """",M2,"""")</f>
        <v>"12": ";"</v>
      </c>
      <c r="N9" t="str">
        <f>_xlfn.CONCAT("""",Keys!N2,""": ", """",N2,"""")</f>
        <v>"11": "l"</v>
      </c>
      <c r="O9" t="str">
        <f>_xlfn.CONCAT("""",Keys!O2,""": ", """",O2,"""")</f>
        <v>"10": "y"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"f"</v>
      </c>
      <c r="C10" t="str">
        <f>_xlfn.CONCAT("""",Keys!C3,""": ", """",C3,"""")</f>
        <v>"17": "h"</v>
      </c>
      <c r="D10" t="str">
        <f>_xlfn.CONCAT("""",Keys!D3,""": ", """",D3,"""")</f>
        <v>"18": "e"</v>
      </c>
      <c r="E10" t="str">
        <f>_xlfn.CONCAT("""",Keys!E3,""": ", """",E3,"""")</f>
        <v>"19": "o"</v>
      </c>
      <c r="F10" t="str">
        <f>_xlfn.CONCAT("""",Keys!F3,""": ", """",F3,"""")</f>
        <v>"20": "w"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"s"</v>
      </c>
      <c r="M10" t="str">
        <f>_xlfn.CONCAT("""",Keys!M3,""": ", """",M3,"""")</f>
        <v>"19": "a"</v>
      </c>
      <c r="N10" t="str">
        <f>_xlfn.CONCAT("""",Keys!N3,""": ", """",N3,"""")</f>
        <v>"18": "t"</v>
      </c>
      <c r="O10" t="str">
        <f>_xlfn.CONCAT("""",Keys!O3,""": ", """",O3,"""")</f>
        <v>"17": "i"</v>
      </c>
      <c r="P10" t="str">
        <f>_xlfn.CONCAT("""",Keys!P3,""": ", """",P3,"""")</f>
        <v>"16": "m"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"u"</v>
      </c>
      <c r="E11" t="str">
        <f>_xlfn.CONCAT("""",Keys!E4,""": ", """",E4,"""")</f>
        <v>"26": "r"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"'"</v>
      </c>
      <c r="M11" t="str">
        <f>_xlfn.CONCAT("""",Keys!M4,""": ", """",M4,"""")</f>
        <v>"26": "n"</v>
      </c>
      <c r="N11" t="str">
        <f>_xlfn.CONCAT("""",Keys!N4,""": ", """",N4,"""")</f>
        <v>"25": "g"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"q","10": "p","11": "d","12": "v","13": "k","14": "","15": "/","16": "f","17": "h","18": "e","19": "o","20": "w","21": "","22": "","23": "x","24": "c","25": "u","26": "r","27": "b","28":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"z","12": ";","11": "l","10": "y","9": "j","8": "=","21": "`","20": "s","19": "a","18": "t","17": "i","16": "m","15": "-","29": "","28": "","27": "'","26": "n","25": "g","24": ",","23": ".","22":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"p","11": "d","12": "v","13": "k","14": "","15": "/","16": "f","17": "h","18": "e","19": "o","20": "w","21": "","22": "","23": "x","24": "c","25": "u","26": "r","27": "b","28": "","29": "","30": "","31": "","32": "[","33": "]","34": "","35": "","36": "","37": "","38": ""}, "right": {"7": "","6": "6","5": "7","4": "8","3": "9","2": "0","1": "","14": "","13": "z","12": ";","11": "l","10": "y","9": "j","8": "=","21": "`","20": "s","19": "a","18": "t","17": "i","16": "m","15": "-","29": "","28": "","27": "'","26": "n","25": "g","24": ",","23": ".","22": "","37": "","36": "","35": " ","34": "","33": "","32": "","31": "","30": "","38": ""}}</v>
      </c>
    </row>
    <row r="20" spans="1:1" x14ac:dyDescent="0.3">
      <c r="A20" s="79"/>
    </row>
  </sheetData>
  <mergeCells count="4">
    <mergeCell ref="F5:F6"/>
    <mergeCell ref="G5:G6"/>
    <mergeCell ref="L5:L6"/>
    <mergeCell ref="K5:K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80F9-6F0D-48BC-9620-9B07A08FEE06}">
  <dimension ref="A1:S20"/>
  <sheetViews>
    <sheetView zoomScale="205" zoomScaleNormal="205" workbookViewId="0">
      <selection activeCell="D4" sqref="D4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85"/>
      <c r="B1" s="93">
        <v>1</v>
      </c>
      <c r="C1" s="93">
        <v>2</v>
      </c>
      <c r="D1" s="93">
        <v>3</v>
      </c>
      <c r="E1" s="94">
        <v>4</v>
      </c>
      <c r="F1" s="94">
        <v>5</v>
      </c>
      <c r="G1" s="86"/>
      <c r="H1" s="4"/>
      <c r="I1" s="87"/>
      <c r="J1" s="62"/>
      <c r="K1" s="95"/>
      <c r="L1" s="96">
        <v>6</v>
      </c>
      <c r="M1" s="97">
        <v>7</v>
      </c>
      <c r="N1" s="98">
        <v>8</v>
      </c>
      <c r="O1" s="98">
        <v>9</v>
      </c>
      <c r="P1" s="98">
        <v>0</v>
      </c>
      <c r="Q1" s="99"/>
    </row>
    <row r="2" spans="1:19" x14ac:dyDescent="0.3">
      <c r="A2" s="117" t="s">
        <v>45</v>
      </c>
      <c r="B2" s="88" t="s">
        <v>26</v>
      </c>
      <c r="C2" s="88" t="s">
        <v>12</v>
      </c>
      <c r="D2" s="85" t="s">
        <v>23</v>
      </c>
      <c r="E2" s="86" t="s">
        <v>3</v>
      </c>
      <c r="F2" s="86" t="s">
        <v>7</v>
      </c>
      <c r="G2" s="90"/>
      <c r="H2" s="4"/>
      <c r="I2" s="87"/>
      <c r="J2" s="62"/>
      <c r="K2" s="95"/>
      <c r="L2" s="95" t="s">
        <v>1</v>
      </c>
      <c r="M2" s="100" t="s">
        <v>31</v>
      </c>
      <c r="N2" s="101" t="s">
        <v>21</v>
      </c>
      <c r="O2" s="102" t="s">
        <v>24</v>
      </c>
      <c r="P2" s="102" t="s">
        <v>17</v>
      </c>
      <c r="Q2" s="103" t="s">
        <v>6</v>
      </c>
      <c r="S2" t="s">
        <v>92</v>
      </c>
    </row>
    <row r="3" spans="1:19" x14ac:dyDescent="0.3">
      <c r="A3" s="107" t="s">
        <v>35</v>
      </c>
      <c r="B3" s="89" t="s">
        <v>22</v>
      </c>
      <c r="C3" s="88" t="s">
        <v>25</v>
      </c>
      <c r="D3" s="85" t="s">
        <v>11</v>
      </c>
      <c r="E3" s="86" t="s">
        <v>2</v>
      </c>
      <c r="F3" s="86" t="s">
        <v>20</v>
      </c>
      <c r="G3" s="115"/>
      <c r="H3" s="4"/>
      <c r="I3" s="87"/>
      <c r="J3" s="62"/>
      <c r="K3" s="115" t="s">
        <v>4</v>
      </c>
      <c r="L3" s="95" t="s">
        <v>14</v>
      </c>
      <c r="M3" s="100" t="s">
        <v>10</v>
      </c>
      <c r="N3" s="101" t="s">
        <v>9</v>
      </c>
      <c r="O3" s="102" t="s">
        <v>28</v>
      </c>
      <c r="P3" s="104" t="s">
        <v>18</v>
      </c>
      <c r="Q3" s="104" t="s">
        <v>5</v>
      </c>
    </row>
    <row r="4" spans="1:19" x14ac:dyDescent="0.3">
      <c r="A4" s="89"/>
      <c r="B4" s="89" t="s">
        <v>16</v>
      </c>
      <c r="C4" s="88" t="s">
        <v>32</v>
      </c>
      <c r="D4" s="85" t="s">
        <v>29</v>
      </c>
      <c r="E4" s="86" t="s">
        <v>15</v>
      </c>
      <c r="F4" s="142" t="s">
        <v>36</v>
      </c>
      <c r="G4" s="92"/>
      <c r="H4" s="92"/>
      <c r="I4" s="87"/>
      <c r="J4" s="105"/>
      <c r="K4" s="105"/>
      <c r="L4" s="95" t="s">
        <v>19</v>
      </c>
      <c r="M4" s="100" t="s">
        <v>13</v>
      </c>
      <c r="N4" s="101" t="s">
        <v>8</v>
      </c>
      <c r="O4" s="102" t="s">
        <v>27</v>
      </c>
      <c r="P4" s="104" t="s">
        <v>30</v>
      </c>
      <c r="Q4" s="104"/>
    </row>
    <row r="5" spans="1:19" x14ac:dyDescent="0.3">
      <c r="A5" s="89"/>
      <c r="B5" s="89"/>
      <c r="C5" s="88" t="s">
        <v>33</v>
      </c>
      <c r="D5" s="85" t="s">
        <v>34</v>
      </c>
      <c r="E5" s="92"/>
      <c r="F5" s="245"/>
      <c r="G5" s="245"/>
      <c r="H5" s="92"/>
      <c r="I5" s="87"/>
      <c r="J5" s="105"/>
      <c r="K5" s="247"/>
      <c r="L5" s="243" t="s">
        <v>37</v>
      </c>
      <c r="M5" s="106"/>
      <c r="N5" s="101"/>
      <c r="O5" s="103"/>
      <c r="P5" s="104"/>
      <c r="Q5" s="104"/>
    </row>
    <row r="6" spans="1:19" x14ac:dyDescent="0.3">
      <c r="A6" s="4"/>
      <c r="B6" s="4"/>
      <c r="C6" s="4"/>
      <c r="D6" s="4"/>
      <c r="E6" s="4"/>
      <c r="F6" s="246"/>
      <c r="G6" s="246"/>
      <c r="H6" s="92"/>
      <c r="I6" s="87"/>
      <c r="J6" s="105"/>
      <c r="K6" s="248"/>
      <c r="L6" s="244"/>
      <c r="M6" s="62"/>
      <c r="N6" s="62"/>
      <c r="O6" s="62"/>
      <c r="P6" s="62"/>
      <c r="Q6" s="62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"s"</v>
      </c>
      <c r="D9" t="str">
        <f>_xlfn.CONCAT("""",Keys!D2,""": ", """",D2,"""")</f>
        <v>"11": "u"</v>
      </c>
      <c r="E9" t="str">
        <f>_xlfn.CONCAT("""",Keys!E2,""": ", """",E2,"""")</f>
        <v>"12": "b"</v>
      </c>
      <c r="F9" t="str">
        <f>_xlfn.CONCAT("""",Keys!F2,""": ", """",F2,"""")</f>
        <v>"13": "q"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"p"</v>
      </c>
      <c r="N9" t="str">
        <f>_xlfn.CONCAT("""",Keys!N2,""": ", """",N2,"""")</f>
        <v>"11": "h"</v>
      </c>
      <c r="O9" t="str">
        <f>_xlfn.CONCAT("""",Keys!O2,""": ", """",O2,"""")</f>
        <v>"10": "m"</v>
      </c>
      <c r="P9" t="str">
        <f>_xlfn.CONCAT("""",Keys!P2,""": ", """",P2,"""")</f>
        <v>"9": "x"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"n"</v>
      </c>
      <c r="C10" t="str">
        <f>_xlfn.CONCAT("""",Keys!C3,""": ", """",C3,"""")</f>
        <v>"17": "i"</v>
      </c>
      <c r="D10" t="str">
        <f>_xlfn.CONCAT("""",Keys!D3,""": ", """",D3,"""")</f>
        <v>"18": "a"</v>
      </c>
      <c r="E10" t="str">
        <f>_xlfn.CONCAT("""",Keys!E3,""": ", """",E3,"""")</f>
        <v>"19": "t"</v>
      </c>
      <c r="F10" t="str">
        <f>_xlfn.CONCAT("""",Keys!F3,""": ", """",F3,"""")</f>
        <v>"20": "y"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"r"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"c"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";"</v>
      </c>
      <c r="D11" t="str">
        <f>_xlfn.CONCAT("""",Keys!D4,""": ", """",D4,"""")</f>
        <v>"25": "l"</v>
      </c>
      <c r="E11" t="str">
        <f>_xlfn.CONCAT("""",Keys!E4,""": ", """",E4,"""")</f>
        <v>"26": "g"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"v"</v>
      </c>
      <c r="M11" t="str">
        <f>_xlfn.CONCAT("""",Keys!M4,""": ", """",M4,"""")</f>
        <v>"26": "d"</v>
      </c>
      <c r="N11" t="str">
        <f>_xlfn.CONCAT("""",Keys!N4,""": ", """",N4,"""")</f>
        <v>"25": "w"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"k","10": "s","11": "u","12": "b","13": "q","14": "","15": "/","16": "n","17": "i","18": "a","19": "t","20": "y","21": "","22": "","23": "z","24": ";","25": "l","26": "g","27": "'","28":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"j","12": "p","11": "h","10": "m","9": "x","8": "=","21": "`","20": "f","19": "r","18": "e","17": "o","16": "c","15": "-","29": "","28": "","27": "v","26": "d","25": "w","24": ",","23": ".","22":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"s","11": "u","12": "b","13": "q","14": "","15": "/","16": "n","17": "i","18": "a","19": "t","20": "y","21": "","22": "","23": "z","24": ";","25": "l","26": "g","27": "'","28": "","29": "","30": "","31": "","32": "[","33": "]","34": "","35": "","36": "","37": "","38": ""}, "right": {"7": "","6": "6","5": "7","4": "8","3": "9","2": "0","1": "","14": "","13": "j","12": "p","11": "h","10": "m","9": "x","8": "=","21": "`","20": "f","19": "r","18": "e","17": "o","16": "c","15": "-","29": "","28": "","27": "v","26": "d","25": "w","24": ",","23": ".","22": "","37": "","36": "","35": " ","34": "","33": "","32": "","31": "","30": "","38": ""}}</v>
      </c>
    </row>
    <row r="20" spans="1:1" x14ac:dyDescent="0.3">
      <c r="A20" s="79"/>
    </row>
  </sheetData>
  <mergeCells count="4">
    <mergeCell ref="F5:F6"/>
    <mergeCell ref="G5:G6"/>
    <mergeCell ref="K5:K6"/>
    <mergeCell ref="L5:L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91BB-F8F4-4727-A580-2D6F1B5DF687}">
  <dimension ref="A1:AJ318"/>
  <sheetViews>
    <sheetView zoomScale="205" zoomScaleNormal="205" workbookViewId="0">
      <pane ySplit="7" topLeftCell="A8" activePane="bottomLeft" state="frozen"/>
      <selection pane="bottomLeft" activeCell="M16" sqref="M16"/>
    </sheetView>
  </sheetViews>
  <sheetFormatPr defaultColWidth="4.77734375" defaultRowHeight="14.4" x14ac:dyDescent="0.3"/>
  <cols>
    <col min="1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4" width="4.77734375" style="87"/>
    <col min="15" max="15" width="5.5546875" style="87" customWidth="1"/>
    <col min="16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36" t="s">
        <v>1</v>
      </c>
      <c r="C3" s="134" t="s">
        <v>21</v>
      </c>
      <c r="D3" s="133" t="s">
        <v>18</v>
      </c>
      <c r="E3" s="86" t="s">
        <v>8</v>
      </c>
      <c r="F3" s="137" t="s">
        <v>26</v>
      </c>
      <c r="G3" s="90"/>
      <c r="H3" s="4"/>
      <c r="J3" s="4"/>
      <c r="K3" s="86"/>
      <c r="L3" s="137" t="s">
        <v>32</v>
      </c>
      <c r="M3" s="86" t="s">
        <v>31</v>
      </c>
      <c r="N3" s="133" t="s">
        <v>28</v>
      </c>
      <c r="O3" s="134" t="s">
        <v>22</v>
      </c>
      <c r="P3" s="135" t="s">
        <v>16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"j"</v>
      </c>
      <c r="V3" t="str">
        <f>_xlfn.CONCAT("""",Keys!C2,""": ", """",C3,"""")</f>
        <v>"10": "h"</v>
      </c>
      <c r="W3" t="str">
        <f>_xlfn.CONCAT("""",Keys!D2,""": ", """",D3,"""")</f>
        <v>"11": "c"</v>
      </c>
      <c r="X3" t="str">
        <f>_xlfn.CONCAT("""",Keys!E2,""": ", """",E3,"""")</f>
        <v>"12": "w"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";"</v>
      </c>
      <c r="AF3" t="str">
        <f>_xlfn.CONCAT("""",Keys!M2,""": ", """",M3,"""")</f>
        <v>"12": "p"</v>
      </c>
      <c r="AG3" t="str">
        <f>_xlfn.CONCAT("""",Keys!N2,""": ", """",N3,"""")</f>
        <v>"11": "o"</v>
      </c>
      <c r="AH3" t="str">
        <f>_xlfn.CONCAT("""",Keys!O2,""": ", """",O3,"""")</f>
        <v>"10": "n"</v>
      </c>
      <c r="AI3" t="str">
        <f>_xlfn.CONCAT("""",Keys!P2,""": ", """",P3,"""")</f>
        <v>"9": "z"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20</v>
      </c>
      <c r="C4" s="134" t="s">
        <v>12</v>
      </c>
      <c r="D4" s="133" t="s">
        <v>9</v>
      </c>
      <c r="E4" s="132" t="s">
        <v>10</v>
      </c>
      <c r="F4" s="86" t="s">
        <v>19</v>
      </c>
      <c r="G4" s="115"/>
      <c r="H4" s="4"/>
      <c r="J4" s="4"/>
      <c r="K4" s="90" t="s">
        <v>4</v>
      </c>
      <c r="L4" s="86" t="s">
        <v>3</v>
      </c>
      <c r="M4" s="132" t="s">
        <v>2</v>
      </c>
      <c r="N4" s="133" t="s">
        <v>11</v>
      </c>
      <c r="O4" s="134" t="s">
        <v>25</v>
      </c>
      <c r="P4" s="89" t="s">
        <v>24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"y"</v>
      </c>
      <c r="V4" t="str">
        <f>_xlfn.CONCAT("""",Keys!C3,""": ", """",C4,"""")</f>
        <v>"17": "s"</v>
      </c>
      <c r="W4" t="str">
        <f>_xlfn.CONCAT("""",Keys!D3,""": ", """",D4,"""")</f>
        <v>"18": "e"</v>
      </c>
      <c r="X4" t="str">
        <f>_xlfn.CONCAT("""",Keys!E3,""": ", """",E4,"""")</f>
        <v>"19": "r"</v>
      </c>
      <c r="Y4" t="str">
        <f>_xlfn.CONCAT("""",Keys!F3,""": ", """",F4,"""")</f>
        <v>"20": "v"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"b"</v>
      </c>
      <c r="AF4" t="str">
        <f>_xlfn.CONCAT("""",Keys!M3,""": ", """",M4,"""")</f>
        <v>"19": "t"</v>
      </c>
      <c r="AG4" t="str">
        <f>_xlfn.CONCAT("""",Keys!N3,""": ", """",N4,"""")</f>
        <v>"18": "a"</v>
      </c>
      <c r="AH4" t="str">
        <f>_xlfn.CONCAT("""",Keys!O3,""": ", """",O4,"""")</f>
        <v>"17": "i"</v>
      </c>
      <c r="AI4" t="str">
        <f>_xlfn.CONCAT("""",Keys!P3,""": ", """",P4,"""")</f>
        <v>"16": "m"</v>
      </c>
      <c r="AJ4" t="str">
        <f>_xlfn.CONCAT("""",Keys!Q3,""": ", """",Q4,"""")</f>
        <v>"15": "-"</v>
      </c>
    </row>
    <row r="5" spans="1:36" x14ac:dyDescent="0.3">
      <c r="A5" s="89"/>
      <c r="B5" s="136" t="s">
        <v>27</v>
      </c>
      <c r="C5" s="88" t="s">
        <v>30</v>
      </c>
      <c r="D5" s="85" t="s">
        <v>23</v>
      </c>
      <c r="E5" s="132" t="s">
        <v>13</v>
      </c>
      <c r="F5" s="139" t="s">
        <v>7</v>
      </c>
      <c r="G5" s="92"/>
      <c r="H5" s="92"/>
      <c r="J5" s="105"/>
      <c r="K5" s="105"/>
      <c r="L5" s="175" t="s">
        <v>36</v>
      </c>
      <c r="M5" s="132" t="s">
        <v>29</v>
      </c>
      <c r="N5" s="85" t="s">
        <v>15</v>
      </c>
      <c r="O5" s="88" t="s">
        <v>14</v>
      </c>
      <c r="P5" s="136" t="s">
        <v>17</v>
      </c>
      <c r="Q5" s="104"/>
      <c r="T5" t="str">
        <f>_xlfn.CONCAT("""",Keys!A4,""": ", """",A5,"""")</f>
        <v>"22": ""</v>
      </c>
      <c r="U5" t="str">
        <f>_xlfn.CONCAT("""",Keys!B4,""": ", """",B5,"""")</f>
        <v>"23": ","</v>
      </c>
      <c r="V5" t="str">
        <f>_xlfn.CONCAT("""",Keys!C4,""": ", """",C5,"""")</f>
        <v>"24": "."</v>
      </c>
      <c r="W5" t="str">
        <f>_xlfn.CONCAT("""",Keys!D4,""": ", """",D5,"""")</f>
        <v>"25": "u"</v>
      </c>
      <c r="X5" t="str">
        <f>_xlfn.CONCAT("""",Keys!E4,""": ", """",E5,"""")</f>
        <v>"26": "d"</v>
      </c>
      <c r="Y5" t="str">
        <f>_xlfn.CONCAT("""",Keys!F4,""": ", """",F5,"""")</f>
        <v>"27": "q"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"'"</v>
      </c>
      <c r="AF5" t="str">
        <f>_xlfn.CONCAT("""",Keys!M4,""": ", """",M5,"""")</f>
        <v>"26": "l"</v>
      </c>
      <c r="AG5" t="str">
        <f>_xlfn.CONCAT("""",Keys!N4,""": ", """",N5,"""")</f>
        <v>"25": "g"</v>
      </c>
      <c r="AH5" t="str">
        <f>_xlfn.CONCAT("""",Keys!O4,""": ", """",O5,"""")</f>
        <v>"24": "f"</v>
      </c>
      <c r="AI5" t="str">
        <f>_xlfn.CONCAT("""",Keys!P4,""": ", """",P5,"""")</f>
        <v>"23": "x"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"j","10": "h","11": "c","12": "w","13": "k","14": "","15": "/","16": "y","17": "s","18": "e","19": "r","20": "v","21": "","22": "","23": ",","24": ".","25": "u","26": "d","27": "q","28":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"j","10": "h","11": "c","12": "w","13": "k","14": "","15": "/","16": "y","17": "s","18": "e","19": "r","20": "v","21": "","22": "","23": ",","24": ".","25": "u","26": "d","27": "q","28": "","29": "","30": "","31": "","32": "[","33": "]","34": "","35": "","36": "","37": "","38": ""}, "right": {"7": "","6": "6","5": "7","4": "8","3": "9","2": "0","1": "","14": "","13": ";","12": "p","11": "o","10": "n","9": "z","8": "=","21": "`","20": "b","19": "t","18": "a","17": "i","16": "m","15": "-","29": "","28": "","27": "'","26": "l","25": "g","24": "f","23": "x","22":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";","12": "p","11": "o","10": "n","9": "z","8": "=","21": "`","20": "b","19": "t","18": "a","17": "i","16": "m","15": "-","29": "","28": "","27": "'","26": "l","25": "g","24": "f","23": "x","22":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B10"/>
      <c r="C10"/>
      <c r="D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/>
      <c r="B11" s="64" t="s">
        <v>104</v>
      </c>
      <c r="C11" s="64" t="s">
        <v>105</v>
      </c>
      <c r="D11" s="150" t="s">
        <v>102</v>
      </c>
      <c r="F11" s="87" t="s">
        <v>43</v>
      </c>
      <c r="G11" s="87" t="s">
        <v>103</v>
      </c>
      <c r="I11" s="87" t="s">
        <v>44</v>
      </c>
      <c r="J11" s="87" t="s">
        <v>103</v>
      </c>
    </row>
    <row r="12" spans="1:36" x14ac:dyDescent="0.3">
      <c r="A12"/>
      <c r="B12" s="179" t="s">
        <v>9</v>
      </c>
      <c r="C12" s="179" t="s">
        <v>9</v>
      </c>
      <c r="D12" s="183">
        <v>11.692</v>
      </c>
      <c r="F12" t="s">
        <v>9</v>
      </c>
      <c r="G12" s="149">
        <f t="shared" ref="G12:G26" si="0">_xlfn.IFNA(_xlfn.IFNA(INDEX($D$12:$D$58, MATCH(F12,$B$12:$B$58,0)), INDEX($D$12:$D$58, MATCH(F12,$C$12:$C$58,0))),0)</f>
        <v>11.692</v>
      </c>
      <c r="I12" t="s">
        <v>2</v>
      </c>
      <c r="J12" s="149">
        <f t="shared" ref="J12:J26" si="1">_xlfn.IFNA(_xlfn.IFNA(INDEX($D$12:$D$58, MATCH(I12,$B$12:$B$58,0)), INDEX($D$12:$D$58, MATCH(I12,$C$12:$C$58,0))),0)</f>
        <v>9.1489999999999991</v>
      </c>
    </row>
    <row r="13" spans="1:36" x14ac:dyDescent="0.3">
      <c r="A13"/>
      <c r="B13" s="179" t="s">
        <v>2</v>
      </c>
      <c r="C13" s="179" t="s">
        <v>2</v>
      </c>
      <c r="D13" s="183">
        <v>9.1489999999999991</v>
      </c>
      <c r="F13" t="s">
        <v>12</v>
      </c>
      <c r="G13" s="149">
        <f t="shared" si="0"/>
        <v>6.3739999999999997</v>
      </c>
      <c r="I13" t="s">
        <v>16</v>
      </c>
      <c r="J13" s="149">
        <f t="shared" si="1"/>
        <v>0.105</v>
      </c>
    </row>
    <row r="14" spans="1:36" x14ac:dyDescent="0.3">
      <c r="A14"/>
      <c r="B14" s="179" t="s">
        <v>11</v>
      </c>
      <c r="C14" s="179" t="s">
        <v>11</v>
      </c>
      <c r="D14" s="183">
        <v>7.2220000000000004</v>
      </c>
      <c r="F14" t="s">
        <v>10</v>
      </c>
      <c r="G14" s="149">
        <f t="shared" si="0"/>
        <v>5.7329999999999997</v>
      </c>
      <c r="I14" t="s">
        <v>25</v>
      </c>
      <c r="J14" s="149">
        <f t="shared" si="1"/>
        <v>6.7350000000000003</v>
      </c>
    </row>
    <row r="15" spans="1:36" x14ac:dyDescent="0.3">
      <c r="A15"/>
      <c r="B15" s="161" t="s">
        <v>25</v>
      </c>
      <c r="C15" s="161" t="s">
        <v>25</v>
      </c>
      <c r="D15" s="162">
        <v>6.7350000000000003</v>
      </c>
      <c r="F15" t="s">
        <v>18</v>
      </c>
      <c r="G15" s="149">
        <f t="shared" si="0"/>
        <v>3.9359999999999999</v>
      </c>
      <c r="I15" t="s">
        <v>28</v>
      </c>
      <c r="J15" s="149">
        <f t="shared" si="1"/>
        <v>6.7030000000000003</v>
      </c>
    </row>
    <row r="16" spans="1:36" x14ac:dyDescent="0.3">
      <c r="A16"/>
      <c r="B16" s="161" t="s">
        <v>28</v>
      </c>
      <c r="C16" s="161" t="s">
        <v>28</v>
      </c>
      <c r="D16" s="162">
        <v>6.7030000000000003</v>
      </c>
      <c r="F16" t="s">
        <v>21</v>
      </c>
      <c r="G16" s="149">
        <f t="shared" si="0"/>
        <v>3.2429999999999999</v>
      </c>
      <c r="I16" t="s">
        <v>22</v>
      </c>
      <c r="J16" s="149">
        <f t="shared" si="1"/>
        <v>6.49</v>
      </c>
    </row>
    <row r="17" spans="1:10" x14ac:dyDescent="0.3">
      <c r="A17"/>
      <c r="B17" s="161" t="s">
        <v>22</v>
      </c>
      <c r="C17" s="161" t="s">
        <v>22</v>
      </c>
      <c r="D17" s="162">
        <v>6.49</v>
      </c>
      <c r="F17" t="s">
        <v>13</v>
      </c>
      <c r="G17" s="149">
        <f t="shared" si="0"/>
        <v>3.1739999999999999</v>
      </c>
      <c r="I17" t="s">
        <v>11</v>
      </c>
      <c r="J17" s="149">
        <f t="shared" si="1"/>
        <v>7.2220000000000004</v>
      </c>
    </row>
    <row r="18" spans="1:10" x14ac:dyDescent="0.3">
      <c r="A18"/>
      <c r="B18" s="161" t="s">
        <v>12</v>
      </c>
      <c r="C18" s="161" t="s">
        <v>12</v>
      </c>
      <c r="D18" s="162">
        <v>6.3739999999999997</v>
      </c>
      <c r="F18" t="s">
        <v>30</v>
      </c>
      <c r="G18" s="149">
        <f t="shared" si="0"/>
        <v>3.0430000000000001</v>
      </c>
      <c r="I18" t="s">
        <v>29</v>
      </c>
      <c r="J18" s="149">
        <f t="shared" si="1"/>
        <v>3.9790000000000001</v>
      </c>
    </row>
    <row r="19" spans="1:10" x14ac:dyDescent="0.3">
      <c r="A19"/>
      <c r="B19" s="161" t="s">
        <v>10</v>
      </c>
      <c r="C19" s="161" t="s">
        <v>10</v>
      </c>
      <c r="D19" s="162">
        <v>5.7329999999999997</v>
      </c>
      <c r="F19" t="s">
        <v>23</v>
      </c>
      <c r="G19" s="149">
        <f t="shared" si="0"/>
        <v>2.6539999999999999</v>
      </c>
      <c r="I19" t="s">
        <v>31</v>
      </c>
      <c r="J19" s="149">
        <f t="shared" si="1"/>
        <v>2.54</v>
      </c>
    </row>
    <row r="20" spans="1:10" x14ac:dyDescent="0.3">
      <c r="A20"/>
      <c r="B20" s="181" t="s">
        <v>29</v>
      </c>
      <c r="C20" s="181" t="s">
        <v>29</v>
      </c>
      <c r="D20" s="184">
        <v>3.9790000000000001</v>
      </c>
      <c r="F20" t="s">
        <v>20</v>
      </c>
      <c r="G20" s="149">
        <f t="shared" si="0"/>
        <v>1.5489999999999999</v>
      </c>
      <c r="I20" t="s">
        <v>14</v>
      </c>
      <c r="J20" s="149">
        <f t="shared" si="1"/>
        <v>1.756</v>
      </c>
    </row>
    <row r="21" spans="1:10" x14ac:dyDescent="0.3">
      <c r="A21"/>
      <c r="B21" s="181" t="s">
        <v>18</v>
      </c>
      <c r="C21" s="181" t="s">
        <v>18</v>
      </c>
      <c r="D21" s="184">
        <v>3.9359999999999999</v>
      </c>
      <c r="F21" t="s">
        <v>8</v>
      </c>
      <c r="G21" s="149">
        <f t="shared" si="0"/>
        <v>1.278</v>
      </c>
      <c r="I21" t="s">
        <v>15</v>
      </c>
      <c r="J21" s="149">
        <f t="shared" si="1"/>
        <v>1.597</v>
      </c>
    </row>
    <row r="22" spans="1:10" x14ac:dyDescent="0.3">
      <c r="A22"/>
      <c r="B22" s="154" t="s">
        <v>21</v>
      </c>
      <c r="C22" s="154" t="s">
        <v>21</v>
      </c>
      <c r="D22" s="153">
        <v>3.2429999999999999</v>
      </c>
      <c r="F22" t="s">
        <v>27</v>
      </c>
      <c r="G22" s="149">
        <f t="shared" si="0"/>
        <v>1.0269999999999999</v>
      </c>
      <c r="I22" t="s">
        <v>3</v>
      </c>
      <c r="J22" s="149">
        <f t="shared" si="1"/>
        <v>1.5489999999999999</v>
      </c>
    </row>
    <row r="23" spans="1:10" x14ac:dyDescent="0.3">
      <c r="A23"/>
      <c r="B23" s="154" t="s">
        <v>13</v>
      </c>
      <c r="C23" s="154" t="s">
        <v>13</v>
      </c>
      <c r="D23" s="153">
        <v>3.1739999999999999</v>
      </c>
      <c r="F23" t="s">
        <v>19</v>
      </c>
      <c r="G23" s="149">
        <f t="shared" si="0"/>
        <v>0.90100000000000002</v>
      </c>
      <c r="I23" t="s">
        <v>32</v>
      </c>
      <c r="J23" s="149">
        <f t="shared" si="1"/>
        <v>0.39800000000000002</v>
      </c>
    </row>
    <row r="24" spans="1:10" x14ac:dyDescent="0.3">
      <c r="A24"/>
      <c r="B24" s="154" t="s">
        <v>30</v>
      </c>
      <c r="C24" s="174" t="s">
        <v>98</v>
      </c>
      <c r="D24" s="153">
        <v>3.0430000000000001</v>
      </c>
      <c r="F24" s="173" t="s">
        <v>26</v>
      </c>
      <c r="G24" s="149">
        <f t="shared" si="0"/>
        <v>0.51900000000000002</v>
      </c>
      <c r="I24" s="173" t="s">
        <v>36</v>
      </c>
      <c r="J24" s="149">
        <f t="shared" si="1"/>
        <v>0.26900000000000002</v>
      </c>
    </row>
    <row r="25" spans="1:10" x14ac:dyDescent="0.3">
      <c r="A25"/>
      <c r="B25" s="154" t="s">
        <v>23</v>
      </c>
      <c r="C25" s="154" t="s">
        <v>23</v>
      </c>
      <c r="D25" s="153">
        <v>2.6539999999999999</v>
      </c>
      <c r="F25" t="s">
        <v>7</v>
      </c>
      <c r="G25" s="149">
        <f t="shared" si="0"/>
        <v>0.23799999999999999</v>
      </c>
      <c r="I25" t="s">
        <v>17</v>
      </c>
      <c r="J25" s="149">
        <f t="shared" si="1"/>
        <v>0.43</v>
      </c>
    </row>
    <row r="26" spans="1:10" x14ac:dyDescent="0.3">
      <c r="A26"/>
      <c r="B26" s="154" t="s">
        <v>31</v>
      </c>
      <c r="C26" s="154" t="s">
        <v>31</v>
      </c>
      <c r="D26" s="153">
        <v>2.54</v>
      </c>
      <c r="F26" t="s">
        <v>1</v>
      </c>
      <c r="G26" s="149">
        <f t="shared" si="0"/>
        <v>0.18099999999999999</v>
      </c>
      <c r="I26" t="s">
        <v>24</v>
      </c>
      <c r="J26" s="149">
        <f t="shared" si="1"/>
        <v>2.4380000000000002</v>
      </c>
    </row>
    <row r="27" spans="1:10" x14ac:dyDescent="0.3">
      <c r="A27"/>
      <c r="B27" s="154" t="s">
        <v>24</v>
      </c>
      <c r="C27" s="154" t="s">
        <v>24</v>
      </c>
      <c r="D27" s="153">
        <v>2.4380000000000002</v>
      </c>
      <c r="F27" s="176"/>
      <c r="G27" s="178">
        <f>SUM(G12:G26)</f>
        <v>45.542000000000002</v>
      </c>
      <c r="J27" s="87">
        <f>SUM(J12:J26)</f>
        <v>51.360000000000007</v>
      </c>
    </row>
    <row r="28" spans="1:10" x14ac:dyDescent="0.3">
      <c r="A28"/>
      <c r="B28" s="155" t="s">
        <v>14</v>
      </c>
      <c r="C28" s="155" t="s">
        <v>14</v>
      </c>
      <c r="D28" s="156">
        <v>1.756</v>
      </c>
    </row>
    <row r="29" spans="1:10" x14ac:dyDescent="0.3">
      <c r="B29" s="155" t="s">
        <v>15</v>
      </c>
      <c r="C29" s="155" t="s">
        <v>15</v>
      </c>
      <c r="D29" s="156">
        <v>1.597</v>
      </c>
    </row>
    <row r="30" spans="1:10" x14ac:dyDescent="0.3">
      <c r="B30" s="155" t="s">
        <v>20</v>
      </c>
      <c r="C30" s="155" t="s">
        <v>20</v>
      </c>
      <c r="D30" s="156">
        <v>1.5489999999999999</v>
      </c>
    </row>
    <row r="31" spans="1:10" x14ac:dyDescent="0.3">
      <c r="B31" s="155" t="s">
        <v>3</v>
      </c>
      <c r="C31" s="155" t="s">
        <v>3</v>
      </c>
      <c r="D31" s="156">
        <v>1.5489999999999999</v>
      </c>
    </row>
    <row r="32" spans="1:10" x14ac:dyDescent="0.3">
      <c r="B32" s="155" t="s">
        <v>8</v>
      </c>
      <c r="C32" s="155" t="s">
        <v>8</v>
      </c>
      <c r="D32" s="156">
        <v>1.278</v>
      </c>
    </row>
    <row r="33" spans="2:4" x14ac:dyDescent="0.3">
      <c r="B33" s="155" t="s">
        <v>27</v>
      </c>
      <c r="C33" s="155" t="s">
        <v>99</v>
      </c>
      <c r="D33" s="156">
        <v>1.0269999999999999</v>
      </c>
    </row>
    <row r="34" spans="2:4" x14ac:dyDescent="0.3">
      <c r="B34" s="155" t="s">
        <v>19</v>
      </c>
      <c r="C34" s="155" t="s">
        <v>19</v>
      </c>
      <c r="D34" s="156">
        <v>0.90100000000000002</v>
      </c>
    </row>
    <row r="35" spans="2:4" x14ac:dyDescent="0.3">
      <c r="B35" s="157" t="s">
        <v>26</v>
      </c>
      <c r="C35" s="157" t="s">
        <v>26</v>
      </c>
      <c r="D35" s="158">
        <v>0.51900000000000002</v>
      </c>
    </row>
    <row r="36" spans="2:4" x14ac:dyDescent="0.3">
      <c r="B36" s="157" t="s">
        <v>17</v>
      </c>
      <c r="C36" s="157" t="s">
        <v>17</v>
      </c>
      <c r="D36" s="158">
        <v>0.43</v>
      </c>
    </row>
    <row r="37" spans="2:4" x14ac:dyDescent="0.3">
      <c r="B37" s="157" t="s">
        <v>100</v>
      </c>
      <c r="C37" s="157" t="s">
        <v>32</v>
      </c>
      <c r="D37" s="158">
        <v>0.39800000000000002</v>
      </c>
    </row>
    <row r="38" spans="2:4" x14ac:dyDescent="0.3">
      <c r="B38" s="159" t="s">
        <v>101</v>
      </c>
      <c r="C38" s="160" t="s">
        <v>36</v>
      </c>
      <c r="D38" s="158">
        <v>0.26900000000000002</v>
      </c>
    </row>
    <row r="39" spans="2:4" x14ac:dyDescent="0.3">
      <c r="B39" s="157" t="s">
        <v>7</v>
      </c>
      <c r="C39" s="157" t="s">
        <v>7</v>
      </c>
      <c r="D39" s="158">
        <v>0.23799999999999999</v>
      </c>
    </row>
    <row r="40" spans="2:4" x14ac:dyDescent="0.3">
      <c r="B40" s="157" t="s">
        <v>1</v>
      </c>
      <c r="C40" s="157" t="s">
        <v>1</v>
      </c>
      <c r="D40" s="158">
        <v>0.18099999999999999</v>
      </c>
    </row>
    <row r="41" spans="2:4" ht="14.4" customHeight="1" x14ac:dyDescent="0.3">
      <c r="B41" s="157" t="s">
        <v>16</v>
      </c>
      <c r="C41" s="157" t="s">
        <v>16</v>
      </c>
      <c r="D41" s="158">
        <v>0.105</v>
      </c>
    </row>
    <row r="42" spans="2:4" x14ac:dyDescent="0.3">
      <c r="D42" s="150"/>
    </row>
    <row r="43" spans="2:4" x14ac:dyDescent="0.3">
      <c r="B43" s="64"/>
      <c r="C43" s="64"/>
      <c r="D43" s="150"/>
    </row>
    <row r="44" spans="2:4" x14ac:dyDescent="0.3">
      <c r="D44" s="150"/>
    </row>
    <row r="45" spans="2:4" x14ac:dyDescent="0.3">
      <c r="B45" s="64"/>
      <c r="C45" s="64"/>
      <c r="D45" s="150"/>
    </row>
    <row r="46" spans="2:4" x14ac:dyDescent="0.3">
      <c r="B46" s="64"/>
      <c r="C46" s="64"/>
      <c r="D46" s="150"/>
    </row>
    <row r="47" spans="2:4" x14ac:dyDescent="0.3">
      <c r="D47" s="150"/>
    </row>
    <row r="48" spans="2:4" x14ac:dyDescent="0.3">
      <c r="B48" s="64"/>
      <c r="C48" s="64"/>
      <c r="D48" s="150"/>
    </row>
    <row r="49" spans="2:4" x14ac:dyDescent="0.3">
      <c r="B49" s="64"/>
      <c r="C49" s="64"/>
      <c r="D49" s="150"/>
    </row>
    <row r="50" spans="2:4" x14ac:dyDescent="0.3">
      <c r="B50" s="64"/>
      <c r="C50" s="64"/>
      <c r="D50" s="150"/>
    </row>
    <row r="51" spans="2:4" x14ac:dyDescent="0.3">
      <c r="B51" s="64"/>
      <c r="C51" s="64"/>
      <c r="D51" s="150"/>
    </row>
    <row r="52" spans="2:4" x14ac:dyDescent="0.3">
      <c r="B52" s="148"/>
      <c r="C52" s="148"/>
      <c r="D52" s="150"/>
    </row>
    <row r="53" spans="2:4" x14ac:dyDescent="0.3">
      <c r="D53" s="150"/>
    </row>
    <row r="54" spans="2:4" x14ac:dyDescent="0.3">
      <c r="D54" s="150"/>
    </row>
    <row r="55" spans="2:4" x14ac:dyDescent="0.3">
      <c r="B55" s="64"/>
      <c r="C55" s="64"/>
      <c r="D55" s="150"/>
    </row>
    <row r="56" spans="2:4" x14ac:dyDescent="0.3">
      <c r="B56" s="64"/>
      <c r="C56" s="64"/>
      <c r="D56" s="150"/>
    </row>
    <row r="57" spans="2:4" x14ac:dyDescent="0.3">
      <c r="B57" s="64"/>
      <c r="C57" s="64"/>
      <c r="D57" s="150"/>
    </row>
    <row r="58" spans="2:4" x14ac:dyDescent="0.3">
      <c r="B58" s="64"/>
      <c r="C58" s="64"/>
      <c r="D58" s="150"/>
    </row>
    <row r="59" spans="2:4" x14ac:dyDescent="0.3">
      <c r="D59" s="150"/>
    </row>
    <row r="60" spans="2:4" x14ac:dyDescent="0.3">
      <c r="D60" s="150"/>
    </row>
    <row r="61" spans="2:4" x14ac:dyDescent="0.3">
      <c r="D61" s="150"/>
    </row>
    <row r="62" spans="2:4" x14ac:dyDescent="0.3">
      <c r="D62" s="150"/>
    </row>
    <row r="63" spans="2:4" x14ac:dyDescent="0.3">
      <c r="D63" s="150"/>
    </row>
    <row r="64" spans="2:4" x14ac:dyDescent="0.3">
      <c r="D64" s="150"/>
    </row>
    <row r="65" spans="4:4" x14ac:dyDescent="0.3">
      <c r="D65" s="150"/>
    </row>
    <row r="66" spans="4:4" x14ac:dyDescent="0.3">
      <c r="D66" s="150"/>
    </row>
    <row r="67" spans="4:4" x14ac:dyDescent="0.3">
      <c r="D67" s="150"/>
    </row>
    <row r="68" spans="4:4" x14ac:dyDescent="0.3">
      <c r="D68" s="150"/>
    </row>
    <row r="69" spans="4:4" x14ac:dyDescent="0.3">
      <c r="D69" s="150"/>
    </row>
    <row r="70" spans="4:4" x14ac:dyDescent="0.3">
      <c r="D70" s="150"/>
    </row>
    <row r="71" spans="4:4" x14ac:dyDescent="0.3">
      <c r="D71" s="150"/>
    </row>
    <row r="72" spans="4:4" x14ac:dyDescent="0.3">
      <c r="D72" s="150"/>
    </row>
    <row r="73" spans="4:4" x14ac:dyDescent="0.3">
      <c r="D73" s="150"/>
    </row>
    <row r="74" spans="4:4" x14ac:dyDescent="0.3">
      <c r="D74" s="150"/>
    </row>
    <row r="75" spans="4:4" x14ac:dyDescent="0.3">
      <c r="D75" s="150"/>
    </row>
    <row r="76" spans="4:4" x14ac:dyDescent="0.3">
      <c r="D76" s="150"/>
    </row>
    <row r="77" spans="4:4" x14ac:dyDescent="0.3">
      <c r="D77" s="150"/>
    </row>
    <row r="78" spans="4:4" x14ac:dyDescent="0.3">
      <c r="D78" s="150"/>
    </row>
    <row r="79" spans="4:4" x14ac:dyDescent="0.3">
      <c r="D79" s="150"/>
    </row>
    <row r="80" spans="4:4" x14ac:dyDescent="0.3">
      <c r="D80" s="150"/>
    </row>
    <row r="81" spans="4:4" x14ac:dyDescent="0.3">
      <c r="D81" s="150"/>
    </row>
    <row r="82" spans="4:4" x14ac:dyDescent="0.3">
      <c r="D82" s="150"/>
    </row>
    <row r="83" spans="4:4" x14ac:dyDescent="0.3">
      <c r="D83" s="150"/>
    </row>
    <row r="84" spans="4:4" x14ac:dyDescent="0.3">
      <c r="D84" s="150"/>
    </row>
    <row r="85" spans="4:4" x14ac:dyDescent="0.3">
      <c r="D85" s="150"/>
    </row>
    <row r="86" spans="4:4" x14ac:dyDescent="0.3">
      <c r="D86" s="150"/>
    </row>
    <row r="87" spans="4:4" x14ac:dyDescent="0.3">
      <c r="D87" s="150"/>
    </row>
    <row r="88" spans="4:4" x14ac:dyDescent="0.3">
      <c r="D88" s="150"/>
    </row>
    <row r="89" spans="4:4" x14ac:dyDescent="0.3">
      <c r="D89" s="150"/>
    </row>
    <row r="90" spans="4:4" x14ac:dyDescent="0.3">
      <c r="D90" s="150"/>
    </row>
    <row r="91" spans="4:4" x14ac:dyDescent="0.3">
      <c r="D91" s="150"/>
    </row>
    <row r="92" spans="4:4" x14ac:dyDescent="0.3">
      <c r="D92" s="150"/>
    </row>
    <row r="93" spans="4:4" x14ac:dyDescent="0.3">
      <c r="D93" s="150"/>
    </row>
    <row r="94" spans="4:4" x14ac:dyDescent="0.3">
      <c r="D94" s="150"/>
    </row>
    <row r="95" spans="4:4" x14ac:dyDescent="0.3">
      <c r="D95" s="150"/>
    </row>
    <row r="96" spans="4:4" x14ac:dyDescent="0.3">
      <c r="D96" s="150"/>
    </row>
    <row r="97" spans="4:4" x14ac:dyDescent="0.3">
      <c r="D97" s="150"/>
    </row>
    <row r="98" spans="4:4" x14ac:dyDescent="0.3">
      <c r="D98" s="150"/>
    </row>
    <row r="99" spans="4:4" x14ac:dyDescent="0.3">
      <c r="D99" s="150"/>
    </row>
    <row r="100" spans="4:4" x14ac:dyDescent="0.3">
      <c r="D100" s="150"/>
    </row>
    <row r="101" spans="4:4" x14ac:dyDescent="0.3">
      <c r="D101" s="150"/>
    </row>
    <row r="102" spans="4:4" x14ac:dyDescent="0.3">
      <c r="D102" s="150"/>
    </row>
    <row r="103" spans="4:4" x14ac:dyDescent="0.3">
      <c r="D103" s="150"/>
    </row>
    <row r="104" spans="4:4" x14ac:dyDescent="0.3">
      <c r="D104" s="150"/>
    </row>
    <row r="105" spans="4:4" x14ac:dyDescent="0.3">
      <c r="D105" s="150"/>
    </row>
    <row r="106" spans="4:4" x14ac:dyDescent="0.3">
      <c r="D106" s="150"/>
    </row>
    <row r="107" spans="4:4" x14ac:dyDescent="0.3">
      <c r="D107" s="150"/>
    </row>
    <row r="108" spans="4:4" x14ac:dyDescent="0.3">
      <c r="D108" s="150"/>
    </row>
    <row r="109" spans="4:4" x14ac:dyDescent="0.3">
      <c r="D109" s="150"/>
    </row>
    <row r="110" spans="4:4" x14ac:dyDescent="0.3">
      <c r="D110" s="150"/>
    </row>
    <row r="111" spans="4:4" x14ac:dyDescent="0.3">
      <c r="D111" s="150"/>
    </row>
    <row r="112" spans="4:4" x14ac:dyDescent="0.3">
      <c r="D112" s="150"/>
    </row>
    <row r="113" spans="4:4" x14ac:dyDescent="0.3">
      <c r="D113" s="150"/>
    </row>
    <row r="114" spans="4:4" x14ac:dyDescent="0.3">
      <c r="D114" s="150"/>
    </row>
    <row r="115" spans="4:4" x14ac:dyDescent="0.3">
      <c r="D115" s="150"/>
    </row>
    <row r="116" spans="4:4" x14ac:dyDescent="0.3">
      <c r="D116" s="150"/>
    </row>
    <row r="117" spans="4:4" x14ac:dyDescent="0.3">
      <c r="D117" s="150"/>
    </row>
    <row r="118" spans="4:4" x14ac:dyDescent="0.3">
      <c r="D118" s="150"/>
    </row>
    <row r="119" spans="4:4" x14ac:dyDescent="0.3">
      <c r="D119" s="150"/>
    </row>
    <row r="120" spans="4:4" x14ac:dyDescent="0.3">
      <c r="D120" s="150"/>
    </row>
    <row r="121" spans="4:4" x14ac:dyDescent="0.3">
      <c r="D121" s="150"/>
    </row>
    <row r="122" spans="4:4" x14ac:dyDescent="0.3">
      <c r="D122" s="150"/>
    </row>
    <row r="123" spans="4:4" x14ac:dyDescent="0.3">
      <c r="D123" s="150"/>
    </row>
    <row r="124" spans="4:4" x14ac:dyDescent="0.3">
      <c r="D124" s="150"/>
    </row>
    <row r="125" spans="4:4" x14ac:dyDescent="0.3">
      <c r="D125" s="150"/>
    </row>
    <row r="126" spans="4:4" x14ac:dyDescent="0.3">
      <c r="D126" s="150"/>
    </row>
    <row r="127" spans="4:4" x14ac:dyDescent="0.3">
      <c r="D127" s="150"/>
    </row>
    <row r="128" spans="4:4" x14ac:dyDescent="0.3">
      <c r="D128" s="150"/>
    </row>
    <row r="129" spans="4:4" x14ac:dyDescent="0.3">
      <c r="D129" s="150"/>
    </row>
    <row r="130" spans="4:4" x14ac:dyDescent="0.3">
      <c r="D130" s="150"/>
    </row>
    <row r="131" spans="4:4" x14ac:dyDescent="0.3">
      <c r="D131" s="150"/>
    </row>
    <row r="132" spans="4:4" x14ac:dyDescent="0.3">
      <c r="D132" s="150"/>
    </row>
    <row r="133" spans="4:4" x14ac:dyDescent="0.3">
      <c r="D133" s="150"/>
    </row>
    <row r="134" spans="4:4" x14ac:dyDescent="0.3">
      <c r="D134" s="150"/>
    </row>
    <row r="135" spans="4:4" x14ac:dyDescent="0.3">
      <c r="D135" s="150"/>
    </row>
    <row r="136" spans="4:4" x14ac:dyDescent="0.3">
      <c r="D136" s="150"/>
    </row>
    <row r="137" spans="4:4" x14ac:dyDescent="0.3">
      <c r="D137" s="150"/>
    </row>
    <row r="138" spans="4:4" x14ac:dyDescent="0.3">
      <c r="D138" s="150"/>
    </row>
    <row r="139" spans="4:4" x14ac:dyDescent="0.3">
      <c r="D139" s="150"/>
    </row>
    <row r="140" spans="4:4" x14ac:dyDescent="0.3">
      <c r="D140" s="150"/>
    </row>
    <row r="141" spans="4:4" x14ac:dyDescent="0.3">
      <c r="D141" s="150"/>
    </row>
    <row r="142" spans="4:4" x14ac:dyDescent="0.3">
      <c r="D142" s="150"/>
    </row>
    <row r="143" spans="4:4" x14ac:dyDescent="0.3">
      <c r="D143" s="150"/>
    </row>
    <row r="144" spans="4:4" x14ac:dyDescent="0.3">
      <c r="D144" s="150"/>
    </row>
    <row r="145" spans="4:4" x14ac:dyDescent="0.3">
      <c r="D145" s="150"/>
    </row>
    <row r="146" spans="4:4" x14ac:dyDescent="0.3">
      <c r="D146" s="150"/>
    </row>
    <row r="147" spans="4:4" x14ac:dyDescent="0.3">
      <c r="D147" s="150"/>
    </row>
    <row r="148" spans="4:4" x14ac:dyDescent="0.3">
      <c r="D148" s="150"/>
    </row>
    <row r="149" spans="4:4" x14ac:dyDescent="0.3">
      <c r="D149" s="150"/>
    </row>
    <row r="150" spans="4:4" x14ac:dyDescent="0.3">
      <c r="D150" s="150"/>
    </row>
    <row r="151" spans="4:4" x14ac:dyDescent="0.3">
      <c r="D151" s="150"/>
    </row>
    <row r="152" spans="4:4" x14ac:dyDescent="0.3">
      <c r="D152" s="150"/>
    </row>
    <row r="153" spans="4:4" x14ac:dyDescent="0.3">
      <c r="D153" s="150"/>
    </row>
    <row r="154" spans="4:4" x14ac:dyDescent="0.3">
      <c r="D154" s="150"/>
    </row>
    <row r="155" spans="4:4" x14ac:dyDescent="0.3">
      <c r="D155" s="150"/>
    </row>
    <row r="156" spans="4:4" x14ac:dyDescent="0.3">
      <c r="D156" s="150"/>
    </row>
    <row r="157" spans="4:4" x14ac:dyDescent="0.3">
      <c r="D157" s="150"/>
    </row>
    <row r="158" spans="4:4" x14ac:dyDescent="0.3">
      <c r="D158" s="150"/>
    </row>
    <row r="159" spans="4:4" x14ac:dyDescent="0.3">
      <c r="D159" s="150"/>
    </row>
    <row r="160" spans="4:4" x14ac:dyDescent="0.3">
      <c r="D160" s="150"/>
    </row>
    <row r="161" spans="4:4" x14ac:dyDescent="0.3">
      <c r="D161" s="150"/>
    </row>
    <row r="162" spans="4:4" x14ac:dyDescent="0.3">
      <c r="D162" s="150"/>
    </row>
    <row r="163" spans="4:4" x14ac:dyDescent="0.3">
      <c r="D163" s="150"/>
    </row>
    <row r="164" spans="4:4" x14ac:dyDescent="0.3">
      <c r="D164" s="150"/>
    </row>
    <row r="165" spans="4:4" x14ac:dyDescent="0.3">
      <c r="D165" s="150"/>
    </row>
    <row r="166" spans="4:4" x14ac:dyDescent="0.3">
      <c r="D166" s="150"/>
    </row>
    <row r="167" spans="4:4" x14ac:dyDescent="0.3">
      <c r="D167" s="150"/>
    </row>
    <row r="168" spans="4:4" x14ac:dyDescent="0.3">
      <c r="D168" s="150"/>
    </row>
    <row r="169" spans="4:4" x14ac:dyDescent="0.3">
      <c r="D169" s="150"/>
    </row>
    <row r="170" spans="4:4" x14ac:dyDescent="0.3">
      <c r="D170" s="150"/>
    </row>
    <row r="171" spans="4:4" x14ac:dyDescent="0.3">
      <c r="D171" s="150"/>
    </row>
    <row r="172" spans="4:4" x14ac:dyDescent="0.3">
      <c r="D172" s="150"/>
    </row>
    <row r="173" spans="4:4" x14ac:dyDescent="0.3">
      <c r="D173" s="150"/>
    </row>
    <row r="174" spans="4:4" x14ac:dyDescent="0.3">
      <c r="D174" s="150"/>
    </row>
    <row r="175" spans="4:4" x14ac:dyDescent="0.3">
      <c r="D175" s="150"/>
    </row>
    <row r="176" spans="4:4" x14ac:dyDescent="0.3">
      <c r="D176" s="150"/>
    </row>
    <row r="177" spans="4:4" x14ac:dyDescent="0.3">
      <c r="D177" s="150"/>
    </row>
    <row r="178" spans="4:4" x14ac:dyDescent="0.3">
      <c r="D178" s="150"/>
    </row>
    <row r="179" spans="4:4" x14ac:dyDescent="0.3">
      <c r="D179" s="150"/>
    </row>
    <row r="180" spans="4:4" x14ac:dyDescent="0.3">
      <c r="D180" s="150"/>
    </row>
    <row r="181" spans="4:4" x14ac:dyDescent="0.3">
      <c r="D181" s="150"/>
    </row>
    <row r="182" spans="4:4" x14ac:dyDescent="0.3">
      <c r="D182" s="150"/>
    </row>
    <row r="183" spans="4:4" x14ac:dyDescent="0.3">
      <c r="D183" s="150"/>
    </row>
    <row r="184" spans="4:4" x14ac:dyDescent="0.3">
      <c r="D184" s="150"/>
    </row>
    <row r="185" spans="4:4" x14ac:dyDescent="0.3">
      <c r="D185" s="150"/>
    </row>
    <row r="186" spans="4:4" x14ac:dyDescent="0.3">
      <c r="D186" s="150"/>
    </row>
    <row r="187" spans="4:4" x14ac:dyDescent="0.3">
      <c r="D187" s="150"/>
    </row>
    <row r="188" spans="4:4" x14ac:dyDescent="0.3">
      <c r="D188" s="150"/>
    </row>
    <row r="189" spans="4:4" x14ac:dyDescent="0.3">
      <c r="D189" s="150"/>
    </row>
    <row r="190" spans="4:4" x14ac:dyDescent="0.3">
      <c r="D190" s="150"/>
    </row>
    <row r="191" spans="4:4" x14ac:dyDescent="0.3">
      <c r="D191" s="150"/>
    </row>
    <row r="192" spans="4:4" x14ac:dyDescent="0.3">
      <c r="D192" s="150"/>
    </row>
    <row r="193" spans="4:4" x14ac:dyDescent="0.3">
      <c r="D193" s="150"/>
    </row>
    <row r="194" spans="4:4" x14ac:dyDescent="0.3">
      <c r="D194" s="150"/>
    </row>
    <row r="195" spans="4:4" x14ac:dyDescent="0.3">
      <c r="D195" s="150"/>
    </row>
    <row r="196" spans="4:4" x14ac:dyDescent="0.3">
      <c r="D196" s="150"/>
    </row>
    <row r="197" spans="4:4" x14ac:dyDescent="0.3">
      <c r="D197" s="150"/>
    </row>
    <row r="198" spans="4:4" x14ac:dyDescent="0.3">
      <c r="D198" s="150"/>
    </row>
    <row r="199" spans="4:4" x14ac:dyDescent="0.3">
      <c r="D199" s="150"/>
    </row>
    <row r="200" spans="4:4" x14ac:dyDescent="0.3">
      <c r="D200" s="150"/>
    </row>
    <row r="201" spans="4:4" x14ac:dyDescent="0.3">
      <c r="D201" s="150"/>
    </row>
    <row r="202" spans="4:4" x14ac:dyDescent="0.3">
      <c r="D202" s="150"/>
    </row>
    <row r="203" spans="4:4" x14ac:dyDescent="0.3">
      <c r="D203" s="150"/>
    </row>
    <row r="204" spans="4:4" x14ac:dyDescent="0.3">
      <c r="D204" s="150"/>
    </row>
    <row r="205" spans="4:4" x14ac:dyDescent="0.3">
      <c r="D205" s="150"/>
    </row>
    <row r="206" spans="4:4" x14ac:dyDescent="0.3">
      <c r="D206" s="150"/>
    </row>
    <row r="207" spans="4:4" x14ac:dyDescent="0.3">
      <c r="D207" s="150"/>
    </row>
    <row r="208" spans="4:4" x14ac:dyDescent="0.3">
      <c r="D208" s="150"/>
    </row>
    <row r="209" spans="4:4" x14ac:dyDescent="0.3">
      <c r="D209" s="150"/>
    </row>
    <row r="210" spans="4:4" x14ac:dyDescent="0.3">
      <c r="D210" s="150"/>
    </row>
    <row r="211" spans="4:4" x14ac:dyDescent="0.3">
      <c r="D211" s="150"/>
    </row>
    <row r="212" spans="4:4" x14ac:dyDescent="0.3">
      <c r="D212" s="150"/>
    </row>
    <row r="213" spans="4:4" x14ac:dyDescent="0.3">
      <c r="D213" s="150"/>
    </row>
    <row r="214" spans="4:4" x14ac:dyDescent="0.3">
      <c r="D214" s="150"/>
    </row>
    <row r="215" spans="4:4" x14ac:dyDescent="0.3">
      <c r="D215" s="150"/>
    </row>
    <row r="216" spans="4:4" x14ac:dyDescent="0.3">
      <c r="D216" s="150"/>
    </row>
    <row r="217" spans="4:4" x14ac:dyDescent="0.3">
      <c r="D217" s="150"/>
    </row>
    <row r="218" spans="4:4" x14ac:dyDescent="0.3">
      <c r="D218" s="150"/>
    </row>
    <row r="219" spans="4:4" x14ac:dyDescent="0.3">
      <c r="D219" s="150"/>
    </row>
    <row r="220" spans="4:4" x14ac:dyDescent="0.3">
      <c r="D220" s="150"/>
    </row>
    <row r="221" spans="4:4" x14ac:dyDescent="0.3">
      <c r="D221" s="150"/>
    </row>
    <row r="222" spans="4:4" x14ac:dyDescent="0.3">
      <c r="D222" s="150"/>
    </row>
    <row r="223" spans="4:4" x14ac:dyDescent="0.3">
      <c r="D223" s="150"/>
    </row>
    <row r="224" spans="4:4" x14ac:dyDescent="0.3">
      <c r="D224" s="150"/>
    </row>
    <row r="225" spans="4:4" x14ac:dyDescent="0.3">
      <c r="D225" s="150"/>
    </row>
    <row r="226" spans="4:4" x14ac:dyDescent="0.3">
      <c r="D226" s="150"/>
    </row>
    <row r="227" spans="4:4" x14ac:dyDescent="0.3">
      <c r="D227" s="150"/>
    </row>
    <row r="228" spans="4:4" x14ac:dyDescent="0.3">
      <c r="D228" s="150"/>
    </row>
    <row r="229" spans="4:4" x14ac:dyDescent="0.3">
      <c r="D229" s="150"/>
    </row>
    <row r="230" spans="4:4" x14ac:dyDescent="0.3">
      <c r="D230" s="150"/>
    </row>
    <row r="231" spans="4:4" x14ac:dyDescent="0.3">
      <c r="D231" s="150"/>
    </row>
    <row r="232" spans="4:4" x14ac:dyDescent="0.3">
      <c r="D232" s="150"/>
    </row>
    <row r="233" spans="4:4" x14ac:dyDescent="0.3">
      <c r="D233" s="150"/>
    </row>
    <row r="234" spans="4:4" x14ac:dyDescent="0.3">
      <c r="D234" s="150"/>
    </row>
    <row r="235" spans="4:4" x14ac:dyDescent="0.3">
      <c r="D235" s="150"/>
    </row>
    <row r="236" spans="4:4" x14ac:dyDescent="0.3">
      <c r="D236" s="150"/>
    </row>
    <row r="237" spans="4:4" x14ac:dyDescent="0.3">
      <c r="D237" s="150"/>
    </row>
    <row r="238" spans="4:4" x14ac:dyDescent="0.3">
      <c r="D238" s="150"/>
    </row>
    <row r="239" spans="4:4" x14ac:dyDescent="0.3">
      <c r="D239" s="150"/>
    </row>
    <row r="240" spans="4:4" x14ac:dyDescent="0.3">
      <c r="D240" s="150"/>
    </row>
    <row r="241" spans="4:4" x14ac:dyDescent="0.3">
      <c r="D241" s="150"/>
    </row>
    <row r="242" spans="4:4" x14ac:dyDescent="0.3">
      <c r="D242" s="150"/>
    </row>
    <row r="243" spans="4:4" x14ac:dyDescent="0.3">
      <c r="D243" s="150"/>
    </row>
    <row r="244" spans="4:4" x14ac:dyDescent="0.3">
      <c r="D244" s="150"/>
    </row>
    <row r="245" spans="4:4" x14ac:dyDescent="0.3">
      <c r="D245" s="150"/>
    </row>
    <row r="246" spans="4:4" x14ac:dyDescent="0.3">
      <c r="D246" s="150"/>
    </row>
    <row r="247" spans="4:4" x14ac:dyDescent="0.3">
      <c r="D247" s="150"/>
    </row>
    <row r="248" spans="4:4" x14ac:dyDescent="0.3">
      <c r="D248" s="150"/>
    </row>
    <row r="249" spans="4:4" x14ac:dyDescent="0.3">
      <c r="D249" s="150"/>
    </row>
    <row r="250" spans="4:4" x14ac:dyDescent="0.3">
      <c r="D250" s="150"/>
    </row>
    <row r="251" spans="4:4" x14ac:dyDescent="0.3">
      <c r="D251" s="150"/>
    </row>
    <row r="252" spans="4:4" x14ac:dyDescent="0.3">
      <c r="D252" s="150"/>
    </row>
    <row r="253" spans="4:4" x14ac:dyDescent="0.3">
      <c r="D253" s="150"/>
    </row>
    <row r="254" spans="4:4" x14ac:dyDescent="0.3">
      <c r="D254" s="150"/>
    </row>
    <row r="255" spans="4:4" x14ac:dyDescent="0.3">
      <c r="D255" s="150"/>
    </row>
    <row r="256" spans="4:4" x14ac:dyDescent="0.3">
      <c r="D256" s="150"/>
    </row>
    <row r="257" spans="4:4" x14ac:dyDescent="0.3">
      <c r="D257" s="150"/>
    </row>
    <row r="258" spans="4:4" x14ac:dyDescent="0.3">
      <c r="D258" s="150"/>
    </row>
    <row r="259" spans="4:4" x14ac:dyDescent="0.3">
      <c r="D259" s="150"/>
    </row>
    <row r="260" spans="4:4" x14ac:dyDescent="0.3">
      <c r="D260" s="150"/>
    </row>
    <row r="261" spans="4:4" x14ac:dyDescent="0.3">
      <c r="D261" s="150"/>
    </row>
    <row r="262" spans="4:4" x14ac:dyDescent="0.3">
      <c r="D262" s="150"/>
    </row>
    <row r="263" spans="4:4" x14ac:dyDescent="0.3">
      <c r="D263" s="150"/>
    </row>
    <row r="264" spans="4:4" x14ac:dyDescent="0.3">
      <c r="D264" s="150"/>
    </row>
    <row r="265" spans="4:4" x14ac:dyDescent="0.3">
      <c r="D265" s="150"/>
    </row>
    <row r="266" spans="4:4" x14ac:dyDescent="0.3">
      <c r="D266" s="150"/>
    </row>
    <row r="267" spans="4:4" x14ac:dyDescent="0.3">
      <c r="D267" s="150"/>
    </row>
    <row r="268" spans="4:4" x14ac:dyDescent="0.3">
      <c r="D268" s="150"/>
    </row>
    <row r="269" spans="4:4" x14ac:dyDescent="0.3">
      <c r="D269" s="150"/>
    </row>
    <row r="270" spans="4:4" x14ac:dyDescent="0.3">
      <c r="D270" s="150"/>
    </row>
    <row r="271" spans="4:4" x14ac:dyDescent="0.3">
      <c r="D271" s="150"/>
    </row>
    <row r="272" spans="4:4" x14ac:dyDescent="0.3">
      <c r="D272" s="150"/>
    </row>
    <row r="273" spans="4:4" x14ac:dyDescent="0.3">
      <c r="D273" s="150"/>
    </row>
    <row r="274" spans="4:4" x14ac:dyDescent="0.3">
      <c r="D274" s="150"/>
    </row>
    <row r="275" spans="4:4" x14ac:dyDescent="0.3">
      <c r="D275" s="150"/>
    </row>
    <row r="276" spans="4:4" x14ac:dyDescent="0.3">
      <c r="D276" s="150"/>
    </row>
    <row r="277" spans="4:4" x14ac:dyDescent="0.3">
      <c r="D277" s="150"/>
    </row>
    <row r="278" spans="4:4" x14ac:dyDescent="0.3">
      <c r="D278" s="150"/>
    </row>
    <row r="279" spans="4:4" x14ac:dyDescent="0.3">
      <c r="D279" s="150"/>
    </row>
    <row r="280" spans="4:4" x14ac:dyDescent="0.3">
      <c r="D280" s="150"/>
    </row>
    <row r="281" spans="4:4" x14ac:dyDescent="0.3">
      <c r="D281" s="150"/>
    </row>
    <row r="282" spans="4:4" x14ac:dyDescent="0.3">
      <c r="D282" s="150"/>
    </row>
    <row r="283" spans="4:4" x14ac:dyDescent="0.3">
      <c r="D283" s="150"/>
    </row>
    <row r="284" spans="4:4" x14ac:dyDescent="0.3">
      <c r="D284" s="150"/>
    </row>
    <row r="285" spans="4:4" x14ac:dyDescent="0.3">
      <c r="D285" s="150"/>
    </row>
    <row r="286" spans="4:4" x14ac:dyDescent="0.3">
      <c r="D286" s="150"/>
    </row>
    <row r="287" spans="4:4" x14ac:dyDescent="0.3">
      <c r="D287" s="150"/>
    </row>
    <row r="288" spans="4:4" x14ac:dyDescent="0.3">
      <c r="D288" s="150"/>
    </row>
    <row r="289" spans="4:4" x14ac:dyDescent="0.3">
      <c r="D289" s="150"/>
    </row>
    <row r="290" spans="4:4" x14ac:dyDescent="0.3">
      <c r="D290" s="150"/>
    </row>
    <row r="291" spans="4:4" x14ac:dyDescent="0.3">
      <c r="D291" s="150"/>
    </row>
    <row r="292" spans="4:4" x14ac:dyDescent="0.3">
      <c r="D292" s="150"/>
    </row>
    <row r="293" spans="4:4" x14ac:dyDescent="0.3">
      <c r="D293" s="150"/>
    </row>
    <row r="294" spans="4:4" x14ac:dyDescent="0.3">
      <c r="D294" s="150"/>
    </row>
    <row r="295" spans="4:4" x14ac:dyDescent="0.3">
      <c r="D295" s="150"/>
    </row>
    <row r="296" spans="4:4" x14ac:dyDescent="0.3">
      <c r="D296" s="150"/>
    </row>
    <row r="297" spans="4:4" x14ac:dyDescent="0.3">
      <c r="D297" s="150"/>
    </row>
    <row r="298" spans="4:4" x14ac:dyDescent="0.3">
      <c r="D298" s="150"/>
    </row>
    <row r="299" spans="4:4" x14ac:dyDescent="0.3">
      <c r="D299" s="150"/>
    </row>
    <row r="300" spans="4:4" x14ac:dyDescent="0.3">
      <c r="D300" s="150"/>
    </row>
    <row r="301" spans="4:4" x14ac:dyDescent="0.3">
      <c r="D301" s="150"/>
    </row>
    <row r="302" spans="4:4" x14ac:dyDescent="0.3">
      <c r="D302" s="150"/>
    </row>
    <row r="303" spans="4:4" x14ac:dyDescent="0.3">
      <c r="D303" s="150"/>
    </row>
    <row r="304" spans="4:4" x14ac:dyDescent="0.3">
      <c r="D304" s="150"/>
    </row>
    <row r="305" spans="4:4" x14ac:dyDescent="0.3">
      <c r="D305" s="150"/>
    </row>
    <row r="306" spans="4:4" x14ac:dyDescent="0.3">
      <c r="D306" s="150"/>
    </row>
    <row r="307" spans="4:4" x14ac:dyDescent="0.3">
      <c r="D307" s="150"/>
    </row>
    <row r="308" spans="4:4" x14ac:dyDescent="0.3">
      <c r="D308" s="150"/>
    </row>
    <row r="309" spans="4:4" x14ac:dyDescent="0.3">
      <c r="D309" s="150"/>
    </row>
    <row r="310" spans="4:4" x14ac:dyDescent="0.3">
      <c r="D310" s="150"/>
    </row>
    <row r="311" spans="4:4" x14ac:dyDescent="0.3">
      <c r="D311" s="150"/>
    </row>
    <row r="312" spans="4:4" x14ac:dyDescent="0.3">
      <c r="D312" s="150"/>
    </row>
    <row r="313" spans="4:4" x14ac:dyDescent="0.3">
      <c r="D313" s="150"/>
    </row>
    <row r="314" spans="4:4" x14ac:dyDescent="0.3">
      <c r="D314" s="150"/>
    </row>
    <row r="315" spans="4:4" x14ac:dyDescent="0.3">
      <c r="D315" s="150"/>
    </row>
    <row r="316" spans="4:4" x14ac:dyDescent="0.3">
      <c r="D316" s="150"/>
    </row>
    <row r="317" spans="4:4" x14ac:dyDescent="0.3">
      <c r="D317" s="150"/>
    </row>
    <row r="318" spans="4:4" x14ac:dyDescent="0.3">
      <c r="D318" s="150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46AF9-62D0-40D3-9A2C-146AE5375FCA}">
  <dimension ref="A1:AJ40"/>
  <sheetViews>
    <sheetView zoomScale="205" zoomScaleNormal="205" workbookViewId="0">
      <selection activeCell="M18" sqref="M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36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36" x14ac:dyDescent="0.3">
      <c r="A2" s="117" t="s">
        <v>45</v>
      </c>
      <c r="B2" s="44" t="s">
        <v>7</v>
      </c>
      <c r="C2" s="44" t="s">
        <v>29</v>
      </c>
      <c r="D2" s="43" t="s">
        <v>30</v>
      </c>
      <c r="E2" s="41" t="s">
        <v>31</v>
      </c>
      <c r="F2" s="143" t="s">
        <v>36</v>
      </c>
      <c r="G2" s="59"/>
      <c r="H2" s="2"/>
      <c r="J2" s="17"/>
      <c r="K2" s="95"/>
      <c r="L2" s="69" t="s">
        <v>32</v>
      </c>
      <c r="M2" s="74" t="s">
        <v>14</v>
      </c>
      <c r="N2" s="70" t="s">
        <v>23</v>
      </c>
      <c r="O2" s="71" t="s">
        <v>13</v>
      </c>
      <c r="P2" s="71" t="s">
        <v>26</v>
      </c>
      <c r="Q2" s="103" t="s">
        <v>6</v>
      </c>
      <c r="S2" t="s">
        <v>107</v>
      </c>
    </row>
    <row r="3" spans="1:36" x14ac:dyDescent="0.3">
      <c r="A3" s="107" t="s">
        <v>35</v>
      </c>
      <c r="B3" s="1" t="s">
        <v>11</v>
      </c>
      <c r="C3" s="44" t="s">
        <v>10</v>
      </c>
      <c r="D3" s="43" t="s">
        <v>9</v>
      </c>
      <c r="E3" s="41" t="s">
        <v>22</v>
      </c>
      <c r="F3" s="41" t="s">
        <v>3</v>
      </c>
      <c r="G3" s="82"/>
      <c r="H3" s="2"/>
      <c r="J3" s="17"/>
      <c r="K3" s="115" t="s">
        <v>4</v>
      </c>
      <c r="L3" s="69" t="s">
        <v>15</v>
      </c>
      <c r="M3" s="74" t="s">
        <v>12</v>
      </c>
      <c r="N3" s="70" t="s">
        <v>25</v>
      </c>
      <c r="O3" s="71" t="s">
        <v>2</v>
      </c>
      <c r="P3" s="72" t="s">
        <v>28</v>
      </c>
      <c r="Q3" s="104" t="s">
        <v>5</v>
      </c>
      <c r="S3" t="s">
        <v>108</v>
      </c>
    </row>
    <row r="4" spans="1:36" x14ac:dyDescent="0.3">
      <c r="A4" s="1"/>
      <c r="B4" s="1" t="s">
        <v>16</v>
      </c>
      <c r="C4" s="44" t="s">
        <v>8</v>
      </c>
      <c r="D4" s="118" t="s">
        <v>27</v>
      </c>
      <c r="E4" s="41" t="s">
        <v>21</v>
      </c>
      <c r="F4" s="60" t="s">
        <v>1</v>
      </c>
      <c r="G4" s="3"/>
      <c r="H4" s="3"/>
      <c r="J4" s="73"/>
      <c r="K4" s="73"/>
      <c r="L4" s="69" t="s">
        <v>19</v>
      </c>
      <c r="M4" s="74" t="s">
        <v>18</v>
      </c>
      <c r="N4" s="70" t="s">
        <v>20</v>
      </c>
      <c r="O4" s="71" t="s">
        <v>24</v>
      </c>
      <c r="P4" s="72" t="s">
        <v>17</v>
      </c>
      <c r="Q4" s="104"/>
    </row>
    <row r="5" spans="1:36" x14ac:dyDescent="0.3">
      <c r="A5" s="1"/>
      <c r="B5" s="89"/>
      <c r="C5" s="88"/>
      <c r="D5" s="85"/>
      <c r="E5" s="92"/>
      <c r="F5" s="250"/>
      <c r="G5" s="250"/>
      <c r="H5" s="3"/>
      <c r="J5" s="73"/>
      <c r="K5" s="113"/>
      <c r="L5" s="252" t="s">
        <v>37</v>
      </c>
      <c r="M5" s="106"/>
      <c r="N5" s="101" t="s">
        <v>33</v>
      </c>
      <c r="O5" s="103" t="s">
        <v>34</v>
      </c>
      <c r="P5" s="104"/>
      <c r="Q5" s="72"/>
    </row>
    <row r="6" spans="1:36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7" spans="1:36" x14ac:dyDescent="0.3">
      <c r="T7" t="str">
        <f>_xlfn.CONCAT("""",Keys!A1,""": ", """",A1,"""")</f>
        <v>"1": ""</v>
      </c>
      <c r="U7" t="str">
        <f>_xlfn.CONCAT("""",Keys!B1,""": ", """",B1,"""")</f>
        <v>"2": "1"</v>
      </c>
      <c r="V7" t="str">
        <f>_xlfn.CONCAT("""",Keys!C1,""": ", """",C1,"""")</f>
        <v>"3": "2"</v>
      </c>
      <c r="W7" t="str">
        <f>_xlfn.CONCAT("""",Keys!D1,""": ", """",D1,"""")</f>
        <v>"4": "3"</v>
      </c>
      <c r="X7" t="str">
        <f>_xlfn.CONCAT("""",Keys!E1,""": ", """",E1,"""")</f>
        <v>"5": "4"</v>
      </c>
      <c r="Y7" t="str">
        <f>_xlfn.CONCAT("""",Keys!F1,""": ", """",F1,"""")</f>
        <v>"6": "5"</v>
      </c>
      <c r="Z7" t="str">
        <f>_xlfn.CONCAT("""",Keys!G1,""": ", """",G1,"""")</f>
        <v>"7": ""</v>
      </c>
      <c r="AD7" t="str">
        <f>_xlfn.CONCAT("""",Keys!K1,""": ", """",K1,"""")</f>
        <v>"7": ""</v>
      </c>
      <c r="AE7" t="str">
        <f>_xlfn.CONCAT("""",Keys!L1,""": ", """",L1,"""")</f>
        <v>"6": "6"</v>
      </c>
      <c r="AF7" t="str">
        <f>_xlfn.CONCAT("""",Keys!M1,""": ", """",M1,"""")</f>
        <v>"5": "7"</v>
      </c>
      <c r="AG7" t="str">
        <f>_xlfn.CONCAT("""",Keys!N1,""": ", """",N1,"""")</f>
        <v>"4": "8"</v>
      </c>
      <c r="AH7" t="str">
        <f>_xlfn.CONCAT("""",Keys!O1,""": ", """",O1,"""")</f>
        <v>"3": "9"</v>
      </c>
      <c r="AI7" t="str">
        <f>_xlfn.CONCAT("""",Keys!P1,""": ", """",P1,"""")</f>
        <v>"2": "0"</v>
      </c>
      <c r="AJ7" t="str">
        <f>_xlfn.CONCAT("""",Keys!Q1,""": ", """",Q1,"""")</f>
        <v>"1": ""</v>
      </c>
    </row>
    <row r="8" spans="1:36" x14ac:dyDescent="0.3">
      <c r="A8" t="str">
        <f>_xlfn.CONCAT("{","""left"": {",T14,"}",", ""right"": {",T15,"}}")</f>
        <v>{"left": {"1": "","2": "1","3": "2","4": "3","5": "4","6": "5","7": "","8": "\\","9": "q","10": "l","11": ".","12": "p","13": "'","14": "","15": "/","16": "a","17": "r","18": "e","19": "n","20": "b","21": "","22": "","23": "z","24": "w","25": ",","26": "h","27": "j","28": "","29": "","30": "","31": "","32": "","33": "","34": "","35": "","36": "","37": "","38": ""}, "right": {"7": "","6": "6","5": "7","4": "8","3": "9","2": "0","1": "","14": "","13": ";","12": "f","11": "u","10": "d","9": "k","8": "=","21": "`","20": "g","19": "s","18": "i","17": "t","16": "o","15": "-","29": "","28": "","27": "v","26": "c","25": "y","24": "m","23": "x","22": "","37": "","36": "","35": " ","34": "","33": "[","32": "]","31": "","30": "","38": ""}}</v>
      </c>
      <c r="T8" t="str">
        <f>_xlfn.CONCAT("""",Keys!A2,""": ", """",A2,"""")</f>
        <v>"8": "\\"</v>
      </c>
      <c r="U8" t="str">
        <f>_xlfn.CONCAT("""",Keys!B2,""": ", """",B2,"""")</f>
        <v>"9": "q"</v>
      </c>
      <c r="V8" t="str">
        <f>_xlfn.CONCAT("""",Keys!C2,""": ", """",C2,"""")</f>
        <v>"10": "l"</v>
      </c>
      <c r="W8" t="str">
        <f>_xlfn.CONCAT("""",Keys!D2,""": ", """",D2,"""")</f>
        <v>"11": "."</v>
      </c>
      <c r="X8" t="str">
        <f>_xlfn.CONCAT("""",Keys!E2,""": ", """",E2,"""")</f>
        <v>"12": "p"</v>
      </c>
      <c r="Y8" t="str">
        <f>_xlfn.CONCAT("""",Keys!F2,""": ", """",F2,"""")</f>
        <v>"13": "'"</v>
      </c>
      <c r="Z8" t="str">
        <f>_xlfn.CONCAT("""",Keys!G2,""": ", """",G2,"""")</f>
        <v>"14": ""</v>
      </c>
      <c r="AD8" t="str">
        <f>_xlfn.CONCAT("""",Keys!K2,""": ", """",K2,"""")</f>
        <v>"14": ""</v>
      </c>
      <c r="AE8" t="str">
        <f>_xlfn.CONCAT("""",Keys!L2,""": ", """",L2,"""")</f>
        <v>"13": ";"</v>
      </c>
      <c r="AF8" t="str">
        <f>_xlfn.CONCAT("""",Keys!M2,""": ", """",M2,"""")</f>
        <v>"12": "f"</v>
      </c>
      <c r="AG8" t="str">
        <f>_xlfn.CONCAT("""",Keys!N2,""": ", """",N2,"""")</f>
        <v>"11": "u"</v>
      </c>
      <c r="AH8" t="str">
        <f>_xlfn.CONCAT("""",Keys!O2,""": ", """",O2,"""")</f>
        <v>"10": "d"</v>
      </c>
      <c r="AI8" t="str">
        <f>_xlfn.CONCAT("""",Keys!P2,""": ", """",P2,"""")</f>
        <v>"9": "k"</v>
      </c>
      <c r="AJ8" t="str">
        <f>_xlfn.CONCAT("""",Keys!Q2,""": ", """",Q2,"""")</f>
        <v>"8": "="</v>
      </c>
    </row>
    <row r="9" spans="1:36" x14ac:dyDescent="0.3">
      <c r="T9" t="str">
        <f>_xlfn.CONCAT("""",Keys!A3,""": ", """",A3,"""")</f>
        <v>"15": "/"</v>
      </c>
      <c r="U9" t="str">
        <f>_xlfn.CONCAT("""",Keys!B3,""": ", """",B3,"""")</f>
        <v>"16": "a"</v>
      </c>
      <c r="V9" t="str">
        <f>_xlfn.CONCAT("""",Keys!C3,""": ", """",C3,"""")</f>
        <v>"17": "r"</v>
      </c>
      <c r="W9" t="str">
        <f>_xlfn.CONCAT("""",Keys!D3,""": ", """",D3,"""")</f>
        <v>"18": "e"</v>
      </c>
      <c r="X9" t="str">
        <f>_xlfn.CONCAT("""",Keys!E3,""": ", """",E3,"""")</f>
        <v>"19": "n"</v>
      </c>
      <c r="Y9" t="str">
        <f>_xlfn.CONCAT("""",Keys!F3,""": ", """",F3,"""")</f>
        <v>"20": "b"</v>
      </c>
      <c r="Z9" t="str">
        <f>_xlfn.CONCAT("""",Keys!G3,""": ", """",G3,"""")</f>
        <v>"21": ""</v>
      </c>
      <c r="AD9" t="str">
        <f>_xlfn.CONCAT("""",Keys!K3,""": ", """",K3,"""")</f>
        <v>"21": "`"</v>
      </c>
      <c r="AE9" t="str">
        <f>_xlfn.CONCAT("""",Keys!L3,""": ", """",L3,"""")</f>
        <v>"20": "g"</v>
      </c>
      <c r="AF9" t="str">
        <f>_xlfn.CONCAT("""",Keys!M3,""": ", """",M3,"""")</f>
        <v>"19": "s"</v>
      </c>
      <c r="AG9" t="str">
        <f>_xlfn.CONCAT("""",Keys!N3,""": ", """",N3,"""")</f>
        <v>"18": "i"</v>
      </c>
      <c r="AH9" t="str">
        <f>_xlfn.CONCAT("""",Keys!O3,""": ", """",O3,"""")</f>
        <v>"17": "t"</v>
      </c>
      <c r="AI9" t="str">
        <f>_xlfn.CONCAT("""",Keys!P3,""": ", """",P3,"""")</f>
        <v>"16": "o"</v>
      </c>
      <c r="AJ9" t="str">
        <f>_xlfn.CONCAT("""",Keys!Q3,""": ", """",Q3,"""")</f>
        <v>"15": "-"</v>
      </c>
    </row>
    <row r="10" spans="1:36" x14ac:dyDescent="0.3">
      <c r="B10" s="64" t="s">
        <v>104</v>
      </c>
      <c r="C10" s="64" t="s">
        <v>105</v>
      </c>
      <c r="D10" s="150" t="s">
        <v>102</v>
      </c>
      <c r="E10" s="87"/>
      <c r="F10" s="87" t="s">
        <v>43</v>
      </c>
      <c r="G10" s="87" t="s">
        <v>103</v>
      </c>
      <c r="H10" s="87"/>
      <c r="I10" s="87" t="s">
        <v>44</v>
      </c>
      <c r="J10" s="87" t="s">
        <v>103</v>
      </c>
      <c r="T10" t="str">
        <f>_xlfn.CONCAT("""",Keys!A4,""": ", """",A4,"""")</f>
        <v>"22": ""</v>
      </c>
      <c r="U10" t="str">
        <f>_xlfn.CONCAT("""",Keys!B4,""": ", """",B4,"""")</f>
        <v>"23": "z"</v>
      </c>
      <c r="V10" t="str">
        <f>_xlfn.CONCAT("""",Keys!C4,""": ", """",C4,"""")</f>
        <v>"24": "w"</v>
      </c>
      <c r="W10" t="str">
        <f>_xlfn.CONCAT("""",Keys!D4,""": ", """",D4,"""")</f>
        <v>"25": ","</v>
      </c>
      <c r="X10" t="str">
        <f>_xlfn.CONCAT("""",Keys!E4,""": ", """",E4,"""")</f>
        <v>"26": "h"</v>
      </c>
      <c r="Y10" t="str">
        <f>_xlfn.CONCAT("""",Keys!F4,""": ", """",F4,"""")</f>
        <v>"27": "j"</v>
      </c>
      <c r="Z10" t="str">
        <f>_xlfn.CONCAT("""",Keys!G4,""": ", """",G4,"""")</f>
        <v>"28": ""</v>
      </c>
      <c r="AA10" t="str">
        <f>_xlfn.CONCAT("""",Keys!H4,""": ", """",H4,"""")</f>
        <v>"29": ""</v>
      </c>
      <c r="AC10" t="str">
        <f>_xlfn.CONCAT("""",Keys!J4,""": ", """",J4,"""")</f>
        <v>"29": ""</v>
      </c>
      <c r="AD10" t="str">
        <f>_xlfn.CONCAT("""",Keys!K4,""": ", """",K4,"""")</f>
        <v>"28": ""</v>
      </c>
      <c r="AE10" t="str">
        <f>_xlfn.CONCAT("""",Keys!L4,""": ", """",L4,"""")</f>
        <v>"27": "v"</v>
      </c>
      <c r="AF10" t="str">
        <f>_xlfn.CONCAT("""",Keys!M4,""": ", """",M4,"""")</f>
        <v>"26": "c"</v>
      </c>
      <c r="AG10" t="str">
        <f>_xlfn.CONCAT("""",Keys!N4,""": ", """",N4,"""")</f>
        <v>"25": "y"</v>
      </c>
      <c r="AH10" t="str">
        <f>_xlfn.CONCAT("""",Keys!O4,""": ", """",O4,"""")</f>
        <v>"24": "m"</v>
      </c>
      <c r="AI10" t="str">
        <f>_xlfn.CONCAT("""",Keys!P4,""": ", """",P4,"""")</f>
        <v>"23": "x"</v>
      </c>
      <c r="AJ10" t="str">
        <f>_xlfn.CONCAT("""",Keys!Q4,""": ", """",Q4,"""")</f>
        <v>"22": ""</v>
      </c>
    </row>
    <row r="11" spans="1:36" x14ac:dyDescent="0.3">
      <c r="B11" s="179" t="s">
        <v>9</v>
      </c>
      <c r="C11" s="179" t="s">
        <v>9</v>
      </c>
      <c r="D11" s="183">
        <v>11.692</v>
      </c>
      <c r="E11" s="87"/>
      <c r="F11" s="173" t="s">
        <v>36</v>
      </c>
      <c r="G11" s="149">
        <f t="shared" ref="G11:G25" si="0">_xlfn.IFNA(_xlfn.IFNA(INDEX($D$11:$D$57, MATCH(F11,$B$11:$B$57,0)), INDEX($D$11:$D$57, MATCH(F11,$C$11:$C$57,0))),0)</f>
        <v>0.26900000000000002</v>
      </c>
      <c r="H11" s="87"/>
      <c r="I11" t="s">
        <v>32</v>
      </c>
      <c r="J11" s="149">
        <f t="shared" ref="J11:J25" si="1">_xlfn.IFNA(_xlfn.IFNA(INDEX($D$11:$D$57, MATCH(I11,$B$11:$B$57,0)), INDEX($D$11:$D$57, MATCH(I11,$C$11:$C$57,0))),0)</f>
        <v>0.39800000000000002</v>
      </c>
      <c r="T11" t="str">
        <f>_xlfn.CONCAT("""",Keys!A5,""": ", """",A5,"""")</f>
        <v>"30": ""</v>
      </c>
      <c r="U11" t="str">
        <f>_xlfn.CONCAT("""",Keys!B5,""": ", """",B5,"""")</f>
        <v>"31": ""</v>
      </c>
      <c r="V11" t="str">
        <f>_xlfn.CONCAT("""",Keys!C5,""": ", """",C5,"""")</f>
        <v>"32": ""</v>
      </c>
      <c r="W11" t="str">
        <f>_xlfn.CONCAT("""",Keys!D5,""": ", """",D5,"""")</f>
        <v>"33": ""</v>
      </c>
      <c r="X11" t="str">
        <f>_xlfn.CONCAT("""",Keys!E5,""": ", """",E5,"""")</f>
        <v>"34": ""</v>
      </c>
      <c r="Y11" t="str">
        <f>_xlfn.CONCAT("""",Keys!F5,""": ", """",F5,"""")</f>
        <v>"35": ""</v>
      </c>
      <c r="Z11" t="str">
        <f>_xlfn.CONCAT("""",Keys!G5,""": ", """",G5,"""")</f>
        <v>"36": ""</v>
      </c>
      <c r="AA11" t="str">
        <f>_xlfn.CONCAT("""",Keys!H5,""": ", """",H5,"""")</f>
        <v>"37": ""</v>
      </c>
      <c r="AC11" t="str">
        <f>_xlfn.CONCAT("""",Keys!J5,""": ", """",J5,"""")</f>
        <v>"37": ""</v>
      </c>
      <c r="AD11" t="str">
        <f>_xlfn.CONCAT("""",Keys!K5,""": ", """",K5,"""")</f>
        <v>"36": ""</v>
      </c>
      <c r="AE11" t="str">
        <f>_xlfn.CONCAT("""",Keys!L5,""": ", """",L5,"""")</f>
        <v>"35": " "</v>
      </c>
      <c r="AF11" t="str">
        <f>_xlfn.CONCAT("""",Keys!M5,""": ", """",M5,"""")</f>
        <v>"34": ""</v>
      </c>
      <c r="AG11" t="str">
        <f>_xlfn.CONCAT("""",Keys!N5,""": ", """",N5,"""")</f>
        <v>"33": "["</v>
      </c>
      <c r="AH11" t="str">
        <f>_xlfn.CONCAT("""",Keys!O5,""": ", """",O5,"""")</f>
        <v>"32": "]"</v>
      </c>
      <c r="AI11" t="str">
        <f>_xlfn.CONCAT("""",Keys!P5,""": ", """",P5,"""")</f>
        <v>"31": ""</v>
      </c>
      <c r="AJ11" t="str">
        <f>_xlfn.CONCAT("""",Keys!Q5,""": ", """",Q5,"""")</f>
        <v>"30": ""</v>
      </c>
    </row>
    <row r="12" spans="1:36" x14ac:dyDescent="0.3">
      <c r="B12" s="179" t="s">
        <v>2</v>
      </c>
      <c r="C12" s="179" t="s">
        <v>2</v>
      </c>
      <c r="D12" s="183">
        <v>9.1489999999999991</v>
      </c>
      <c r="E12" s="87"/>
      <c r="F12" t="s">
        <v>27</v>
      </c>
      <c r="G12" s="149">
        <f t="shared" si="0"/>
        <v>1.0269999999999999</v>
      </c>
      <c r="H12" s="87"/>
      <c r="I12" t="s">
        <v>18</v>
      </c>
      <c r="J12" s="149">
        <f t="shared" si="1"/>
        <v>3.9359999999999999</v>
      </c>
      <c r="AA12" t="str">
        <f>_xlfn.CONCAT("""",Keys!H6,""": ", """",H6,"""")</f>
        <v>"38": ""</v>
      </c>
      <c r="AC12" t="str">
        <f>_xlfn.CONCAT("""",Keys!J6,""": ", """",J6,"""")</f>
        <v>"38": ""</v>
      </c>
    </row>
    <row r="13" spans="1:36" x14ac:dyDescent="0.3">
      <c r="B13" s="179" t="s">
        <v>11</v>
      </c>
      <c r="C13" s="179" t="s">
        <v>11</v>
      </c>
      <c r="D13" s="183">
        <v>7.2220000000000004</v>
      </c>
      <c r="E13" s="87"/>
      <c r="F13" t="s">
        <v>30</v>
      </c>
      <c r="G13" s="149">
        <f t="shared" si="0"/>
        <v>3.0430000000000001</v>
      </c>
      <c r="H13" s="87"/>
      <c r="I13" t="s">
        <v>13</v>
      </c>
      <c r="J13" s="149">
        <f t="shared" si="1"/>
        <v>3.1739999999999999</v>
      </c>
    </row>
    <row r="14" spans="1:36" x14ac:dyDescent="0.3">
      <c r="B14" s="161" t="s">
        <v>25</v>
      </c>
      <c r="C14" s="161" t="s">
        <v>25</v>
      </c>
      <c r="D14" s="162">
        <v>6.7350000000000003</v>
      </c>
      <c r="E14" s="87"/>
      <c r="F14" t="s">
        <v>11</v>
      </c>
      <c r="G14" s="149">
        <f t="shared" si="0"/>
        <v>7.2220000000000004</v>
      </c>
      <c r="H14" s="87"/>
      <c r="I14" t="s">
        <v>14</v>
      </c>
      <c r="J14" s="149">
        <f t="shared" si="1"/>
        <v>1.756</v>
      </c>
      <c r="T14" t="str">
        <f>_xlfn.TEXTJOIN(",",TRUE,T7:AA12,)</f>
        <v>"1": "","2": "1","3": "2","4": "3","5": "4","6": "5","7": "","8": "\\","9": "q","10": "l","11": ".","12": "p","13": "'","14": "","15": "/","16": "a","17": "r","18": "e","19": "n","20": "b","21": "","22": "","23": "z","24": "w","25": ",","26": "h","27": "j","28": "","29": "","30": "","31": "","32": "","33": "","34": "","35": "","36": "","37": "","38": ""</v>
      </c>
    </row>
    <row r="15" spans="1:36" x14ac:dyDescent="0.3">
      <c r="B15" s="161" t="s">
        <v>28</v>
      </c>
      <c r="C15" s="161" t="s">
        <v>28</v>
      </c>
      <c r="D15" s="162">
        <v>6.7030000000000003</v>
      </c>
      <c r="E15" s="87"/>
      <c r="F15" t="s">
        <v>3</v>
      </c>
      <c r="G15" s="149">
        <f t="shared" si="0"/>
        <v>1.5489999999999999</v>
      </c>
      <c r="H15" s="87"/>
      <c r="I15" t="s">
        <v>15</v>
      </c>
      <c r="J15" s="149">
        <f t="shared" si="1"/>
        <v>1.597</v>
      </c>
      <c r="T15" t="str">
        <f>_xlfn.TEXTJOIN(",",TRUE,AC7:AJ12,)</f>
        <v>"7": "","6": "6","5": "7","4": "8","3": "9","2": "0","1": "","14": "","13": ";","12": "f","11": "u","10": "d","9": "k","8": "=","21": "`","20": "g","19": "s","18": "i","17": "t","16": "o","15": "-","29": "","28": "","27": "v","26": "c","25": "y","24": "m","23": "x","22": "","37": "","36": "","35": " ","34": "","33": "[","32": "]","31": "","30": "","38": ""</v>
      </c>
    </row>
    <row r="16" spans="1:36" x14ac:dyDescent="0.3">
      <c r="B16" s="161" t="s">
        <v>22</v>
      </c>
      <c r="C16" s="161" t="s">
        <v>22</v>
      </c>
      <c r="D16" s="162">
        <v>6.49</v>
      </c>
      <c r="E16" s="87"/>
      <c r="F16" t="s">
        <v>9</v>
      </c>
      <c r="G16" s="149">
        <f t="shared" si="0"/>
        <v>11.692</v>
      </c>
      <c r="H16" s="87"/>
      <c r="I16" t="s">
        <v>25</v>
      </c>
      <c r="J16" s="149">
        <f t="shared" si="1"/>
        <v>6.7350000000000003</v>
      </c>
    </row>
    <row r="17" spans="2:10" x14ac:dyDescent="0.3">
      <c r="B17" s="161" t="s">
        <v>12</v>
      </c>
      <c r="C17" s="161" t="s">
        <v>12</v>
      </c>
      <c r="D17" s="162">
        <v>6.3739999999999997</v>
      </c>
      <c r="E17" s="87"/>
      <c r="F17" t="s">
        <v>21</v>
      </c>
      <c r="G17" s="149">
        <f t="shared" si="0"/>
        <v>3.2429999999999999</v>
      </c>
      <c r="H17" s="87"/>
      <c r="I17" s="173" t="s">
        <v>26</v>
      </c>
      <c r="J17" s="149">
        <f t="shared" si="1"/>
        <v>0.51900000000000002</v>
      </c>
    </row>
    <row r="18" spans="2:10" x14ac:dyDescent="0.3">
      <c r="B18" s="161" t="s">
        <v>10</v>
      </c>
      <c r="C18" s="161" t="s">
        <v>10</v>
      </c>
      <c r="D18" s="162">
        <v>5.7329999999999997</v>
      </c>
      <c r="E18" s="87"/>
      <c r="F18" s="173" t="s">
        <v>1</v>
      </c>
      <c r="G18" s="149">
        <f t="shared" si="0"/>
        <v>0.18099999999999999</v>
      </c>
      <c r="H18" s="87"/>
      <c r="I18" t="s">
        <v>24</v>
      </c>
      <c r="J18" s="149">
        <f t="shared" si="1"/>
        <v>2.4380000000000002</v>
      </c>
    </row>
    <row r="19" spans="2:10" x14ac:dyDescent="0.3">
      <c r="B19" s="181" t="s">
        <v>29</v>
      </c>
      <c r="C19" s="181" t="s">
        <v>29</v>
      </c>
      <c r="D19" s="184">
        <v>3.9790000000000001</v>
      </c>
      <c r="E19" s="87"/>
      <c r="F19" t="s">
        <v>29</v>
      </c>
      <c r="G19" s="149">
        <f t="shared" si="0"/>
        <v>3.9790000000000001</v>
      </c>
      <c r="H19" s="87"/>
      <c r="I19" t="s">
        <v>28</v>
      </c>
      <c r="J19" s="149">
        <f t="shared" si="1"/>
        <v>6.7030000000000003</v>
      </c>
    </row>
    <row r="20" spans="2:10" x14ac:dyDescent="0.3">
      <c r="B20" s="181" t="s">
        <v>18</v>
      </c>
      <c r="C20" s="181" t="s">
        <v>18</v>
      </c>
      <c r="D20" s="184">
        <v>3.9359999999999999</v>
      </c>
      <c r="E20" s="87"/>
      <c r="F20" t="s">
        <v>22</v>
      </c>
      <c r="G20" s="149">
        <f t="shared" si="0"/>
        <v>6.49</v>
      </c>
      <c r="H20" s="87"/>
      <c r="I20" t="s">
        <v>12</v>
      </c>
      <c r="J20" s="149">
        <f t="shared" si="1"/>
        <v>6.3739999999999997</v>
      </c>
    </row>
    <row r="21" spans="2:10" x14ac:dyDescent="0.3">
      <c r="B21" s="154" t="s">
        <v>21</v>
      </c>
      <c r="C21" s="154" t="s">
        <v>21</v>
      </c>
      <c r="D21" s="153">
        <v>3.2429999999999999</v>
      </c>
      <c r="E21" s="87"/>
      <c r="F21" t="s">
        <v>31</v>
      </c>
      <c r="G21" s="149">
        <f t="shared" si="0"/>
        <v>2.54</v>
      </c>
      <c r="H21" s="87"/>
      <c r="I21" t="s">
        <v>2</v>
      </c>
      <c r="J21" s="149">
        <f t="shared" si="1"/>
        <v>9.1489999999999991</v>
      </c>
    </row>
    <row r="22" spans="2:10" x14ac:dyDescent="0.3">
      <c r="B22" s="154" t="s">
        <v>13</v>
      </c>
      <c r="C22" s="154" t="s">
        <v>13</v>
      </c>
      <c r="D22" s="153">
        <v>3.1739999999999999</v>
      </c>
      <c r="E22" s="87"/>
      <c r="F22" t="s">
        <v>7</v>
      </c>
      <c r="G22" s="149">
        <f t="shared" si="0"/>
        <v>0.23799999999999999</v>
      </c>
      <c r="H22" s="87"/>
      <c r="I22" t="s">
        <v>23</v>
      </c>
      <c r="J22" s="149">
        <f t="shared" si="1"/>
        <v>2.6539999999999999</v>
      </c>
    </row>
    <row r="23" spans="2:10" x14ac:dyDescent="0.3">
      <c r="B23" s="154" t="s">
        <v>30</v>
      </c>
      <c r="C23" s="174" t="s">
        <v>98</v>
      </c>
      <c r="D23" s="153">
        <v>3.0430000000000001</v>
      </c>
      <c r="E23" s="87"/>
      <c r="F23" t="s">
        <v>10</v>
      </c>
      <c r="G23" s="149">
        <f t="shared" si="0"/>
        <v>5.7329999999999997</v>
      </c>
      <c r="H23" s="87"/>
      <c r="I23" t="s">
        <v>19</v>
      </c>
      <c r="J23" s="149">
        <f t="shared" si="1"/>
        <v>0.90100000000000002</v>
      </c>
    </row>
    <row r="24" spans="2:10" x14ac:dyDescent="0.3">
      <c r="B24" s="154" t="s">
        <v>23</v>
      </c>
      <c r="C24" s="154" t="s">
        <v>23</v>
      </c>
      <c r="D24" s="153">
        <v>2.6539999999999999</v>
      </c>
      <c r="E24" s="87"/>
      <c r="F24" t="s">
        <v>8</v>
      </c>
      <c r="G24" s="149">
        <f t="shared" si="0"/>
        <v>1.278</v>
      </c>
      <c r="H24" s="87"/>
      <c r="I24" t="s">
        <v>17</v>
      </c>
      <c r="J24" s="149">
        <f t="shared" si="1"/>
        <v>0.43</v>
      </c>
    </row>
    <row r="25" spans="2:10" x14ac:dyDescent="0.3">
      <c r="B25" s="154" t="s">
        <v>31</v>
      </c>
      <c r="C25" s="154" t="s">
        <v>31</v>
      </c>
      <c r="D25" s="153">
        <v>2.54</v>
      </c>
      <c r="E25" s="87"/>
      <c r="F25" t="s">
        <v>16</v>
      </c>
      <c r="G25" s="149">
        <f t="shared" si="0"/>
        <v>0.105</v>
      </c>
      <c r="H25" s="87"/>
      <c r="I25" s="173" t="s">
        <v>20</v>
      </c>
      <c r="J25" s="149">
        <f t="shared" si="1"/>
        <v>1.5489999999999999</v>
      </c>
    </row>
    <row r="26" spans="2:10" x14ac:dyDescent="0.3">
      <c r="B26" s="154" t="s">
        <v>24</v>
      </c>
      <c r="C26" s="154" t="s">
        <v>24</v>
      </c>
      <c r="D26" s="153">
        <v>2.4380000000000002</v>
      </c>
      <c r="E26" s="87"/>
      <c r="F26" s="176"/>
      <c r="G26" s="178">
        <f>SUM(G11:G25)</f>
        <v>48.588999999999992</v>
      </c>
      <c r="I26" s="176"/>
      <c r="J26" s="178">
        <f>SUM(J11:J25)</f>
        <v>48.312999999999995</v>
      </c>
    </row>
    <row r="27" spans="2:10" x14ac:dyDescent="0.3">
      <c r="B27" s="155" t="s">
        <v>14</v>
      </c>
      <c r="C27" s="155" t="s">
        <v>14</v>
      </c>
      <c r="D27" s="156">
        <v>1.756</v>
      </c>
      <c r="E27" s="87"/>
      <c r="F27" s="87"/>
      <c r="G27" s="87"/>
      <c r="H27" s="87"/>
      <c r="I27" s="87"/>
      <c r="J27" s="87"/>
    </row>
    <row r="28" spans="2:10" x14ac:dyDescent="0.3">
      <c r="B28" s="155" t="s">
        <v>15</v>
      </c>
      <c r="C28" s="155" t="s">
        <v>15</v>
      </c>
      <c r="D28" s="156">
        <v>1.597</v>
      </c>
      <c r="E28" s="87"/>
      <c r="F28" s="87"/>
      <c r="G28" s="87"/>
      <c r="H28" s="87"/>
      <c r="I28" s="87"/>
      <c r="J28" s="87"/>
    </row>
    <row r="29" spans="2:10" x14ac:dyDescent="0.3">
      <c r="B29" s="155" t="s">
        <v>20</v>
      </c>
      <c r="C29" s="155" t="s">
        <v>20</v>
      </c>
      <c r="D29" s="156">
        <v>1.5489999999999999</v>
      </c>
      <c r="E29" s="87"/>
      <c r="F29" s="87"/>
      <c r="G29" s="87"/>
      <c r="H29" s="87"/>
      <c r="I29" s="87"/>
      <c r="J29" s="87"/>
    </row>
    <row r="30" spans="2:10" x14ac:dyDescent="0.3">
      <c r="B30" s="155" t="s">
        <v>3</v>
      </c>
      <c r="C30" s="155" t="s">
        <v>3</v>
      </c>
      <c r="D30" s="156">
        <v>1.5489999999999999</v>
      </c>
      <c r="E30" s="87"/>
      <c r="F30" s="87"/>
      <c r="G30" s="87"/>
      <c r="H30" s="87"/>
      <c r="I30" s="87"/>
      <c r="J30" s="87"/>
    </row>
    <row r="31" spans="2:10" x14ac:dyDescent="0.3">
      <c r="B31" s="155" t="s">
        <v>8</v>
      </c>
      <c r="C31" s="155" t="s">
        <v>8</v>
      </c>
      <c r="D31" s="156">
        <v>1.278</v>
      </c>
      <c r="E31" s="87"/>
      <c r="F31" s="87"/>
      <c r="G31" s="87"/>
      <c r="H31" s="87"/>
      <c r="I31" s="87"/>
      <c r="J31" s="87"/>
    </row>
    <row r="32" spans="2:10" x14ac:dyDescent="0.3">
      <c r="B32" s="155" t="s">
        <v>27</v>
      </c>
      <c r="C32" s="155" t="s">
        <v>99</v>
      </c>
      <c r="D32" s="156">
        <v>1.0269999999999999</v>
      </c>
      <c r="E32" s="87"/>
      <c r="F32" s="87"/>
      <c r="G32" s="87"/>
      <c r="H32" s="87"/>
      <c r="I32" s="87"/>
      <c r="J32" s="87"/>
    </row>
    <row r="33" spans="2:10" x14ac:dyDescent="0.3">
      <c r="B33" s="155" t="s">
        <v>19</v>
      </c>
      <c r="C33" s="155" t="s">
        <v>19</v>
      </c>
      <c r="D33" s="156">
        <v>0.90100000000000002</v>
      </c>
      <c r="E33" s="87"/>
      <c r="F33" s="87"/>
      <c r="G33" s="87"/>
      <c r="H33" s="87"/>
      <c r="I33" s="87"/>
      <c r="J33" s="87"/>
    </row>
    <row r="34" spans="2:10" x14ac:dyDescent="0.3">
      <c r="B34" s="157" t="s">
        <v>26</v>
      </c>
      <c r="C34" s="157" t="s">
        <v>26</v>
      </c>
      <c r="D34" s="158">
        <v>0.51900000000000002</v>
      </c>
      <c r="E34" s="87"/>
      <c r="F34" s="87"/>
      <c r="G34" s="87"/>
      <c r="H34" s="87"/>
      <c r="I34" s="87"/>
      <c r="J34" s="87"/>
    </row>
    <row r="35" spans="2:10" x14ac:dyDescent="0.3">
      <c r="B35" s="157" t="s">
        <v>17</v>
      </c>
      <c r="C35" s="157" t="s">
        <v>17</v>
      </c>
      <c r="D35" s="158">
        <v>0.43</v>
      </c>
      <c r="E35" s="87"/>
      <c r="F35" s="87"/>
      <c r="G35" s="87"/>
      <c r="H35" s="87"/>
      <c r="I35" s="87"/>
      <c r="J35" s="87"/>
    </row>
    <row r="36" spans="2:10" x14ac:dyDescent="0.3">
      <c r="B36" s="157" t="s">
        <v>100</v>
      </c>
      <c r="C36" s="157" t="s">
        <v>32</v>
      </c>
      <c r="D36" s="158">
        <v>0.39800000000000002</v>
      </c>
      <c r="E36" s="87"/>
      <c r="F36" s="87"/>
      <c r="G36" s="87"/>
      <c r="H36" s="87"/>
      <c r="I36" s="87"/>
      <c r="J36" s="87"/>
    </row>
    <row r="37" spans="2:10" x14ac:dyDescent="0.3">
      <c r="B37" s="159" t="s">
        <v>101</v>
      </c>
      <c r="C37" s="160" t="s">
        <v>36</v>
      </c>
      <c r="D37" s="158">
        <v>0.26900000000000002</v>
      </c>
      <c r="E37" s="87"/>
      <c r="F37" s="87"/>
      <c r="G37" s="87"/>
      <c r="H37" s="87"/>
      <c r="I37" s="87"/>
      <c r="J37" s="87"/>
    </row>
    <row r="38" spans="2:10" x14ac:dyDescent="0.3">
      <c r="B38" s="157" t="s">
        <v>7</v>
      </c>
      <c r="C38" s="157" t="s">
        <v>7</v>
      </c>
      <c r="D38" s="158">
        <v>0.23799999999999999</v>
      </c>
      <c r="E38" s="87"/>
      <c r="F38" s="87"/>
      <c r="G38" s="87"/>
      <c r="H38" s="87"/>
      <c r="I38" s="87"/>
      <c r="J38" s="87"/>
    </row>
    <row r="39" spans="2:10" x14ac:dyDescent="0.3">
      <c r="B39" s="157" t="s">
        <v>1</v>
      </c>
      <c r="C39" s="157" t="s">
        <v>1</v>
      </c>
      <c r="D39" s="158">
        <v>0.18099999999999999</v>
      </c>
      <c r="E39" s="87"/>
      <c r="F39" s="87"/>
      <c r="G39" s="87"/>
      <c r="H39" s="87"/>
      <c r="I39" s="87"/>
      <c r="J39" s="87"/>
    </row>
    <row r="40" spans="2:10" x14ac:dyDescent="0.3">
      <c r="B40" s="157" t="s">
        <v>16</v>
      </c>
      <c r="C40" s="157" t="s">
        <v>16</v>
      </c>
      <c r="D40" s="158">
        <v>0.105</v>
      </c>
      <c r="E40" s="87"/>
      <c r="F40" s="87"/>
      <c r="G40" s="87"/>
      <c r="H40" s="87"/>
      <c r="I40" s="87"/>
      <c r="J40" s="8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5603-680B-417A-8C25-998E2930FF35}">
  <dimension ref="A1:AH327"/>
  <sheetViews>
    <sheetView zoomScale="160" zoomScaleNormal="160" workbookViewId="0">
      <pane ySplit="6" topLeftCell="A13" activePane="bottomLeft" state="frozen"/>
      <selection pane="bottomLeft" activeCell="C26" sqref="C26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34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34" x14ac:dyDescent="0.3">
      <c r="A2" s="117" t="s">
        <v>45</v>
      </c>
      <c r="B2" s="61" t="s">
        <v>36</v>
      </c>
      <c r="C2" s="44" t="s">
        <v>20</v>
      </c>
      <c r="D2" s="43" t="s">
        <v>24</v>
      </c>
      <c r="E2" s="41" t="s">
        <v>13</v>
      </c>
      <c r="F2" s="41" t="s">
        <v>26</v>
      </c>
      <c r="G2" s="59"/>
      <c r="H2" s="2"/>
      <c r="J2" s="17"/>
      <c r="K2" s="95"/>
      <c r="L2" s="69" t="s">
        <v>32</v>
      </c>
      <c r="M2" s="74" t="s">
        <v>31</v>
      </c>
      <c r="N2" s="70" t="s">
        <v>29</v>
      </c>
      <c r="O2" s="71" t="s">
        <v>23</v>
      </c>
      <c r="P2" s="144" t="s">
        <v>7</v>
      </c>
      <c r="Q2" s="103" t="s">
        <v>6</v>
      </c>
      <c r="T2" s="44" t="s">
        <v>30</v>
      </c>
      <c r="U2" s="44" t="s">
        <v>20</v>
      </c>
      <c r="V2" s="43" t="s">
        <v>24</v>
      </c>
      <c r="W2" s="41" t="s">
        <v>13</v>
      </c>
      <c r="X2" s="41" t="s">
        <v>14</v>
      </c>
      <c r="Y2" s="59"/>
      <c r="Z2" s="2"/>
      <c r="AB2" s="17"/>
      <c r="AC2" s="95"/>
      <c r="AD2" s="69" t="s">
        <v>1</v>
      </c>
      <c r="AE2" s="74" t="s">
        <v>31</v>
      </c>
      <c r="AF2" s="70" t="s">
        <v>29</v>
      </c>
      <c r="AG2" s="71" t="s">
        <v>23</v>
      </c>
      <c r="AH2" s="144" t="s">
        <v>7</v>
      </c>
    </row>
    <row r="3" spans="1:34" x14ac:dyDescent="0.3">
      <c r="A3" s="107" t="s">
        <v>35</v>
      </c>
      <c r="B3" s="1" t="s">
        <v>11</v>
      </c>
      <c r="C3" s="44" t="s">
        <v>9</v>
      </c>
      <c r="D3" s="43" t="s">
        <v>10</v>
      </c>
      <c r="E3" s="41" t="s">
        <v>12</v>
      </c>
      <c r="F3" s="41" t="s">
        <v>30</v>
      </c>
      <c r="G3" s="82"/>
      <c r="H3" s="2"/>
      <c r="J3" s="17"/>
      <c r="K3" s="115" t="s">
        <v>4</v>
      </c>
      <c r="L3" s="69" t="s">
        <v>15</v>
      </c>
      <c r="M3" s="74" t="s">
        <v>2</v>
      </c>
      <c r="N3" s="70" t="s">
        <v>22</v>
      </c>
      <c r="O3" s="71" t="s">
        <v>25</v>
      </c>
      <c r="P3" s="72" t="s">
        <v>28</v>
      </c>
      <c r="Q3" s="104" t="s">
        <v>5</v>
      </c>
      <c r="T3" s="1" t="s">
        <v>11</v>
      </c>
      <c r="U3" s="44" t="s">
        <v>9</v>
      </c>
      <c r="V3" s="43" t="s">
        <v>10</v>
      </c>
      <c r="W3" s="41" t="s">
        <v>12</v>
      </c>
      <c r="X3" s="41" t="s">
        <v>15</v>
      </c>
      <c r="Y3" s="82"/>
      <c r="Z3" s="2"/>
      <c r="AB3" s="17"/>
      <c r="AC3" s="115" t="s">
        <v>4</v>
      </c>
      <c r="AD3" s="69" t="s">
        <v>3</v>
      </c>
      <c r="AE3" s="74" t="s">
        <v>2</v>
      </c>
      <c r="AF3" s="70" t="s">
        <v>22</v>
      </c>
      <c r="AG3" s="71" t="s">
        <v>25</v>
      </c>
      <c r="AH3" s="72" t="s">
        <v>28</v>
      </c>
    </row>
    <row r="4" spans="1:34" x14ac:dyDescent="0.3">
      <c r="A4" s="1"/>
      <c r="B4" s="1" t="s">
        <v>16</v>
      </c>
      <c r="C4" s="44" t="s">
        <v>17</v>
      </c>
      <c r="D4" s="118" t="s">
        <v>18</v>
      </c>
      <c r="E4" s="41" t="s">
        <v>19</v>
      </c>
      <c r="F4" s="60" t="s">
        <v>27</v>
      </c>
      <c r="G4" s="3"/>
      <c r="H4" s="3"/>
      <c r="J4" s="73"/>
      <c r="K4" s="73"/>
      <c r="L4" s="69" t="s">
        <v>3</v>
      </c>
      <c r="M4" s="74" t="s">
        <v>8</v>
      </c>
      <c r="N4" s="70" t="s">
        <v>21</v>
      </c>
      <c r="O4" s="71" t="s">
        <v>14</v>
      </c>
      <c r="P4" s="218" t="s">
        <v>1</v>
      </c>
      <c r="Q4" s="104"/>
      <c r="T4" s="1" t="s">
        <v>17</v>
      </c>
      <c r="U4" s="44" t="s">
        <v>16</v>
      </c>
      <c r="V4" s="118" t="s">
        <v>18</v>
      </c>
      <c r="W4" s="41" t="s">
        <v>19</v>
      </c>
      <c r="X4" s="60" t="s">
        <v>32</v>
      </c>
      <c r="Y4" s="3"/>
      <c r="Z4" s="3"/>
      <c r="AB4" s="73"/>
      <c r="AC4" s="73"/>
      <c r="AD4" s="69" t="s">
        <v>26</v>
      </c>
      <c r="AE4" s="74" t="s">
        <v>8</v>
      </c>
      <c r="AF4" s="70" t="s">
        <v>21</v>
      </c>
      <c r="AG4" s="71" t="s">
        <v>27</v>
      </c>
      <c r="AH4" s="218" t="s">
        <v>36</v>
      </c>
    </row>
    <row r="5" spans="1:34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216"/>
      <c r="L5" s="252" t="s">
        <v>37</v>
      </c>
      <c r="M5" s="106"/>
      <c r="N5" s="101"/>
      <c r="O5" s="103"/>
      <c r="P5" s="104"/>
      <c r="Q5" s="72"/>
    </row>
    <row r="6" spans="1:34" x14ac:dyDescent="0.3">
      <c r="A6" s="2"/>
      <c r="B6" s="2"/>
      <c r="C6" s="2"/>
      <c r="D6" s="2"/>
      <c r="E6" s="2"/>
      <c r="F6" s="251"/>
      <c r="G6" s="251"/>
      <c r="H6" s="3"/>
      <c r="J6" s="73"/>
      <c r="K6" s="217"/>
      <c r="L6" s="230"/>
      <c r="M6" s="17"/>
      <c r="N6" s="17"/>
      <c r="O6" s="17"/>
      <c r="P6" s="17"/>
      <c r="Q6" s="17"/>
    </row>
    <row r="8" spans="1:34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34" x14ac:dyDescent="0.3">
      <c r="A9" t="str">
        <f>_xlfn.CONCAT("""",Keys!A2,""": ", """",A2,"""")</f>
        <v>"8": "\\"</v>
      </c>
      <c r="B9" t="str">
        <f>_xlfn.CONCAT("""",Keys!B2,""": ", """",B2,"""")</f>
        <v>"9": "'"</v>
      </c>
      <c r="C9" t="str">
        <f>_xlfn.CONCAT("""",Keys!C2,""": ", """",C2,"""")</f>
        <v>"10": "y"</v>
      </c>
      <c r="D9" t="str">
        <f>_xlfn.CONCAT("""",Keys!D2,""": ", """",D2,"""")</f>
        <v>"11": "m"</v>
      </c>
      <c r="E9" t="str">
        <f>_xlfn.CONCAT("""",Keys!E2,""": ", """",E2,"""")</f>
        <v>"12": "d"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"p"</v>
      </c>
      <c r="N9" t="str">
        <f>_xlfn.CONCAT("""",Keys!N2,""": ", """",N2,"""")</f>
        <v>"11": "l"</v>
      </c>
      <c r="O9" t="str">
        <f>_xlfn.CONCAT("""",Keys!O2,""": ", """",O2,"""")</f>
        <v>"10": "u"</v>
      </c>
      <c r="P9" t="str">
        <f>_xlfn.CONCAT("""",Keys!P2,""": ", """",P2,"""")</f>
        <v>"9": "q"</v>
      </c>
      <c r="Q9" t="str">
        <f>_xlfn.CONCAT("""",Keys!Q2,""": ", """",Q2,"""")</f>
        <v>"8": "="</v>
      </c>
    </row>
    <row r="10" spans="1:34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"e"</v>
      </c>
      <c r="D10" t="str">
        <f>_xlfn.CONCAT("""",Keys!D3,""": ", """",D3,"""")</f>
        <v>"18": "r"</v>
      </c>
      <c r="E10" t="str">
        <f>_xlfn.CONCAT("""",Keys!E3,""": ", """",E3,"""")</f>
        <v>"19": "s"</v>
      </c>
      <c r="F10" t="str">
        <f>_xlfn.CONCAT("""",Keys!F3,""": ", """",F3,"""")</f>
        <v>"20": "."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"g"</v>
      </c>
      <c r="M10" t="str">
        <f>_xlfn.CONCAT("""",Keys!M3,""": ", """",M3,"""")</f>
        <v>"19": "t"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34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","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"w"</v>
      </c>
      <c r="N11" t="str">
        <f>_xlfn.CONCAT("""",Keys!N4,""": ", """",N4,"""")</f>
        <v>"25": "h"</v>
      </c>
      <c r="O11" t="str">
        <f>_xlfn.CONCAT("""",Keys!O4,""": ", """",O4,"""")</f>
        <v>"24": "f"</v>
      </c>
      <c r="P11" t="str">
        <f>_xlfn.CONCAT("""",Keys!P4,""": ", """",P4,"""")</f>
        <v>"23": "j"</v>
      </c>
      <c r="Q11" t="str">
        <f>_xlfn.CONCAT("""",Keys!Q4,""": ", """",Q4,"""")</f>
        <v>"22": ""</v>
      </c>
    </row>
    <row r="12" spans="1:34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34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34" x14ac:dyDescent="0.3">
      <c r="A15" t="str">
        <f>_xlfn.TEXTJOIN(",",TRUE,A8:H13,)</f>
        <v>"1": "","2": "1","3": "2","4": "3","5": "4","6": "5","7": "","8": "\\","9": "'","10": "y","11": "m","12": "d","13": "k","14": "","15": "/","16": "a","17": "e","18": "r","19": "s","20": ".","21": "","22": "","23": "z","24": "x","25": "c","26": "v","27": ",","28": "","29": "","30": "","31": "","32": "[","33": "]","34": "","35": "","36": "","37": "","38": ""</v>
      </c>
    </row>
    <row r="16" spans="1:34" x14ac:dyDescent="0.3">
      <c r="A16" t="str">
        <f>_xlfn.TEXTJOIN(",",TRUE,J8:Q13,)</f>
        <v>"7": "","6": "6","5": "7","4": "8","3": "9","2": "0","1": "","14": "","13": ";","12": "p","11": "l","10": "u","9": "q","8": "=","21": "`","20": "g","19": "t","18": "n","17": "i","16": "o","15": "-","29": "","28": "","27": "b","26": "w","25": "h","24": "f","23": "j","22": "","37": "","36": "","35": " ","34": "","33": "","32": "","31": "","30": "","38": ""</v>
      </c>
    </row>
    <row r="18" spans="1:28" x14ac:dyDescent="0.3">
      <c r="A18" t="str">
        <f>_xlfn.CONCAT("{","""left"": {",A15,"}",", ""right"": {",A16,"}}")</f>
        <v>{"left": {"1": "","2": "1","3": "2","4": "3","5": "4","6": "5","7": "","8": "\\","9": "'","10": "y","11": "m","12": "d","13": "k","14": "","15": "/","16": "a","17": "e","18": "r","19": "s","20": ".","21": "","22": "","23": "z","24": "x","25": "c","26": "v","27": ",","28": "","29": "","30": "","31": "","32": "[","33": "]","34": "","35": "","36": "","37": "","38": ""}, "right": {"7": "","6": "6","5": "7","4": "8","3": "9","2": "0","1": "","14": "","13": ";","12": "p","11": "l","10": "u","9": "q","8": "=","21": "`","20": "g","19": "t","18": "n","17": "i","16": "o","15": "-","29": "","28": "","27": "b","26": "w","25": "h","24": "f","23": "j","22": "","37": "","36": "","35": " ","34": "","33": "","32": "","31": "","30": "","38": ""}}</v>
      </c>
    </row>
    <row r="20" spans="1:28" x14ac:dyDescent="0.3">
      <c r="A20" s="87"/>
      <c r="B20" s="64" t="s">
        <v>104</v>
      </c>
      <c r="C20" s="64" t="s">
        <v>105</v>
      </c>
      <c r="D20" s="150" t="s">
        <v>102</v>
      </c>
      <c r="E20" s="87"/>
      <c r="F20" s="87" t="s">
        <v>43</v>
      </c>
      <c r="G20" s="87" t="s">
        <v>103</v>
      </c>
      <c r="H20" s="87"/>
      <c r="I20" s="87" t="s">
        <v>44</v>
      </c>
      <c r="J20" s="87" t="s">
        <v>103</v>
      </c>
      <c r="L20" t="s">
        <v>181</v>
      </c>
    </row>
    <row r="21" spans="1:28" x14ac:dyDescent="0.3">
      <c r="A21" s="87"/>
      <c r="B21" s="179" t="s">
        <v>9</v>
      </c>
      <c r="C21" s="179" t="s">
        <v>9</v>
      </c>
      <c r="D21" s="183">
        <v>11.692</v>
      </c>
      <c r="E21" s="87"/>
      <c r="F21" t="s">
        <v>30</v>
      </c>
      <c r="G21" s="149">
        <f t="shared" ref="G21:G35" si="0">_xlfn.IFNA(_xlfn.IFNA(INDEX($D$21:$D$67, MATCH(F21,$B$21:$B$67,0)), INDEX($D$21:$D$67, MATCH(F21,$C$21:$C$67,0))),0)</f>
        <v>3.0430000000000001</v>
      </c>
      <c r="H21" s="87"/>
      <c r="I21" s="173" t="s">
        <v>36</v>
      </c>
      <c r="J21" s="149">
        <f t="shared" ref="J21:J35" si="1">_xlfn.IFNA(_xlfn.IFNA(INDEX($D$21:$D$67, MATCH(I21,$B$21:$B$67,0)), INDEX($D$21:$D$67, MATCH(I21,$C$21:$C$67,0))),0)</f>
        <v>0.26900000000000002</v>
      </c>
      <c r="L21" t="s">
        <v>175</v>
      </c>
      <c r="Z21" s="173"/>
    </row>
    <row r="22" spans="1:28" x14ac:dyDescent="0.3">
      <c r="A22" s="87"/>
      <c r="B22" s="179" t="s">
        <v>2</v>
      </c>
      <c r="C22" s="179" t="s">
        <v>2</v>
      </c>
      <c r="D22" s="183">
        <v>9.1489999999999991</v>
      </c>
      <c r="E22" s="87"/>
      <c r="F22" t="s">
        <v>11</v>
      </c>
      <c r="G22" s="149">
        <f t="shared" si="0"/>
        <v>7.2220000000000004</v>
      </c>
      <c r="H22" s="87"/>
      <c r="I22" t="s">
        <v>27</v>
      </c>
      <c r="J22" s="149">
        <f t="shared" si="1"/>
        <v>1.0269999999999999</v>
      </c>
      <c r="L22" t="s">
        <v>176</v>
      </c>
      <c r="Q22" s="173"/>
      <c r="U22" s="173"/>
    </row>
    <row r="23" spans="1:28" x14ac:dyDescent="0.3">
      <c r="A23" s="87"/>
      <c r="B23" s="179" t="s">
        <v>11</v>
      </c>
      <c r="C23" s="179" t="s">
        <v>11</v>
      </c>
      <c r="D23" s="183">
        <v>7.2220000000000004</v>
      </c>
      <c r="E23" s="87"/>
      <c r="F23" t="s">
        <v>18</v>
      </c>
      <c r="G23" s="149">
        <f t="shared" si="0"/>
        <v>3.9359999999999999</v>
      </c>
      <c r="H23" s="87"/>
      <c r="I23" t="s">
        <v>32</v>
      </c>
      <c r="J23" s="149">
        <f t="shared" si="1"/>
        <v>0.39800000000000002</v>
      </c>
      <c r="L23" t="s">
        <v>177</v>
      </c>
      <c r="N23" s="173"/>
      <c r="Z23" s="173"/>
    </row>
    <row r="24" spans="1:28" x14ac:dyDescent="0.3">
      <c r="A24" s="87"/>
      <c r="B24" s="161" t="s">
        <v>25</v>
      </c>
      <c r="C24" s="161" t="s">
        <v>25</v>
      </c>
      <c r="D24" s="162">
        <v>6.7350000000000003</v>
      </c>
      <c r="E24" s="87"/>
      <c r="F24" t="s">
        <v>13</v>
      </c>
      <c r="G24" s="149">
        <f t="shared" si="0"/>
        <v>3.1739999999999999</v>
      </c>
      <c r="H24" s="87"/>
      <c r="I24" t="s">
        <v>3</v>
      </c>
      <c r="J24" s="149">
        <f t="shared" si="1"/>
        <v>1.5489999999999999</v>
      </c>
    </row>
    <row r="25" spans="1:28" x14ac:dyDescent="0.3">
      <c r="A25" s="87"/>
      <c r="B25" s="161" t="s">
        <v>28</v>
      </c>
      <c r="C25" s="161" t="s">
        <v>28</v>
      </c>
      <c r="D25" s="162">
        <v>6.7030000000000003</v>
      </c>
      <c r="E25" s="87"/>
      <c r="F25" t="s">
        <v>9</v>
      </c>
      <c r="G25" s="149">
        <f t="shared" si="0"/>
        <v>11.692</v>
      </c>
      <c r="H25" s="87"/>
      <c r="I25" t="s">
        <v>21</v>
      </c>
      <c r="J25" s="149">
        <f t="shared" si="1"/>
        <v>3.2429999999999999</v>
      </c>
      <c r="L25" s="61" t="s">
        <v>36</v>
      </c>
      <c r="M25" s="44" t="s">
        <v>20</v>
      </c>
      <c r="N25" s="43" t="s">
        <v>24</v>
      </c>
      <c r="O25" s="41" t="s">
        <v>13</v>
      </c>
      <c r="P25" s="41" t="s">
        <v>26</v>
      </c>
      <c r="Q25" s="59"/>
      <c r="R25" s="2"/>
      <c r="T25" s="17"/>
      <c r="U25" s="95"/>
      <c r="V25" s="69" t="s">
        <v>32</v>
      </c>
      <c r="W25" s="74" t="s">
        <v>31</v>
      </c>
      <c r="X25" s="70" t="s">
        <v>29</v>
      </c>
      <c r="Y25" s="71" t="s">
        <v>23</v>
      </c>
      <c r="Z25" s="144" t="s">
        <v>7</v>
      </c>
      <c r="AB25" t="s">
        <v>178</v>
      </c>
    </row>
    <row r="26" spans="1:28" x14ac:dyDescent="0.3">
      <c r="A26" s="87"/>
      <c r="B26" s="161" t="s">
        <v>22</v>
      </c>
      <c r="C26" s="161" t="s">
        <v>22</v>
      </c>
      <c r="D26" s="162">
        <v>6.49</v>
      </c>
      <c r="E26" s="87"/>
      <c r="F26" t="s">
        <v>14</v>
      </c>
      <c r="G26" s="149">
        <f t="shared" si="0"/>
        <v>1.756</v>
      </c>
      <c r="H26" s="87"/>
      <c r="I26" t="s">
        <v>25</v>
      </c>
      <c r="J26" s="149">
        <f t="shared" si="1"/>
        <v>6.7350000000000003</v>
      </c>
      <c r="L26" s="1" t="s">
        <v>11</v>
      </c>
      <c r="M26" s="44" t="s">
        <v>9</v>
      </c>
      <c r="N26" s="43" t="s">
        <v>10</v>
      </c>
      <c r="O26" s="41" t="s">
        <v>12</v>
      </c>
      <c r="P26" s="41" t="s">
        <v>30</v>
      </c>
      <c r="Q26" s="82"/>
      <c r="R26" s="2"/>
      <c r="T26" s="17"/>
      <c r="U26" s="115" t="s">
        <v>4</v>
      </c>
      <c r="V26" s="69" t="s">
        <v>15</v>
      </c>
      <c r="W26" s="74" t="s">
        <v>2</v>
      </c>
      <c r="X26" s="70" t="s">
        <v>22</v>
      </c>
      <c r="Y26" s="71" t="s">
        <v>25</v>
      </c>
      <c r="Z26" s="72" t="s">
        <v>28</v>
      </c>
      <c r="AB26" t="s">
        <v>179</v>
      </c>
    </row>
    <row r="27" spans="1:28" x14ac:dyDescent="0.3">
      <c r="A27" s="87"/>
      <c r="B27" s="161" t="s">
        <v>12</v>
      </c>
      <c r="C27" s="161" t="s">
        <v>12</v>
      </c>
      <c r="D27" s="162">
        <v>6.3739999999999997</v>
      </c>
      <c r="E27" s="87"/>
      <c r="F27" t="s">
        <v>15</v>
      </c>
      <c r="G27" s="149">
        <f t="shared" si="0"/>
        <v>1.597</v>
      </c>
      <c r="H27" s="87"/>
      <c r="I27" t="s">
        <v>26</v>
      </c>
      <c r="J27" s="149">
        <f t="shared" si="1"/>
        <v>0.51900000000000002</v>
      </c>
      <c r="L27" s="1" t="s">
        <v>16</v>
      </c>
      <c r="M27" s="44" t="s">
        <v>17</v>
      </c>
      <c r="N27" s="118" t="s">
        <v>18</v>
      </c>
      <c r="O27" s="41" t="s">
        <v>19</v>
      </c>
      <c r="P27" s="60" t="s">
        <v>27</v>
      </c>
      <c r="Q27" s="3"/>
      <c r="R27" s="3"/>
      <c r="T27" s="73"/>
      <c r="U27" s="73"/>
      <c r="V27" s="69" t="s">
        <v>3</v>
      </c>
      <c r="W27" s="74" t="s">
        <v>8</v>
      </c>
      <c r="X27" s="70" t="s">
        <v>21</v>
      </c>
      <c r="Y27" s="71" t="s">
        <v>14</v>
      </c>
      <c r="Z27" s="218" t="s">
        <v>1</v>
      </c>
      <c r="AB27" t="s">
        <v>180</v>
      </c>
    </row>
    <row r="28" spans="1:28" x14ac:dyDescent="0.3">
      <c r="A28" s="87"/>
      <c r="B28" s="161" t="s">
        <v>10</v>
      </c>
      <c r="C28" s="161" t="s">
        <v>10</v>
      </c>
      <c r="D28" s="162">
        <v>5.7329999999999997</v>
      </c>
      <c r="E28" s="87"/>
      <c r="F28" s="173" t="s">
        <v>1</v>
      </c>
      <c r="G28" s="149">
        <f t="shared" si="0"/>
        <v>0.18099999999999999</v>
      </c>
      <c r="H28" s="87"/>
      <c r="I28" s="173" t="s">
        <v>29</v>
      </c>
      <c r="J28" s="149">
        <f t="shared" si="1"/>
        <v>3.9790000000000001</v>
      </c>
    </row>
    <row r="29" spans="1:28" x14ac:dyDescent="0.3">
      <c r="B29" s="181" t="s">
        <v>29</v>
      </c>
      <c r="C29" s="181" t="s">
        <v>29</v>
      </c>
      <c r="D29" s="184">
        <v>3.9790000000000001</v>
      </c>
      <c r="E29" s="87"/>
      <c r="F29" t="s">
        <v>24</v>
      </c>
      <c r="G29" s="149">
        <f t="shared" si="0"/>
        <v>2.4380000000000002</v>
      </c>
      <c r="H29" s="87"/>
      <c r="I29" t="s">
        <v>22</v>
      </c>
      <c r="J29" s="149">
        <f t="shared" si="1"/>
        <v>6.49</v>
      </c>
    </row>
    <row r="30" spans="1:28" x14ac:dyDescent="0.3">
      <c r="A30" s="87"/>
      <c r="B30" s="181" t="s">
        <v>18</v>
      </c>
      <c r="C30" s="181" t="s">
        <v>18</v>
      </c>
      <c r="D30" s="184">
        <v>3.9359999999999999</v>
      </c>
      <c r="E30" s="87"/>
      <c r="F30" t="s">
        <v>10</v>
      </c>
      <c r="G30" s="149">
        <f t="shared" si="0"/>
        <v>5.7329999999999997</v>
      </c>
      <c r="H30" s="87"/>
      <c r="I30" t="s">
        <v>28</v>
      </c>
      <c r="J30" s="149">
        <f t="shared" si="1"/>
        <v>6.7030000000000003</v>
      </c>
    </row>
    <row r="31" spans="1:28" x14ac:dyDescent="0.3">
      <c r="A31" s="87"/>
      <c r="B31" s="154" t="s">
        <v>21</v>
      </c>
      <c r="C31" s="154" t="s">
        <v>21</v>
      </c>
      <c r="D31" s="153">
        <v>3.2429999999999999</v>
      </c>
      <c r="E31" s="87"/>
      <c r="F31" t="s">
        <v>12</v>
      </c>
      <c r="G31" s="149">
        <f t="shared" si="0"/>
        <v>6.3739999999999997</v>
      </c>
      <c r="H31" s="87"/>
      <c r="I31" t="s">
        <v>31</v>
      </c>
      <c r="J31" s="149">
        <f t="shared" si="1"/>
        <v>2.54</v>
      </c>
    </row>
    <row r="32" spans="1:28" x14ac:dyDescent="0.3">
      <c r="A32" s="87"/>
      <c r="B32" s="154" t="s">
        <v>13</v>
      </c>
      <c r="C32" s="154" t="s">
        <v>13</v>
      </c>
      <c r="D32" s="153">
        <v>3.1739999999999999</v>
      </c>
      <c r="E32" s="87"/>
      <c r="F32" t="s">
        <v>19</v>
      </c>
      <c r="G32" s="149">
        <f t="shared" si="0"/>
        <v>0.90100000000000002</v>
      </c>
      <c r="H32" s="87"/>
      <c r="I32" t="s">
        <v>7</v>
      </c>
      <c r="J32" s="149">
        <f t="shared" si="1"/>
        <v>0.23799999999999999</v>
      </c>
    </row>
    <row r="33" spans="1:16" x14ac:dyDescent="0.3">
      <c r="A33" s="87"/>
      <c r="B33" s="154" t="s">
        <v>30</v>
      </c>
      <c r="C33" s="174" t="s">
        <v>98</v>
      </c>
      <c r="D33" s="153">
        <v>3.0430000000000001</v>
      </c>
      <c r="E33" s="87"/>
      <c r="F33" t="s">
        <v>17</v>
      </c>
      <c r="G33" s="149">
        <f t="shared" si="0"/>
        <v>0.43</v>
      </c>
      <c r="H33" s="87"/>
      <c r="I33" t="s">
        <v>2</v>
      </c>
      <c r="J33" s="149">
        <f t="shared" si="1"/>
        <v>9.1489999999999991</v>
      </c>
    </row>
    <row r="34" spans="1:16" x14ac:dyDescent="0.3">
      <c r="A34" s="87"/>
      <c r="B34" s="154" t="s">
        <v>23</v>
      </c>
      <c r="C34" s="154" t="s">
        <v>23</v>
      </c>
      <c r="D34" s="153">
        <v>2.6539999999999999</v>
      </c>
      <c r="E34" s="87"/>
      <c r="F34" t="s">
        <v>20</v>
      </c>
      <c r="G34" s="149">
        <f t="shared" si="0"/>
        <v>1.5489999999999999</v>
      </c>
      <c r="H34" s="87"/>
      <c r="I34" t="s">
        <v>23</v>
      </c>
      <c r="J34" s="149">
        <f t="shared" si="1"/>
        <v>2.6539999999999999</v>
      </c>
    </row>
    <row r="35" spans="1:16" x14ac:dyDescent="0.3">
      <c r="A35" s="87"/>
      <c r="B35" s="154" t="s">
        <v>31</v>
      </c>
      <c r="C35" s="154" t="s">
        <v>31</v>
      </c>
      <c r="D35" s="153">
        <v>2.54</v>
      </c>
      <c r="E35" s="87"/>
      <c r="F35" t="s">
        <v>16</v>
      </c>
      <c r="G35" s="149">
        <f t="shared" si="0"/>
        <v>0.105</v>
      </c>
      <c r="H35" s="87"/>
      <c r="I35" t="s">
        <v>8</v>
      </c>
      <c r="J35" s="149">
        <f t="shared" si="1"/>
        <v>1.278</v>
      </c>
    </row>
    <row r="36" spans="1:16" x14ac:dyDescent="0.3">
      <c r="A36" s="87"/>
      <c r="B36" s="154" t="s">
        <v>24</v>
      </c>
      <c r="C36" s="154" t="s">
        <v>24</v>
      </c>
      <c r="D36" s="153">
        <v>2.4380000000000002</v>
      </c>
      <c r="E36" s="87"/>
      <c r="F36" s="176"/>
      <c r="G36" s="178">
        <f>SUM(G21:G35)</f>
        <v>50.131</v>
      </c>
      <c r="I36" s="176"/>
      <c r="J36" s="178">
        <f>SUM(J21:J35)</f>
        <v>46.771000000000008</v>
      </c>
      <c r="O36" s="87"/>
    </row>
    <row r="37" spans="1:16" x14ac:dyDescent="0.3">
      <c r="A37" s="87"/>
      <c r="B37" s="155" t="s">
        <v>14</v>
      </c>
      <c r="C37" s="155" t="s">
        <v>14</v>
      </c>
      <c r="D37" s="156">
        <v>1.756</v>
      </c>
      <c r="E37" s="87"/>
      <c r="F37" s="87"/>
      <c r="G37" s="87"/>
      <c r="H37" s="87"/>
      <c r="I37" s="87"/>
      <c r="J37" s="87"/>
      <c r="O37" s="87"/>
      <c r="P37" s="87"/>
    </row>
    <row r="38" spans="1:16" x14ac:dyDescent="0.3">
      <c r="A38" s="87"/>
      <c r="B38" s="155" t="s">
        <v>15</v>
      </c>
      <c r="C38" s="155" t="s">
        <v>15</v>
      </c>
      <c r="D38" s="156">
        <v>1.597</v>
      </c>
      <c r="E38" s="87"/>
      <c r="F38" s="87"/>
      <c r="G38" s="87"/>
      <c r="H38" s="87"/>
      <c r="I38" s="87"/>
      <c r="J38" s="87"/>
      <c r="O38" s="87"/>
      <c r="P38" s="87"/>
    </row>
    <row r="39" spans="1:16" x14ac:dyDescent="0.3">
      <c r="A39" s="87"/>
      <c r="B39" s="155" t="s">
        <v>20</v>
      </c>
      <c r="C39" s="155" t="s">
        <v>20</v>
      </c>
      <c r="D39" s="156">
        <v>1.5489999999999999</v>
      </c>
      <c r="E39" s="87"/>
      <c r="F39" s="87"/>
      <c r="G39" s="87"/>
      <c r="H39" s="87"/>
      <c r="I39" s="87"/>
      <c r="J39" s="87"/>
      <c r="O39" s="87"/>
      <c r="P39" s="87"/>
    </row>
    <row r="40" spans="1:16" x14ac:dyDescent="0.3">
      <c r="A40" s="87"/>
      <c r="B40" s="155" t="s">
        <v>3</v>
      </c>
      <c r="C40" s="155" t="s">
        <v>3</v>
      </c>
      <c r="D40" s="156">
        <v>1.5489999999999999</v>
      </c>
      <c r="E40" s="87"/>
      <c r="F40" s="87"/>
      <c r="G40" s="87"/>
      <c r="H40" s="87"/>
      <c r="I40" s="87"/>
      <c r="J40" s="87"/>
      <c r="O40" s="87"/>
      <c r="P40" s="87"/>
    </row>
    <row r="41" spans="1:16" x14ac:dyDescent="0.3">
      <c r="A41" s="87"/>
      <c r="B41" s="155" t="s">
        <v>8</v>
      </c>
      <c r="C41" s="155" t="s">
        <v>8</v>
      </c>
      <c r="D41" s="156">
        <v>1.278</v>
      </c>
      <c r="E41" s="87"/>
      <c r="F41" s="87"/>
      <c r="G41" s="87"/>
      <c r="H41" s="87"/>
      <c r="I41" s="87"/>
      <c r="J41" s="87"/>
      <c r="O41" s="87"/>
      <c r="P41" s="87"/>
    </row>
    <row r="42" spans="1:16" x14ac:dyDescent="0.3">
      <c r="A42" s="87"/>
      <c r="B42" s="155" t="s">
        <v>27</v>
      </c>
      <c r="C42" s="155" t="s">
        <v>99</v>
      </c>
      <c r="D42" s="156">
        <v>1.0269999999999999</v>
      </c>
      <c r="E42" s="87"/>
      <c r="F42" s="87"/>
      <c r="G42" s="87"/>
      <c r="H42" s="87"/>
      <c r="I42" s="87"/>
      <c r="J42" s="87"/>
      <c r="O42" s="87"/>
      <c r="P42" s="87"/>
    </row>
    <row r="43" spans="1:16" x14ac:dyDescent="0.3">
      <c r="A43" s="87"/>
      <c r="B43" s="155" t="s">
        <v>19</v>
      </c>
      <c r="C43" s="155" t="s">
        <v>19</v>
      </c>
      <c r="D43" s="156">
        <v>0.90100000000000002</v>
      </c>
      <c r="E43" s="87"/>
      <c r="F43" s="87"/>
      <c r="G43" s="87"/>
      <c r="H43" s="87"/>
      <c r="I43" s="87"/>
      <c r="J43" s="87"/>
      <c r="O43" s="87"/>
      <c r="P43" s="87"/>
    </row>
    <row r="44" spans="1:16" x14ac:dyDescent="0.3">
      <c r="A44" s="87"/>
      <c r="B44" s="157" t="s">
        <v>26</v>
      </c>
      <c r="C44" s="157" t="s">
        <v>26</v>
      </c>
      <c r="D44" s="158">
        <v>0.51900000000000002</v>
      </c>
      <c r="E44" s="87"/>
      <c r="F44" s="87"/>
      <c r="G44" s="87"/>
      <c r="H44" s="87"/>
      <c r="I44" s="87"/>
      <c r="J44" s="87"/>
      <c r="O44" s="87"/>
      <c r="P44" s="87"/>
    </row>
    <row r="45" spans="1:16" x14ac:dyDescent="0.3">
      <c r="A45" s="87"/>
      <c r="B45" s="157" t="s">
        <v>17</v>
      </c>
      <c r="C45" s="157" t="s">
        <v>17</v>
      </c>
      <c r="D45" s="158">
        <v>0.43</v>
      </c>
      <c r="E45" s="87"/>
      <c r="F45" s="87"/>
      <c r="G45" s="87"/>
      <c r="H45" s="87"/>
      <c r="I45" s="87"/>
      <c r="J45" s="87"/>
      <c r="O45" s="87"/>
      <c r="P45" s="87"/>
    </row>
    <row r="46" spans="1:16" x14ac:dyDescent="0.3">
      <c r="A46" s="87"/>
      <c r="B46" s="157" t="s">
        <v>100</v>
      </c>
      <c r="C46" s="157" t="s">
        <v>32</v>
      </c>
      <c r="D46" s="158">
        <v>0.39800000000000002</v>
      </c>
      <c r="E46" s="87"/>
      <c r="F46" s="87"/>
      <c r="G46" s="87"/>
      <c r="H46" s="87"/>
      <c r="I46" s="87"/>
      <c r="J46" s="87"/>
      <c r="O46" s="87"/>
      <c r="P46" s="87"/>
    </row>
    <row r="47" spans="1:16" x14ac:dyDescent="0.3">
      <c r="A47" s="87"/>
      <c r="B47" s="159" t="s">
        <v>101</v>
      </c>
      <c r="C47" s="160" t="s">
        <v>36</v>
      </c>
      <c r="D47" s="158">
        <v>0.26900000000000002</v>
      </c>
      <c r="E47" s="87"/>
      <c r="F47" s="87"/>
      <c r="G47" s="87"/>
      <c r="H47" s="87"/>
      <c r="I47" s="87"/>
      <c r="J47" s="87"/>
      <c r="O47" s="87"/>
      <c r="P47" s="87"/>
    </row>
    <row r="48" spans="1:16" x14ac:dyDescent="0.3">
      <c r="A48" s="87"/>
      <c r="B48" s="157" t="s">
        <v>7</v>
      </c>
      <c r="C48" s="157" t="s">
        <v>7</v>
      </c>
      <c r="D48" s="158">
        <v>0.23799999999999999</v>
      </c>
      <c r="E48" s="87"/>
      <c r="F48" s="87"/>
      <c r="G48" s="87"/>
      <c r="H48" s="87"/>
      <c r="I48" s="87"/>
      <c r="J48" s="87"/>
      <c r="O48" s="87"/>
      <c r="P48" s="87"/>
    </row>
    <row r="49" spans="1:16" x14ac:dyDescent="0.3">
      <c r="A49" s="87"/>
      <c r="B49" s="157" t="s">
        <v>1</v>
      </c>
      <c r="C49" s="157" t="s">
        <v>1</v>
      </c>
      <c r="D49" s="158">
        <v>0.18099999999999999</v>
      </c>
      <c r="E49" s="87"/>
      <c r="F49" s="87"/>
      <c r="G49" s="87"/>
      <c r="H49" s="87"/>
      <c r="I49" s="87"/>
      <c r="J49" s="87"/>
      <c r="O49" s="87"/>
      <c r="P49" s="87"/>
    </row>
    <row r="50" spans="1:16" x14ac:dyDescent="0.3">
      <c r="A50" s="87"/>
      <c r="B50" s="157" t="s">
        <v>16</v>
      </c>
      <c r="C50" s="157" t="s">
        <v>16</v>
      </c>
      <c r="D50" s="158">
        <v>0.105</v>
      </c>
      <c r="E50" s="87"/>
      <c r="F50" s="87"/>
      <c r="G50" s="87"/>
      <c r="H50" s="87"/>
      <c r="I50" s="87"/>
      <c r="J50" s="87"/>
      <c r="O50" s="87"/>
      <c r="P50" s="87"/>
    </row>
    <row r="51" spans="1:16" x14ac:dyDescent="0.3">
      <c r="A51" s="87"/>
      <c r="B51" s="87"/>
      <c r="C51" s="87"/>
      <c r="D51" s="87"/>
      <c r="E51" s="87"/>
      <c r="F51" s="87"/>
      <c r="G51" s="87"/>
      <c r="H51" s="150"/>
      <c r="I51" s="87"/>
      <c r="J51" s="87"/>
      <c r="K51" s="87"/>
      <c r="L51" s="87"/>
      <c r="M51" s="87"/>
      <c r="N51" s="87"/>
      <c r="O51" s="87"/>
      <c r="P51" s="87"/>
    </row>
    <row r="52" spans="1:16" x14ac:dyDescent="0.3">
      <c r="A52" s="87"/>
      <c r="B52" s="87"/>
      <c r="C52" s="87"/>
      <c r="D52" s="87"/>
      <c r="E52" s="87"/>
      <c r="F52" s="64"/>
      <c r="G52" s="64"/>
      <c r="H52" s="150"/>
      <c r="I52" s="87"/>
      <c r="J52" s="87"/>
      <c r="K52" s="87"/>
      <c r="L52" s="87"/>
      <c r="M52" s="87"/>
      <c r="N52" s="87"/>
      <c r="O52" s="87"/>
      <c r="P52" s="87"/>
    </row>
    <row r="53" spans="1:16" x14ac:dyDescent="0.3">
      <c r="A53" s="87"/>
      <c r="B53" s="87"/>
      <c r="C53" s="87"/>
      <c r="D53" s="87"/>
      <c r="E53" s="87"/>
      <c r="F53" s="87"/>
      <c r="G53" s="87"/>
      <c r="H53" s="150"/>
      <c r="I53" s="87"/>
      <c r="J53" s="87"/>
      <c r="K53" s="87"/>
      <c r="L53" s="87"/>
      <c r="M53" s="87"/>
      <c r="N53" s="87"/>
      <c r="O53" s="87"/>
      <c r="P53" s="87"/>
    </row>
    <row r="54" spans="1:16" x14ac:dyDescent="0.3">
      <c r="A54" s="87"/>
      <c r="B54" s="87"/>
      <c r="C54" s="87"/>
      <c r="D54" s="87"/>
      <c r="E54" s="87"/>
      <c r="F54" s="64"/>
      <c r="G54" s="64"/>
      <c r="H54" s="150"/>
      <c r="I54" s="87"/>
      <c r="J54" s="87"/>
      <c r="K54" s="87"/>
      <c r="L54" s="87"/>
      <c r="M54" s="87"/>
      <c r="N54" s="87"/>
      <c r="O54" s="87"/>
      <c r="P54" s="87"/>
    </row>
    <row r="55" spans="1:16" x14ac:dyDescent="0.3">
      <c r="A55" s="87"/>
      <c r="B55" s="87"/>
      <c r="C55" s="87"/>
      <c r="D55" s="87"/>
      <c r="E55" s="87"/>
      <c r="F55" s="64"/>
      <c r="G55" s="64"/>
      <c r="H55" s="150"/>
      <c r="I55" s="87"/>
      <c r="J55" s="87"/>
      <c r="K55" s="87"/>
      <c r="L55" s="87"/>
      <c r="M55" s="87"/>
      <c r="N55" s="87"/>
      <c r="O55" s="87"/>
      <c r="P55" s="87"/>
    </row>
    <row r="56" spans="1:16" x14ac:dyDescent="0.3">
      <c r="A56" s="87"/>
      <c r="B56" s="87"/>
      <c r="C56" s="87"/>
      <c r="D56" s="87"/>
      <c r="E56" s="87"/>
      <c r="F56" s="87"/>
      <c r="G56" s="87"/>
      <c r="H56" s="150"/>
      <c r="I56" s="87"/>
      <c r="J56" s="87"/>
      <c r="K56" s="87"/>
      <c r="L56" s="87"/>
      <c r="M56" s="87"/>
      <c r="N56" s="87"/>
      <c r="O56" s="87"/>
      <c r="P56" s="87"/>
    </row>
    <row r="57" spans="1:16" x14ac:dyDescent="0.3">
      <c r="A57" s="87"/>
      <c r="B57" s="87"/>
      <c r="C57" s="87"/>
      <c r="D57" s="87"/>
      <c r="E57" s="87"/>
      <c r="F57" s="64"/>
      <c r="G57" s="64"/>
      <c r="H57" s="150"/>
      <c r="I57" s="87"/>
      <c r="J57" s="87"/>
      <c r="K57" s="87"/>
      <c r="L57" s="87"/>
      <c r="M57" s="87"/>
      <c r="N57" s="87"/>
      <c r="O57" s="87"/>
      <c r="P57" s="87"/>
    </row>
    <row r="58" spans="1:16" x14ac:dyDescent="0.3">
      <c r="A58" s="87"/>
      <c r="B58" s="87"/>
      <c r="C58" s="87"/>
      <c r="D58" s="87"/>
      <c r="E58" s="87"/>
      <c r="F58" s="64"/>
      <c r="G58" s="64"/>
      <c r="H58" s="150"/>
      <c r="I58" s="87"/>
      <c r="J58" s="87"/>
      <c r="K58" s="87"/>
      <c r="L58" s="87"/>
      <c r="M58" s="87"/>
      <c r="N58" s="87"/>
      <c r="O58" s="87"/>
      <c r="P58" s="87"/>
    </row>
    <row r="59" spans="1:16" x14ac:dyDescent="0.3">
      <c r="A59" s="87"/>
      <c r="B59" s="87"/>
      <c r="C59" s="87"/>
      <c r="D59" s="87"/>
      <c r="E59" s="87"/>
      <c r="F59" s="64"/>
      <c r="G59" s="64"/>
      <c r="H59" s="150"/>
      <c r="I59" s="87"/>
      <c r="J59" s="87"/>
      <c r="K59" s="87"/>
      <c r="L59" s="87"/>
      <c r="M59" s="87"/>
      <c r="N59" s="87"/>
      <c r="O59" s="87"/>
      <c r="P59" s="87"/>
    </row>
    <row r="60" spans="1:16" x14ac:dyDescent="0.3">
      <c r="A60" s="87"/>
      <c r="B60" s="87"/>
      <c r="C60" s="87"/>
      <c r="D60" s="87"/>
      <c r="E60" s="87"/>
      <c r="F60" s="64"/>
      <c r="G60" s="64"/>
      <c r="H60" s="150"/>
      <c r="I60" s="87"/>
      <c r="J60" s="87"/>
      <c r="K60" s="87"/>
      <c r="L60" s="87"/>
      <c r="M60" s="87"/>
      <c r="N60" s="87"/>
      <c r="O60" s="87"/>
      <c r="P60" s="87"/>
    </row>
    <row r="61" spans="1:16" x14ac:dyDescent="0.3">
      <c r="A61" s="87"/>
      <c r="B61" s="87"/>
      <c r="C61" s="87"/>
      <c r="D61" s="87"/>
      <c r="E61" s="87"/>
      <c r="F61" s="148"/>
      <c r="G61" s="148"/>
      <c r="H61" s="150"/>
      <c r="I61" s="87"/>
      <c r="J61" s="87"/>
      <c r="K61" s="87"/>
      <c r="L61" s="87"/>
      <c r="M61" s="87"/>
      <c r="N61" s="87"/>
      <c r="O61" s="87"/>
      <c r="P61" s="87"/>
    </row>
    <row r="62" spans="1:16" x14ac:dyDescent="0.3">
      <c r="A62" s="87"/>
      <c r="B62" s="87"/>
      <c r="C62" s="87"/>
      <c r="D62" s="87"/>
      <c r="E62" s="87"/>
      <c r="F62" s="87"/>
      <c r="G62" s="87"/>
      <c r="H62" s="150"/>
      <c r="I62" s="87"/>
      <c r="J62" s="87"/>
      <c r="K62" s="87"/>
      <c r="L62" s="87"/>
      <c r="M62" s="87"/>
      <c r="N62" s="87"/>
      <c r="O62" s="87"/>
      <c r="P62" s="87"/>
    </row>
    <row r="63" spans="1:16" x14ac:dyDescent="0.3">
      <c r="A63" s="87"/>
      <c r="B63" s="87"/>
      <c r="C63" s="87"/>
      <c r="D63" s="87"/>
      <c r="E63" s="87"/>
      <c r="F63" s="87"/>
      <c r="G63" s="87"/>
      <c r="H63" s="150"/>
      <c r="I63" s="87"/>
      <c r="J63" s="87"/>
      <c r="K63" s="87"/>
      <c r="L63" s="87"/>
      <c r="M63" s="87"/>
      <c r="N63" s="87"/>
      <c r="O63" s="87"/>
      <c r="P63" s="87"/>
    </row>
    <row r="64" spans="1:16" x14ac:dyDescent="0.3">
      <c r="A64" s="87"/>
      <c r="B64" s="87"/>
      <c r="C64" s="87"/>
      <c r="D64" s="87"/>
      <c r="E64" s="87"/>
      <c r="F64" s="64"/>
      <c r="G64" s="64"/>
      <c r="H64" s="150"/>
      <c r="I64" s="87"/>
      <c r="J64" s="87"/>
      <c r="K64" s="87"/>
      <c r="L64" s="87"/>
      <c r="M64" s="87"/>
      <c r="N64" s="87"/>
      <c r="O64" s="87"/>
      <c r="P64" s="87"/>
    </row>
    <row r="65" spans="1:16" x14ac:dyDescent="0.3">
      <c r="A65" s="87"/>
      <c r="B65" s="87"/>
      <c r="C65" s="87"/>
      <c r="D65" s="87"/>
      <c r="E65" s="87"/>
      <c r="F65" s="64"/>
      <c r="G65" s="64"/>
      <c r="H65" s="150"/>
      <c r="I65" s="87"/>
      <c r="J65" s="87"/>
      <c r="K65" s="87"/>
      <c r="L65" s="87"/>
      <c r="M65" s="87"/>
      <c r="N65" s="87"/>
      <c r="O65" s="87"/>
      <c r="P65" s="87"/>
    </row>
    <row r="66" spans="1:16" x14ac:dyDescent="0.3">
      <c r="A66" s="87"/>
      <c r="B66" s="87"/>
      <c r="C66" s="87"/>
      <c r="D66" s="87"/>
      <c r="E66" s="87"/>
      <c r="F66" s="64"/>
      <c r="G66" s="64"/>
      <c r="H66" s="150"/>
      <c r="I66" s="87"/>
      <c r="J66" s="87"/>
      <c r="K66" s="87"/>
      <c r="L66" s="87"/>
      <c r="M66" s="87"/>
      <c r="N66" s="87"/>
      <c r="O66" s="87"/>
      <c r="P66" s="87"/>
    </row>
    <row r="67" spans="1:16" x14ac:dyDescent="0.3">
      <c r="A67" s="87"/>
      <c r="B67" s="87"/>
      <c r="C67" s="87"/>
      <c r="D67" s="87"/>
      <c r="E67" s="87"/>
      <c r="F67" s="64"/>
      <c r="G67" s="64"/>
      <c r="H67" s="150"/>
      <c r="I67" s="87"/>
      <c r="J67" s="87"/>
      <c r="K67" s="87"/>
      <c r="L67" s="87"/>
      <c r="M67" s="87"/>
      <c r="N67" s="87"/>
      <c r="O67" s="87"/>
      <c r="P67" s="87"/>
    </row>
    <row r="68" spans="1:16" x14ac:dyDescent="0.3">
      <c r="A68" s="87"/>
      <c r="B68" s="87"/>
      <c r="C68" s="87"/>
      <c r="D68" s="87"/>
      <c r="E68" s="87"/>
      <c r="F68" s="87"/>
      <c r="G68" s="87"/>
      <c r="H68" s="150"/>
      <c r="I68" s="87"/>
      <c r="J68" s="87"/>
      <c r="K68" s="87"/>
      <c r="L68" s="87"/>
      <c r="M68" s="87"/>
      <c r="N68" s="87"/>
      <c r="O68" s="87"/>
      <c r="P68" s="87"/>
    </row>
    <row r="69" spans="1:16" x14ac:dyDescent="0.3">
      <c r="A69" s="87"/>
      <c r="B69" s="87"/>
      <c r="C69" s="87"/>
      <c r="D69" s="87"/>
      <c r="E69" s="87"/>
      <c r="F69" s="87"/>
      <c r="G69" s="87"/>
      <c r="H69" s="150"/>
      <c r="I69" s="87"/>
      <c r="J69" s="87"/>
      <c r="K69" s="87"/>
      <c r="L69" s="87"/>
      <c r="M69" s="87"/>
      <c r="N69" s="87"/>
      <c r="O69" s="87"/>
      <c r="P69" s="87"/>
    </row>
    <row r="70" spans="1:16" x14ac:dyDescent="0.3">
      <c r="A70" s="87"/>
      <c r="B70" s="87"/>
      <c r="C70" s="87"/>
      <c r="D70" s="87"/>
      <c r="E70" s="87"/>
      <c r="F70" s="87"/>
      <c r="G70" s="87"/>
      <c r="H70" s="150"/>
      <c r="I70" s="87"/>
      <c r="J70" s="87"/>
      <c r="K70" s="87"/>
      <c r="L70" s="87"/>
      <c r="M70" s="87"/>
      <c r="N70" s="87"/>
      <c r="O70" s="87"/>
      <c r="P70" s="87"/>
    </row>
    <row r="71" spans="1:16" x14ac:dyDescent="0.3">
      <c r="A71" s="87"/>
      <c r="B71" s="87"/>
      <c r="C71" s="87"/>
      <c r="D71" s="87"/>
      <c r="E71" s="87"/>
      <c r="F71" s="87"/>
      <c r="G71" s="87"/>
      <c r="H71" s="150"/>
      <c r="I71" s="87"/>
      <c r="J71" s="87"/>
      <c r="K71" s="87"/>
      <c r="L71" s="87"/>
      <c r="M71" s="87"/>
      <c r="N71" s="87"/>
      <c r="O71" s="87"/>
      <c r="P71" s="87"/>
    </row>
    <row r="72" spans="1:16" x14ac:dyDescent="0.3">
      <c r="A72" s="87"/>
      <c r="B72" s="87"/>
      <c r="C72" s="87"/>
      <c r="D72" s="87"/>
      <c r="E72" s="87"/>
      <c r="F72" s="87"/>
      <c r="G72" s="87"/>
      <c r="H72" s="150"/>
      <c r="I72" s="87"/>
      <c r="J72" s="87"/>
      <c r="K72" s="87"/>
      <c r="L72" s="87"/>
      <c r="M72" s="87"/>
      <c r="N72" s="87"/>
      <c r="O72" s="87"/>
      <c r="P72" s="87"/>
    </row>
    <row r="73" spans="1:16" x14ac:dyDescent="0.3">
      <c r="A73" s="87"/>
      <c r="B73" s="87"/>
      <c r="C73" s="87"/>
      <c r="D73" s="87"/>
      <c r="E73" s="87"/>
      <c r="F73" s="87"/>
      <c r="G73" s="87"/>
      <c r="H73" s="150"/>
      <c r="I73" s="87"/>
      <c r="J73" s="87"/>
      <c r="K73" s="87"/>
      <c r="L73" s="87"/>
      <c r="M73" s="87"/>
      <c r="N73" s="87"/>
      <c r="O73" s="87"/>
      <c r="P73" s="87"/>
    </row>
    <row r="74" spans="1:16" x14ac:dyDescent="0.3">
      <c r="A74" s="87"/>
      <c r="B74" s="87"/>
      <c r="C74" s="87"/>
      <c r="D74" s="87"/>
      <c r="E74" s="87"/>
      <c r="F74" s="87"/>
      <c r="G74" s="87"/>
      <c r="H74" s="150"/>
      <c r="I74" s="87"/>
      <c r="J74" s="87"/>
      <c r="K74" s="87"/>
      <c r="L74" s="87"/>
      <c r="M74" s="87"/>
      <c r="N74" s="87"/>
      <c r="O74" s="87"/>
      <c r="P74" s="87"/>
    </row>
    <row r="75" spans="1:16" x14ac:dyDescent="0.3">
      <c r="A75" s="87"/>
      <c r="B75" s="87"/>
      <c r="C75" s="87"/>
      <c r="D75" s="87"/>
      <c r="E75" s="87"/>
      <c r="F75" s="87"/>
      <c r="G75" s="87"/>
      <c r="H75" s="150"/>
      <c r="I75" s="87"/>
      <c r="J75" s="87"/>
      <c r="K75" s="87"/>
      <c r="L75" s="87"/>
      <c r="M75" s="87"/>
      <c r="N75" s="87"/>
      <c r="O75" s="87"/>
      <c r="P75" s="87"/>
    </row>
    <row r="76" spans="1:16" x14ac:dyDescent="0.3">
      <c r="A76" s="87"/>
      <c r="B76" s="87"/>
      <c r="C76" s="87"/>
      <c r="D76" s="87"/>
      <c r="E76" s="87"/>
      <c r="F76" s="87"/>
      <c r="G76" s="87"/>
      <c r="H76" s="150"/>
      <c r="I76" s="87"/>
      <c r="J76" s="87"/>
      <c r="K76" s="87"/>
      <c r="L76" s="87"/>
      <c r="M76" s="87"/>
      <c r="N76" s="87"/>
      <c r="O76" s="87"/>
      <c r="P76" s="87"/>
    </row>
    <row r="77" spans="1:16" x14ac:dyDescent="0.3">
      <c r="A77" s="87"/>
      <c r="B77" s="87"/>
      <c r="C77" s="87"/>
      <c r="D77" s="87"/>
      <c r="E77" s="87"/>
      <c r="F77" s="87"/>
      <c r="G77" s="87"/>
      <c r="H77" s="150"/>
      <c r="I77" s="87"/>
      <c r="J77" s="87"/>
      <c r="K77" s="87"/>
      <c r="L77" s="87"/>
      <c r="M77" s="87"/>
      <c r="N77" s="87"/>
      <c r="O77" s="87"/>
      <c r="P77" s="87"/>
    </row>
    <row r="78" spans="1:16" x14ac:dyDescent="0.3">
      <c r="A78" s="87"/>
      <c r="B78" s="87"/>
      <c r="C78" s="87"/>
      <c r="D78" s="87"/>
      <c r="E78" s="87"/>
      <c r="F78" s="87"/>
      <c r="G78" s="87"/>
      <c r="H78" s="150"/>
      <c r="I78" s="87"/>
      <c r="J78" s="87"/>
      <c r="K78" s="87"/>
      <c r="L78" s="87"/>
      <c r="M78" s="87"/>
      <c r="N78" s="87"/>
      <c r="O78" s="87"/>
      <c r="P78" s="87"/>
    </row>
    <row r="79" spans="1:16" x14ac:dyDescent="0.3">
      <c r="A79" s="87"/>
      <c r="B79" s="87"/>
      <c r="C79" s="87"/>
      <c r="D79" s="87"/>
      <c r="E79" s="87"/>
      <c r="F79" s="87"/>
      <c r="G79" s="87"/>
      <c r="H79" s="150"/>
      <c r="I79" s="87"/>
      <c r="J79" s="87"/>
      <c r="K79" s="87"/>
      <c r="L79" s="87"/>
      <c r="M79" s="87"/>
      <c r="N79" s="87"/>
      <c r="O79" s="87"/>
      <c r="P79" s="87"/>
    </row>
    <row r="80" spans="1:16" x14ac:dyDescent="0.3">
      <c r="A80" s="87"/>
      <c r="B80" s="87"/>
      <c r="C80" s="87"/>
      <c r="D80" s="87"/>
      <c r="E80" s="87"/>
      <c r="F80" s="87"/>
      <c r="G80" s="87"/>
      <c r="H80" s="150"/>
      <c r="I80" s="87"/>
      <c r="J80" s="87"/>
      <c r="K80" s="87"/>
      <c r="L80" s="87"/>
      <c r="M80" s="87"/>
      <c r="N80" s="87"/>
      <c r="O80" s="87"/>
      <c r="P80" s="87"/>
    </row>
    <row r="81" spans="1:16" x14ac:dyDescent="0.3">
      <c r="A81" s="87"/>
      <c r="B81" s="87"/>
      <c r="C81" s="87"/>
      <c r="D81" s="87"/>
      <c r="E81" s="87"/>
      <c r="F81" s="87"/>
      <c r="G81" s="87"/>
      <c r="H81" s="150"/>
      <c r="I81" s="87"/>
      <c r="J81" s="87"/>
      <c r="K81" s="87"/>
      <c r="L81" s="87"/>
      <c r="M81" s="87"/>
      <c r="N81" s="87"/>
      <c r="O81" s="87"/>
      <c r="P81" s="87"/>
    </row>
    <row r="82" spans="1:16" x14ac:dyDescent="0.3">
      <c r="A82" s="87"/>
      <c r="B82" s="87"/>
      <c r="C82" s="87"/>
      <c r="D82" s="87"/>
      <c r="E82" s="87"/>
      <c r="F82" s="87"/>
      <c r="G82" s="87"/>
      <c r="H82" s="150"/>
      <c r="I82" s="87"/>
      <c r="J82" s="87"/>
      <c r="K82" s="87"/>
      <c r="L82" s="87"/>
      <c r="M82" s="87"/>
      <c r="N82" s="87"/>
      <c r="O82" s="87"/>
      <c r="P82" s="87"/>
    </row>
    <row r="83" spans="1:16" x14ac:dyDescent="0.3">
      <c r="A83" s="87"/>
      <c r="B83" s="87"/>
      <c r="C83" s="87"/>
      <c r="D83" s="87"/>
      <c r="E83" s="87"/>
      <c r="F83" s="87"/>
      <c r="G83" s="87"/>
      <c r="H83" s="150"/>
      <c r="I83" s="87"/>
      <c r="J83" s="87"/>
      <c r="K83" s="87"/>
      <c r="L83" s="87"/>
      <c r="M83" s="87"/>
      <c r="N83" s="87"/>
      <c r="O83" s="87"/>
      <c r="P83" s="87"/>
    </row>
    <row r="84" spans="1:16" x14ac:dyDescent="0.3">
      <c r="A84" s="87"/>
      <c r="B84" s="87"/>
      <c r="C84" s="87"/>
      <c r="D84" s="87"/>
      <c r="E84" s="87"/>
      <c r="F84" s="87"/>
      <c r="G84" s="87"/>
      <c r="H84" s="150"/>
      <c r="I84" s="87"/>
      <c r="J84" s="87"/>
      <c r="K84" s="87"/>
      <c r="L84" s="87"/>
      <c r="M84" s="87"/>
      <c r="N84" s="87"/>
      <c r="O84" s="87"/>
      <c r="P84" s="87"/>
    </row>
    <row r="85" spans="1:16" x14ac:dyDescent="0.3">
      <c r="A85" s="87"/>
      <c r="B85" s="87"/>
      <c r="C85" s="87"/>
      <c r="D85" s="87"/>
      <c r="E85" s="87"/>
      <c r="F85" s="87"/>
      <c r="G85" s="87"/>
      <c r="H85" s="150"/>
      <c r="I85" s="87"/>
      <c r="J85" s="87"/>
      <c r="K85" s="87"/>
      <c r="L85" s="87"/>
      <c r="M85" s="87"/>
      <c r="N85" s="87"/>
      <c r="O85" s="87"/>
      <c r="P85" s="87"/>
    </row>
    <row r="86" spans="1:16" x14ac:dyDescent="0.3">
      <c r="A86" s="87"/>
      <c r="B86" s="87"/>
      <c r="C86" s="87"/>
      <c r="D86" s="87"/>
      <c r="E86" s="87"/>
      <c r="F86" s="87"/>
      <c r="G86" s="87"/>
      <c r="H86" s="150"/>
      <c r="I86" s="87"/>
      <c r="J86" s="87"/>
      <c r="K86" s="87"/>
      <c r="L86" s="87"/>
      <c r="M86" s="87"/>
      <c r="N86" s="87"/>
      <c r="O86" s="87"/>
      <c r="P86" s="87"/>
    </row>
    <row r="87" spans="1:16" x14ac:dyDescent="0.3">
      <c r="A87" s="87"/>
      <c r="B87" s="87"/>
      <c r="C87" s="87"/>
      <c r="D87" s="87"/>
      <c r="E87" s="87"/>
      <c r="F87" s="87"/>
      <c r="G87" s="87"/>
      <c r="H87" s="150"/>
      <c r="I87" s="87"/>
      <c r="J87" s="87"/>
      <c r="K87" s="87"/>
      <c r="L87" s="87"/>
      <c r="M87" s="87"/>
      <c r="N87" s="87"/>
      <c r="O87" s="87"/>
      <c r="P87" s="87"/>
    </row>
    <row r="88" spans="1:16" x14ac:dyDescent="0.3">
      <c r="A88" s="87"/>
      <c r="B88" s="87"/>
      <c r="C88" s="87"/>
      <c r="D88" s="87"/>
      <c r="E88" s="87"/>
      <c r="F88" s="87"/>
      <c r="G88" s="87"/>
      <c r="H88" s="150"/>
      <c r="I88" s="87"/>
      <c r="J88" s="87"/>
      <c r="K88" s="87"/>
      <c r="L88" s="87"/>
      <c r="M88" s="87"/>
      <c r="N88" s="87"/>
      <c r="O88" s="87"/>
      <c r="P88" s="87"/>
    </row>
    <row r="89" spans="1:16" x14ac:dyDescent="0.3">
      <c r="A89" s="87"/>
      <c r="B89" s="87"/>
      <c r="C89" s="87"/>
      <c r="D89" s="87"/>
      <c r="E89" s="87"/>
      <c r="F89" s="87"/>
      <c r="G89" s="87"/>
      <c r="H89" s="150"/>
      <c r="I89" s="87"/>
      <c r="J89" s="87"/>
      <c r="K89" s="87"/>
      <c r="L89" s="87"/>
      <c r="M89" s="87"/>
      <c r="N89" s="87"/>
      <c r="O89" s="87"/>
      <c r="P89" s="87"/>
    </row>
    <row r="90" spans="1:16" x14ac:dyDescent="0.3">
      <c r="A90" s="87"/>
      <c r="B90" s="87"/>
      <c r="C90" s="87"/>
      <c r="D90" s="87"/>
      <c r="E90" s="87"/>
      <c r="F90" s="87"/>
      <c r="G90" s="87"/>
      <c r="H90" s="150"/>
      <c r="I90" s="87"/>
      <c r="J90" s="87"/>
      <c r="K90" s="87"/>
      <c r="L90" s="87"/>
      <c r="M90" s="87"/>
      <c r="N90" s="87"/>
      <c r="O90" s="87"/>
      <c r="P90" s="87"/>
    </row>
    <row r="91" spans="1:16" x14ac:dyDescent="0.3">
      <c r="A91" s="87"/>
      <c r="B91" s="87"/>
      <c r="C91" s="87"/>
      <c r="D91" s="87"/>
      <c r="E91" s="87"/>
      <c r="F91" s="87"/>
      <c r="G91" s="87"/>
      <c r="H91" s="150"/>
      <c r="I91" s="87"/>
      <c r="J91" s="87"/>
      <c r="K91" s="87"/>
      <c r="L91" s="87"/>
      <c r="M91" s="87"/>
      <c r="N91" s="87"/>
      <c r="O91" s="87"/>
      <c r="P91" s="87"/>
    </row>
    <row r="92" spans="1:16" x14ac:dyDescent="0.3">
      <c r="A92" s="87"/>
      <c r="B92" s="87"/>
      <c r="C92" s="87"/>
      <c r="D92" s="87"/>
      <c r="E92" s="87"/>
      <c r="F92" s="87"/>
      <c r="G92" s="87"/>
      <c r="H92" s="150"/>
      <c r="I92" s="87"/>
      <c r="J92" s="87"/>
      <c r="K92" s="87"/>
      <c r="L92" s="87"/>
      <c r="M92" s="87"/>
      <c r="N92" s="87"/>
      <c r="O92" s="87"/>
      <c r="P92" s="87"/>
    </row>
    <row r="93" spans="1:16" x14ac:dyDescent="0.3">
      <c r="A93" s="87"/>
      <c r="B93" s="87"/>
      <c r="C93" s="87"/>
      <c r="D93" s="87"/>
      <c r="E93" s="87"/>
      <c r="F93" s="87"/>
      <c r="G93" s="87"/>
      <c r="H93" s="150"/>
      <c r="I93" s="87"/>
      <c r="J93" s="87"/>
      <c r="K93" s="87"/>
      <c r="L93" s="87"/>
      <c r="M93" s="87"/>
      <c r="N93" s="87"/>
      <c r="O93" s="87"/>
      <c r="P93" s="87"/>
    </row>
    <row r="94" spans="1:16" x14ac:dyDescent="0.3">
      <c r="A94" s="87"/>
      <c r="B94" s="87"/>
      <c r="C94" s="87"/>
      <c r="D94" s="87"/>
      <c r="E94" s="87"/>
      <c r="F94" s="87"/>
      <c r="G94" s="87"/>
      <c r="H94" s="150"/>
      <c r="I94" s="87"/>
      <c r="J94" s="87"/>
      <c r="K94" s="87"/>
      <c r="L94" s="87"/>
      <c r="M94" s="87"/>
      <c r="N94" s="87"/>
      <c r="O94" s="87"/>
      <c r="P94" s="87"/>
    </row>
    <row r="95" spans="1:16" x14ac:dyDescent="0.3">
      <c r="A95" s="87"/>
      <c r="B95" s="87"/>
      <c r="C95" s="87"/>
      <c r="D95" s="87"/>
      <c r="E95" s="87"/>
      <c r="F95" s="87"/>
      <c r="G95" s="87"/>
      <c r="H95" s="150"/>
      <c r="I95" s="87"/>
      <c r="J95" s="87"/>
      <c r="K95" s="87"/>
      <c r="L95" s="87"/>
      <c r="M95" s="87"/>
      <c r="N95" s="87"/>
      <c r="O95" s="87"/>
      <c r="P95" s="87"/>
    </row>
    <row r="96" spans="1:16" x14ac:dyDescent="0.3">
      <c r="A96" s="87"/>
      <c r="B96" s="87"/>
      <c r="C96" s="87"/>
      <c r="D96" s="87"/>
      <c r="E96" s="87"/>
      <c r="F96" s="87"/>
      <c r="G96" s="87"/>
      <c r="H96" s="150"/>
      <c r="I96" s="87"/>
      <c r="J96" s="87"/>
      <c r="K96" s="87"/>
      <c r="L96" s="87"/>
      <c r="M96" s="87"/>
      <c r="N96" s="87"/>
      <c r="O96" s="87"/>
      <c r="P96" s="87"/>
    </row>
    <row r="97" spans="1:16" x14ac:dyDescent="0.3">
      <c r="A97" s="87"/>
      <c r="B97" s="87"/>
      <c r="C97" s="87"/>
      <c r="D97" s="87"/>
      <c r="E97" s="87"/>
      <c r="F97" s="87"/>
      <c r="G97" s="87"/>
      <c r="H97" s="150"/>
      <c r="I97" s="87"/>
      <c r="J97" s="87"/>
      <c r="K97" s="87"/>
      <c r="L97" s="87"/>
      <c r="M97" s="87"/>
      <c r="N97" s="87"/>
      <c r="O97" s="87"/>
      <c r="P97" s="87"/>
    </row>
    <row r="98" spans="1:16" x14ac:dyDescent="0.3">
      <c r="A98" s="87"/>
      <c r="B98" s="87"/>
      <c r="C98" s="87"/>
      <c r="D98" s="87"/>
      <c r="E98" s="87"/>
      <c r="F98" s="87"/>
      <c r="G98" s="87"/>
      <c r="H98" s="150"/>
      <c r="I98" s="87"/>
      <c r="J98" s="87"/>
      <c r="K98" s="87"/>
      <c r="L98" s="87"/>
      <c r="M98" s="87"/>
      <c r="N98" s="87"/>
      <c r="O98" s="87"/>
      <c r="P98" s="87"/>
    </row>
    <row r="99" spans="1:16" x14ac:dyDescent="0.3">
      <c r="A99" s="87"/>
      <c r="B99" s="87"/>
      <c r="C99" s="87"/>
      <c r="D99" s="87"/>
      <c r="E99" s="87"/>
      <c r="F99" s="87"/>
      <c r="G99" s="87"/>
      <c r="H99" s="150"/>
      <c r="I99" s="87"/>
      <c r="J99" s="87"/>
      <c r="K99" s="87"/>
      <c r="L99" s="87"/>
      <c r="M99" s="87"/>
      <c r="N99" s="87"/>
      <c r="O99" s="87"/>
      <c r="P99" s="87"/>
    </row>
    <row r="100" spans="1:16" x14ac:dyDescent="0.3">
      <c r="A100" s="87"/>
      <c r="B100" s="87"/>
      <c r="C100" s="87"/>
      <c r="D100" s="87"/>
      <c r="E100" s="87"/>
      <c r="F100" s="87"/>
      <c r="G100" s="87"/>
      <c r="H100" s="150"/>
      <c r="I100" s="87"/>
      <c r="J100" s="87"/>
      <c r="K100" s="87"/>
      <c r="L100" s="87"/>
      <c r="M100" s="87"/>
      <c r="N100" s="87"/>
      <c r="O100" s="87"/>
      <c r="P100" s="87"/>
    </row>
    <row r="101" spans="1:16" x14ac:dyDescent="0.3">
      <c r="A101" s="87"/>
      <c r="B101" s="87"/>
      <c r="C101" s="87"/>
      <c r="D101" s="87"/>
      <c r="E101" s="87"/>
      <c r="F101" s="87"/>
      <c r="G101" s="87"/>
      <c r="H101" s="150"/>
      <c r="I101" s="87"/>
      <c r="J101" s="87"/>
      <c r="K101" s="87"/>
      <c r="L101" s="87"/>
      <c r="M101" s="87"/>
      <c r="N101" s="87"/>
      <c r="O101" s="87"/>
      <c r="P101" s="87"/>
    </row>
    <row r="102" spans="1:16" x14ac:dyDescent="0.3">
      <c r="A102" s="87"/>
      <c r="B102" s="87"/>
      <c r="C102" s="87"/>
      <c r="D102" s="87"/>
      <c r="E102" s="87"/>
      <c r="F102" s="87"/>
      <c r="G102" s="87"/>
      <c r="H102" s="150"/>
      <c r="I102" s="87"/>
      <c r="J102" s="87"/>
      <c r="K102" s="87"/>
      <c r="L102" s="87"/>
      <c r="M102" s="87"/>
      <c r="N102" s="87"/>
      <c r="O102" s="87"/>
      <c r="P102" s="87"/>
    </row>
    <row r="103" spans="1:16" x14ac:dyDescent="0.3">
      <c r="A103" s="87"/>
      <c r="B103" s="87"/>
      <c r="C103" s="87"/>
      <c r="D103" s="87"/>
      <c r="E103" s="87"/>
      <c r="F103" s="87"/>
      <c r="G103" s="87"/>
      <c r="H103" s="150"/>
      <c r="I103" s="87"/>
      <c r="J103" s="87"/>
      <c r="K103" s="87"/>
      <c r="L103" s="87"/>
      <c r="M103" s="87"/>
      <c r="N103" s="87"/>
      <c r="O103" s="87"/>
      <c r="P103" s="87"/>
    </row>
    <row r="104" spans="1:16" x14ac:dyDescent="0.3">
      <c r="A104" s="87"/>
      <c r="B104" s="87"/>
      <c r="C104" s="87"/>
      <c r="D104" s="87"/>
      <c r="E104" s="87"/>
      <c r="F104" s="87"/>
      <c r="G104" s="87"/>
      <c r="H104" s="150"/>
      <c r="I104" s="87"/>
      <c r="J104" s="87"/>
      <c r="K104" s="87"/>
      <c r="L104" s="87"/>
      <c r="M104" s="87"/>
      <c r="N104" s="87"/>
      <c r="O104" s="87"/>
      <c r="P104" s="87"/>
    </row>
    <row r="105" spans="1:16" x14ac:dyDescent="0.3">
      <c r="A105" s="87"/>
      <c r="B105" s="87"/>
      <c r="C105" s="87"/>
      <c r="D105" s="87"/>
      <c r="E105" s="87"/>
      <c r="F105" s="87"/>
      <c r="G105" s="87"/>
      <c r="H105" s="150"/>
      <c r="I105" s="87"/>
      <c r="J105" s="87"/>
      <c r="K105" s="87"/>
      <c r="L105" s="87"/>
      <c r="M105" s="87"/>
      <c r="N105" s="87"/>
      <c r="O105" s="87"/>
      <c r="P105" s="87"/>
    </row>
    <row r="106" spans="1:16" x14ac:dyDescent="0.3">
      <c r="A106" s="87"/>
      <c r="B106" s="87"/>
      <c r="C106" s="87"/>
      <c r="D106" s="87"/>
      <c r="E106" s="87"/>
      <c r="F106" s="87"/>
      <c r="G106" s="87"/>
      <c r="H106" s="150"/>
      <c r="I106" s="87"/>
      <c r="J106" s="87"/>
      <c r="K106" s="87"/>
      <c r="L106" s="87"/>
      <c r="M106" s="87"/>
      <c r="N106" s="87"/>
      <c r="O106" s="87"/>
      <c r="P106" s="87"/>
    </row>
    <row r="107" spans="1:16" x14ac:dyDescent="0.3">
      <c r="A107" s="87"/>
      <c r="B107" s="87"/>
      <c r="C107" s="87"/>
      <c r="D107" s="87"/>
      <c r="E107" s="87"/>
      <c r="F107" s="87"/>
      <c r="G107" s="87"/>
      <c r="H107" s="150"/>
      <c r="I107" s="87"/>
      <c r="J107" s="87"/>
      <c r="K107" s="87"/>
      <c r="L107" s="87"/>
      <c r="M107" s="87"/>
      <c r="N107" s="87"/>
      <c r="O107" s="87"/>
      <c r="P107" s="87"/>
    </row>
    <row r="108" spans="1:16" x14ac:dyDescent="0.3">
      <c r="A108" s="87"/>
      <c r="B108" s="87"/>
      <c r="C108" s="87"/>
      <c r="D108" s="87"/>
      <c r="E108" s="87"/>
      <c r="F108" s="87"/>
      <c r="G108" s="87"/>
      <c r="H108" s="150"/>
      <c r="I108" s="87"/>
      <c r="J108" s="87"/>
      <c r="K108" s="87"/>
      <c r="L108" s="87"/>
      <c r="M108" s="87"/>
      <c r="N108" s="87"/>
      <c r="O108" s="87"/>
      <c r="P108" s="87"/>
    </row>
    <row r="109" spans="1:16" x14ac:dyDescent="0.3">
      <c r="A109" s="87"/>
      <c r="B109" s="87"/>
      <c r="C109" s="87"/>
      <c r="D109" s="87"/>
      <c r="E109" s="87"/>
      <c r="F109" s="87"/>
      <c r="G109" s="87"/>
      <c r="H109" s="150"/>
      <c r="I109" s="87"/>
      <c r="J109" s="87"/>
      <c r="K109" s="87"/>
      <c r="L109" s="87"/>
      <c r="M109" s="87"/>
      <c r="N109" s="87"/>
      <c r="O109" s="87"/>
      <c r="P109" s="87"/>
    </row>
    <row r="110" spans="1:16" x14ac:dyDescent="0.3">
      <c r="A110" s="87"/>
      <c r="B110" s="87"/>
      <c r="C110" s="87"/>
      <c r="D110" s="87"/>
      <c r="E110" s="87"/>
      <c r="F110" s="87"/>
      <c r="G110" s="87"/>
      <c r="H110" s="150"/>
      <c r="I110" s="87"/>
      <c r="J110" s="87"/>
      <c r="K110" s="87"/>
      <c r="L110" s="87"/>
      <c r="M110" s="87"/>
      <c r="N110" s="87"/>
      <c r="O110" s="87"/>
      <c r="P110" s="87"/>
    </row>
    <row r="111" spans="1:16" x14ac:dyDescent="0.3">
      <c r="A111" s="87"/>
      <c r="B111" s="87"/>
      <c r="C111" s="87"/>
      <c r="D111" s="87"/>
      <c r="E111" s="87"/>
      <c r="F111" s="87"/>
      <c r="G111" s="87"/>
      <c r="H111" s="150"/>
      <c r="I111" s="87"/>
      <c r="J111" s="87"/>
      <c r="K111" s="87"/>
      <c r="L111" s="87"/>
      <c r="M111" s="87"/>
      <c r="N111" s="87"/>
      <c r="O111" s="87"/>
      <c r="P111" s="87"/>
    </row>
    <row r="112" spans="1:16" x14ac:dyDescent="0.3">
      <c r="A112" s="87"/>
      <c r="B112" s="87"/>
      <c r="C112" s="87"/>
      <c r="D112" s="87"/>
      <c r="E112" s="87"/>
      <c r="F112" s="87"/>
      <c r="G112" s="87"/>
      <c r="H112" s="150"/>
      <c r="I112" s="87"/>
      <c r="J112" s="87"/>
      <c r="K112" s="87"/>
      <c r="L112" s="87"/>
      <c r="M112" s="87"/>
      <c r="N112" s="87"/>
      <c r="O112" s="87"/>
      <c r="P112" s="87"/>
    </row>
    <row r="113" spans="1:16" x14ac:dyDescent="0.3">
      <c r="A113" s="87"/>
      <c r="B113" s="87"/>
      <c r="C113" s="87"/>
      <c r="D113" s="87"/>
      <c r="E113" s="87"/>
      <c r="F113" s="87"/>
      <c r="G113" s="87"/>
      <c r="H113" s="150"/>
      <c r="I113" s="87"/>
      <c r="J113" s="87"/>
      <c r="K113" s="87"/>
      <c r="L113" s="87"/>
      <c r="M113" s="87"/>
      <c r="N113" s="87"/>
      <c r="O113" s="87"/>
      <c r="P113" s="87"/>
    </row>
    <row r="114" spans="1:16" x14ac:dyDescent="0.3">
      <c r="A114" s="87"/>
      <c r="B114" s="87"/>
      <c r="C114" s="87"/>
      <c r="D114" s="87"/>
      <c r="E114" s="87"/>
      <c r="F114" s="87"/>
      <c r="G114" s="87"/>
      <c r="H114" s="150"/>
      <c r="I114" s="87"/>
      <c r="J114" s="87"/>
      <c r="K114" s="87"/>
      <c r="L114" s="87"/>
      <c r="M114" s="87"/>
      <c r="N114" s="87"/>
      <c r="O114" s="87"/>
      <c r="P114" s="87"/>
    </row>
    <row r="115" spans="1:16" x14ac:dyDescent="0.3">
      <c r="A115" s="87"/>
      <c r="B115" s="87"/>
      <c r="C115" s="87"/>
      <c r="D115" s="87"/>
      <c r="E115" s="87"/>
      <c r="F115" s="87"/>
      <c r="G115" s="87"/>
      <c r="H115" s="150"/>
      <c r="I115" s="87"/>
      <c r="J115" s="87"/>
      <c r="K115" s="87"/>
      <c r="L115" s="87"/>
      <c r="M115" s="87"/>
      <c r="N115" s="87"/>
      <c r="O115" s="87"/>
      <c r="P115" s="87"/>
    </row>
    <row r="116" spans="1:16" x14ac:dyDescent="0.3">
      <c r="A116" s="87"/>
      <c r="B116" s="87"/>
      <c r="C116" s="87"/>
      <c r="D116" s="87"/>
      <c r="E116" s="87"/>
      <c r="F116" s="87"/>
      <c r="G116" s="87"/>
      <c r="H116" s="150"/>
      <c r="I116" s="87"/>
      <c r="J116" s="87"/>
      <c r="K116" s="87"/>
      <c r="L116" s="87"/>
      <c r="M116" s="87"/>
      <c r="N116" s="87"/>
      <c r="O116" s="87"/>
      <c r="P116" s="87"/>
    </row>
    <row r="117" spans="1:16" x14ac:dyDescent="0.3">
      <c r="A117" s="87"/>
      <c r="B117" s="87"/>
      <c r="C117" s="87"/>
      <c r="D117" s="87"/>
      <c r="E117" s="87"/>
      <c r="F117" s="87"/>
      <c r="G117" s="87"/>
      <c r="H117" s="150"/>
      <c r="I117" s="87"/>
      <c r="J117" s="87"/>
      <c r="K117" s="87"/>
      <c r="L117" s="87"/>
      <c r="M117" s="87"/>
      <c r="N117" s="87"/>
      <c r="O117" s="87"/>
      <c r="P117" s="87"/>
    </row>
    <row r="118" spans="1:16" x14ac:dyDescent="0.3">
      <c r="A118" s="87"/>
      <c r="B118" s="87"/>
      <c r="C118" s="87"/>
      <c r="D118" s="87"/>
      <c r="E118" s="87"/>
      <c r="F118" s="87"/>
      <c r="G118" s="87"/>
      <c r="H118" s="150"/>
      <c r="I118" s="87"/>
      <c r="J118" s="87"/>
      <c r="K118" s="87"/>
      <c r="L118" s="87"/>
      <c r="M118" s="87"/>
      <c r="N118" s="87"/>
      <c r="O118" s="87"/>
      <c r="P118" s="87"/>
    </row>
    <row r="119" spans="1:16" x14ac:dyDescent="0.3">
      <c r="A119" s="87"/>
      <c r="B119" s="87"/>
      <c r="C119" s="87"/>
      <c r="D119" s="87"/>
      <c r="E119" s="87"/>
      <c r="F119" s="87"/>
      <c r="G119" s="87"/>
      <c r="H119" s="150"/>
      <c r="I119" s="87"/>
      <c r="J119" s="87"/>
      <c r="K119" s="87"/>
      <c r="L119" s="87"/>
      <c r="M119" s="87"/>
      <c r="N119" s="87"/>
      <c r="O119" s="87"/>
      <c r="P119" s="87"/>
    </row>
    <row r="120" spans="1:16" x14ac:dyDescent="0.3">
      <c r="A120" s="87"/>
      <c r="B120" s="87"/>
      <c r="C120" s="87"/>
      <c r="D120" s="87"/>
      <c r="E120" s="87"/>
      <c r="F120" s="87"/>
      <c r="G120" s="87"/>
      <c r="H120" s="150"/>
      <c r="I120" s="87"/>
      <c r="J120" s="87"/>
      <c r="K120" s="87"/>
      <c r="L120" s="87"/>
      <c r="M120" s="87"/>
      <c r="N120" s="87"/>
      <c r="O120" s="87"/>
      <c r="P120" s="87"/>
    </row>
    <row r="121" spans="1:16" x14ac:dyDescent="0.3">
      <c r="A121" s="87"/>
      <c r="B121" s="87"/>
      <c r="C121" s="87"/>
      <c r="D121" s="87"/>
      <c r="E121" s="87"/>
      <c r="F121" s="87"/>
      <c r="G121" s="87"/>
      <c r="H121" s="150"/>
      <c r="I121" s="87"/>
      <c r="J121" s="87"/>
      <c r="K121" s="87"/>
      <c r="L121" s="87"/>
      <c r="M121" s="87"/>
      <c r="N121" s="87"/>
      <c r="O121" s="87"/>
      <c r="P121" s="87"/>
    </row>
    <row r="122" spans="1:16" x14ac:dyDescent="0.3">
      <c r="A122" s="87"/>
      <c r="B122" s="87"/>
      <c r="C122" s="87"/>
      <c r="D122" s="87"/>
      <c r="E122" s="87"/>
      <c r="F122" s="87"/>
      <c r="G122" s="87"/>
      <c r="H122" s="150"/>
      <c r="I122" s="87"/>
      <c r="J122" s="87"/>
      <c r="K122" s="87"/>
      <c r="L122" s="87"/>
      <c r="M122" s="87"/>
      <c r="N122" s="87"/>
      <c r="O122" s="87"/>
      <c r="P122" s="87"/>
    </row>
    <row r="123" spans="1:16" x14ac:dyDescent="0.3">
      <c r="A123" s="87"/>
      <c r="B123" s="87"/>
      <c r="C123" s="87"/>
      <c r="D123" s="87"/>
      <c r="E123" s="87"/>
      <c r="F123" s="87"/>
      <c r="G123" s="87"/>
      <c r="H123" s="150"/>
      <c r="I123" s="87"/>
      <c r="J123" s="87"/>
      <c r="K123" s="87"/>
      <c r="L123" s="87"/>
      <c r="M123" s="87"/>
      <c r="N123" s="87"/>
      <c r="O123" s="87"/>
      <c r="P123" s="87"/>
    </row>
    <row r="124" spans="1:16" x14ac:dyDescent="0.3">
      <c r="A124" s="87"/>
      <c r="B124" s="87"/>
      <c r="C124" s="87"/>
      <c r="D124" s="87"/>
      <c r="E124" s="87"/>
      <c r="F124" s="87"/>
      <c r="G124" s="87"/>
      <c r="H124" s="150"/>
      <c r="I124" s="87"/>
      <c r="J124" s="87"/>
      <c r="K124" s="87"/>
      <c r="L124" s="87"/>
      <c r="M124" s="87"/>
      <c r="N124" s="87"/>
      <c r="O124" s="87"/>
      <c r="P124" s="87"/>
    </row>
    <row r="125" spans="1:16" x14ac:dyDescent="0.3">
      <c r="A125" s="87"/>
      <c r="B125" s="87"/>
      <c r="C125" s="87"/>
      <c r="D125" s="87"/>
      <c r="E125" s="87"/>
      <c r="F125" s="87"/>
      <c r="G125" s="87"/>
      <c r="H125" s="150"/>
      <c r="I125" s="87"/>
      <c r="J125" s="87"/>
      <c r="K125" s="87"/>
      <c r="L125" s="87"/>
      <c r="M125" s="87"/>
      <c r="N125" s="87"/>
      <c r="O125" s="87"/>
      <c r="P125" s="87"/>
    </row>
    <row r="126" spans="1:16" x14ac:dyDescent="0.3">
      <c r="A126" s="87"/>
      <c r="B126" s="87"/>
      <c r="C126" s="87"/>
      <c r="D126" s="87"/>
      <c r="E126" s="87"/>
      <c r="F126" s="87"/>
      <c r="G126" s="87"/>
      <c r="H126" s="150"/>
      <c r="I126" s="87"/>
      <c r="J126" s="87"/>
      <c r="K126" s="87"/>
      <c r="L126" s="87"/>
      <c r="M126" s="87"/>
      <c r="N126" s="87"/>
      <c r="O126" s="87"/>
      <c r="P126" s="87"/>
    </row>
    <row r="127" spans="1:16" x14ac:dyDescent="0.3">
      <c r="A127" s="87"/>
      <c r="B127" s="87"/>
      <c r="C127" s="87"/>
      <c r="D127" s="87"/>
      <c r="E127" s="87"/>
      <c r="F127" s="87"/>
      <c r="G127" s="87"/>
      <c r="H127" s="150"/>
      <c r="I127" s="87"/>
      <c r="J127" s="87"/>
      <c r="K127" s="87"/>
      <c r="L127" s="87"/>
      <c r="M127" s="87"/>
      <c r="N127" s="87"/>
      <c r="O127" s="87"/>
      <c r="P127" s="87"/>
    </row>
    <row r="128" spans="1:16" x14ac:dyDescent="0.3">
      <c r="A128" s="87"/>
      <c r="B128" s="87"/>
      <c r="C128" s="87"/>
      <c r="D128" s="87"/>
      <c r="E128" s="87"/>
      <c r="F128" s="87"/>
      <c r="G128" s="87"/>
      <c r="H128" s="150"/>
      <c r="I128" s="87"/>
      <c r="J128" s="87"/>
      <c r="K128" s="87"/>
      <c r="L128" s="87"/>
      <c r="M128" s="87"/>
      <c r="N128" s="87"/>
      <c r="O128" s="87"/>
      <c r="P128" s="87"/>
    </row>
    <row r="129" spans="1:16" x14ac:dyDescent="0.3">
      <c r="A129" s="87"/>
      <c r="B129" s="87"/>
      <c r="C129" s="87"/>
      <c r="D129" s="87"/>
      <c r="E129" s="87"/>
      <c r="F129" s="87"/>
      <c r="G129" s="87"/>
      <c r="H129" s="150"/>
      <c r="I129" s="87"/>
      <c r="J129" s="87"/>
      <c r="K129" s="87"/>
      <c r="L129" s="87"/>
      <c r="M129" s="87"/>
      <c r="N129" s="87"/>
      <c r="O129" s="87"/>
      <c r="P129" s="87"/>
    </row>
    <row r="130" spans="1:16" x14ac:dyDescent="0.3">
      <c r="A130" s="87"/>
      <c r="B130" s="87"/>
      <c r="C130" s="87"/>
      <c r="D130" s="87"/>
      <c r="E130" s="87"/>
      <c r="F130" s="87"/>
      <c r="G130" s="87"/>
      <c r="H130" s="150"/>
      <c r="I130" s="87"/>
      <c r="J130" s="87"/>
      <c r="K130" s="87"/>
      <c r="L130" s="87"/>
      <c r="M130" s="87"/>
      <c r="N130" s="87"/>
      <c r="O130" s="87"/>
      <c r="P130" s="87"/>
    </row>
    <row r="131" spans="1:16" x14ac:dyDescent="0.3">
      <c r="A131" s="87"/>
      <c r="B131" s="87"/>
      <c r="C131" s="87"/>
      <c r="D131" s="87"/>
      <c r="E131" s="87"/>
      <c r="F131" s="87"/>
      <c r="G131" s="87"/>
      <c r="H131" s="150"/>
      <c r="I131" s="87"/>
      <c r="J131" s="87"/>
      <c r="K131" s="87"/>
      <c r="L131" s="87"/>
      <c r="M131" s="87"/>
      <c r="N131" s="87"/>
      <c r="O131" s="87"/>
      <c r="P131" s="87"/>
    </row>
    <row r="132" spans="1:16" x14ac:dyDescent="0.3">
      <c r="A132" s="87"/>
      <c r="B132" s="87"/>
      <c r="C132" s="87"/>
      <c r="D132" s="87"/>
      <c r="E132" s="87"/>
      <c r="F132" s="87"/>
      <c r="G132" s="87"/>
      <c r="H132" s="150"/>
      <c r="I132" s="87"/>
      <c r="J132" s="87"/>
      <c r="K132" s="87"/>
      <c r="L132" s="87"/>
      <c r="M132" s="87"/>
      <c r="N132" s="87"/>
      <c r="O132" s="87"/>
      <c r="P132" s="87"/>
    </row>
    <row r="133" spans="1:16" x14ac:dyDescent="0.3">
      <c r="A133" s="87"/>
      <c r="B133" s="87"/>
      <c r="C133" s="87"/>
      <c r="D133" s="87"/>
      <c r="E133" s="87"/>
      <c r="F133" s="87"/>
      <c r="G133" s="87"/>
      <c r="H133" s="150"/>
      <c r="I133" s="87"/>
      <c r="J133" s="87"/>
      <c r="K133" s="87"/>
      <c r="L133" s="87"/>
      <c r="M133" s="87"/>
      <c r="N133" s="87"/>
      <c r="O133" s="87"/>
      <c r="P133" s="87"/>
    </row>
    <row r="134" spans="1:16" x14ac:dyDescent="0.3">
      <c r="A134" s="87"/>
      <c r="B134" s="87"/>
      <c r="C134" s="87"/>
      <c r="D134" s="87"/>
      <c r="E134" s="87"/>
      <c r="F134" s="87"/>
      <c r="G134" s="87"/>
      <c r="H134" s="150"/>
      <c r="I134" s="87"/>
      <c r="J134" s="87"/>
      <c r="K134" s="87"/>
      <c r="L134" s="87"/>
      <c r="M134" s="87"/>
      <c r="N134" s="87"/>
      <c r="O134" s="87"/>
      <c r="P134" s="87"/>
    </row>
    <row r="135" spans="1:16" x14ac:dyDescent="0.3">
      <c r="A135" s="87"/>
      <c r="B135" s="87"/>
      <c r="C135" s="87"/>
      <c r="D135" s="87"/>
      <c r="E135" s="87"/>
      <c r="F135" s="87"/>
      <c r="G135" s="87"/>
      <c r="H135" s="150"/>
      <c r="I135" s="87"/>
      <c r="J135" s="87"/>
      <c r="K135" s="87"/>
      <c r="L135" s="87"/>
      <c r="M135" s="87"/>
      <c r="N135" s="87"/>
      <c r="O135" s="87"/>
      <c r="P135" s="87"/>
    </row>
    <row r="136" spans="1:16" x14ac:dyDescent="0.3">
      <c r="A136" s="87"/>
      <c r="B136" s="87"/>
      <c r="C136" s="87"/>
      <c r="D136" s="87"/>
      <c r="E136" s="87"/>
      <c r="F136" s="87"/>
      <c r="G136" s="87"/>
      <c r="H136" s="150"/>
      <c r="I136" s="87"/>
      <c r="J136" s="87"/>
      <c r="K136" s="87"/>
      <c r="L136" s="87"/>
      <c r="M136" s="87"/>
      <c r="N136" s="87"/>
      <c r="O136" s="87"/>
      <c r="P136" s="87"/>
    </row>
    <row r="137" spans="1:16" x14ac:dyDescent="0.3">
      <c r="A137" s="87"/>
      <c r="B137" s="87"/>
      <c r="C137" s="87"/>
      <c r="D137" s="87"/>
      <c r="E137" s="87"/>
      <c r="F137" s="87"/>
      <c r="G137" s="87"/>
      <c r="H137" s="150"/>
      <c r="I137" s="87"/>
      <c r="J137" s="87"/>
      <c r="K137" s="87"/>
      <c r="L137" s="87"/>
      <c r="M137" s="87"/>
      <c r="N137" s="87"/>
      <c r="O137" s="87"/>
      <c r="P137" s="87"/>
    </row>
    <row r="138" spans="1:16" x14ac:dyDescent="0.3">
      <c r="A138" s="87"/>
      <c r="B138" s="87"/>
      <c r="C138" s="87"/>
      <c r="D138" s="87"/>
      <c r="E138" s="87"/>
      <c r="F138" s="87"/>
      <c r="G138" s="87"/>
      <c r="H138" s="150"/>
      <c r="I138" s="87"/>
      <c r="J138" s="87"/>
      <c r="K138" s="87"/>
      <c r="L138" s="87"/>
      <c r="M138" s="87"/>
      <c r="N138" s="87"/>
      <c r="O138" s="87"/>
      <c r="P138" s="87"/>
    </row>
    <row r="139" spans="1:16" x14ac:dyDescent="0.3">
      <c r="A139" s="87"/>
      <c r="B139" s="87"/>
      <c r="C139" s="87"/>
      <c r="D139" s="87"/>
      <c r="E139" s="87"/>
      <c r="F139" s="87"/>
      <c r="G139" s="87"/>
      <c r="H139" s="150"/>
      <c r="I139" s="87"/>
      <c r="J139" s="87"/>
      <c r="K139" s="87"/>
      <c r="L139" s="87"/>
      <c r="M139" s="87"/>
      <c r="N139" s="87"/>
      <c r="O139" s="87"/>
      <c r="P139" s="87"/>
    </row>
    <row r="140" spans="1:16" x14ac:dyDescent="0.3">
      <c r="A140" s="87"/>
      <c r="B140" s="87"/>
      <c r="C140" s="87"/>
      <c r="D140" s="87"/>
      <c r="E140" s="87"/>
      <c r="F140" s="87"/>
      <c r="G140" s="87"/>
      <c r="H140" s="150"/>
      <c r="I140" s="87"/>
      <c r="J140" s="87"/>
      <c r="K140" s="87"/>
      <c r="L140" s="87"/>
      <c r="M140" s="87"/>
      <c r="N140" s="87"/>
      <c r="O140" s="87"/>
      <c r="P140" s="87"/>
    </row>
    <row r="141" spans="1:16" x14ac:dyDescent="0.3">
      <c r="A141" s="87"/>
      <c r="B141" s="87"/>
      <c r="C141" s="87"/>
      <c r="D141" s="87"/>
      <c r="E141" s="87"/>
      <c r="F141" s="87"/>
      <c r="G141" s="87"/>
      <c r="H141" s="150"/>
      <c r="I141" s="87"/>
      <c r="J141" s="87"/>
      <c r="K141" s="87"/>
      <c r="L141" s="87"/>
      <c r="M141" s="87"/>
      <c r="N141" s="87"/>
      <c r="O141" s="87"/>
      <c r="P141" s="87"/>
    </row>
    <row r="142" spans="1:16" x14ac:dyDescent="0.3">
      <c r="A142" s="87"/>
      <c r="B142" s="87"/>
      <c r="C142" s="87"/>
      <c r="D142" s="87"/>
      <c r="E142" s="87"/>
      <c r="F142" s="87"/>
      <c r="G142" s="87"/>
      <c r="H142" s="150"/>
      <c r="I142" s="87"/>
      <c r="J142" s="87"/>
      <c r="K142" s="87"/>
      <c r="L142" s="87"/>
      <c r="M142" s="87"/>
      <c r="N142" s="87"/>
      <c r="O142" s="87"/>
      <c r="P142" s="87"/>
    </row>
    <row r="143" spans="1:16" x14ac:dyDescent="0.3">
      <c r="A143" s="87"/>
      <c r="B143" s="87"/>
      <c r="C143" s="87"/>
      <c r="D143" s="87"/>
      <c r="E143" s="87"/>
      <c r="F143" s="87"/>
      <c r="G143" s="87"/>
      <c r="H143" s="150"/>
      <c r="I143" s="87"/>
      <c r="J143" s="87"/>
      <c r="K143" s="87"/>
      <c r="L143" s="87"/>
      <c r="M143" s="87"/>
      <c r="N143" s="87"/>
      <c r="O143" s="87"/>
      <c r="P143" s="87"/>
    </row>
    <row r="144" spans="1:16" x14ac:dyDescent="0.3">
      <c r="A144" s="87"/>
      <c r="B144" s="87"/>
      <c r="C144" s="87"/>
      <c r="D144" s="87"/>
      <c r="E144" s="87"/>
      <c r="F144" s="87"/>
      <c r="G144" s="87"/>
      <c r="H144" s="150"/>
      <c r="I144" s="87"/>
      <c r="J144" s="87"/>
      <c r="K144" s="87"/>
      <c r="L144" s="87"/>
      <c r="M144" s="87"/>
      <c r="N144" s="87"/>
      <c r="O144" s="87"/>
      <c r="P144" s="87"/>
    </row>
    <row r="145" spans="1:16" x14ac:dyDescent="0.3">
      <c r="A145" s="87"/>
      <c r="B145" s="87"/>
      <c r="C145" s="87"/>
      <c r="D145" s="87"/>
      <c r="E145" s="87"/>
      <c r="F145" s="87"/>
      <c r="G145" s="87"/>
      <c r="H145" s="150"/>
      <c r="I145" s="87"/>
      <c r="J145" s="87"/>
      <c r="K145" s="87"/>
      <c r="L145" s="87"/>
      <c r="M145" s="87"/>
      <c r="N145" s="87"/>
      <c r="O145" s="87"/>
      <c r="P145" s="87"/>
    </row>
    <row r="146" spans="1:16" x14ac:dyDescent="0.3">
      <c r="A146" s="87"/>
      <c r="B146" s="87"/>
      <c r="C146" s="87"/>
      <c r="D146" s="87"/>
      <c r="E146" s="87"/>
      <c r="F146" s="87"/>
      <c r="G146" s="87"/>
      <c r="H146" s="150"/>
      <c r="I146" s="87"/>
      <c r="J146" s="87"/>
      <c r="K146" s="87"/>
      <c r="L146" s="87"/>
      <c r="M146" s="87"/>
      <c r="N146" s="87"/>
      <c r="O146" s="87"/>
      <c r="P146" s="87"/>
    </row>
    <row r="147" spans="1:16" x14ac:dyDescent="0.3">
      <c r="A147" s="87"/>
      <c r="B147" s="87"/>
      <c r="C147" s="87"/>
      <c r="D147" s="87"/>
      <c r="E147" s="87"/>
      <c r="F147" s="87"/>
      <c r="G147" s="87"/>
      <c r="H147" s="150"/>
      <c r="I147" s="87"/>
      <c r="J147" s="87"/>
      <c r="K147" s="87"/>
      <c r="L147" s="87"/>
      <c r="M147" s="87"/>
      <c r="N147" s="87"/>
      <c r="O147" s="87"/>
      <c r="P147" s="87"/>
    </row>
    <row r="148" spans="1:16" x14ac:dyDescent="0.3">
      <c r="A148" s="87"/>
      <c r="B148" s="87"/>
      <c r="C148" s="87"/>
      <c r="D148" s="87"/>
      <c r="E148" s="87"/>
      <c r="F148" s="87"/>
      <c r="G148" s="87"/>
      <c r="H148" s="150"/>
      <c r="I148" s="87"/>
      <c r="J148" s="87"/>
      <c r="K148" s="87"/>
      <c r="L148" s="87"/>
      <c r="M148" s="87"/>
      <c r="N148" s="87"/>
      <c r="O148" s="87"/>
      <c r="P148" s="87"/>
    </row>
    <row r="149" spans="1:16" x14ac:dyDescent="0.3">
      <c r="A149" s="87"/>
      <c r="B149" s="87"/>
      <c r="C149" s="87"/>
      <c r="D149" s="87"/>
      <c r="E149" s="87"/>
      <c r="F149" s="87"/>
      <c r="G149" s="87"/>
      <c r="H149" s="150"/>
      <c r="I149" s="87"/>
      <c r="J149" s="87"/>
      <c r="K149" s="87"/>
      <c r="L149" s="87"/>
      <c r="M149" s="87"/>
      <c r="N149" s="87"/>
      <c r="O149" s="87"/>
      <c r="P149" s="87"/>
    </row>
    <row r="150" spans="1:16" x14ac:dyDescent="0.3">
      <c r="A150" s="87"/>
      <c r="B150" s="87"/>
      <c r="C150" s="87"/>
      <c r="D150" s="87"/>
      <c r="E150" s="87"/>
      <c r="F150" s="87"/>
      <c r="G150" s="87"/>
      <c r="H150" s="150"/>
      <c r="I150" s="87"/>
      <c r="J150" s="87"/>
      <c r="K150" s="87"/>
      <c r="L150" s="87"/>
      <c r="M150" s="87"/>
      <c r="N150" s="87"/>
      <c r="O150" s="87"/>
      <c r="P150" s="87"/>
    </row>
    <row r="151" spans="1:16" x14ac:dyDescent="0.3">
      <c r="A151" s="87"/>
      <c r="B151" s="87"/>
      <c r="C151" s="87"/>
      <c r="D151" s="87"/>
      <c r="E151" s="87"/>
      <c r="F151" s="87"/>
      <c r="G151" s="87"/>
      <c r="H151" s="150"/>
      <c r="I151" s="87"/>
      <c r="J151" s="87"/>
      <c r="K151" s="87"/>
      <c r="L151" s="87"/>
      <c r="M151" s="87"/>
      <c r="N151" s="87"/>
      <c r="O151" s="87"/>
      <c r="P151" s="87"/>
    </row>
    <row r="152" spans="1:16" x14ac:dyDescent="0.3">
      <c r="A152" s="87"/>
      <c r="B152" s="87"/>
      <c r="C152" s="87"/>
      <c r="D152" s="87"/>
      <c r="E152" s="87"/>
      <c r="F152" s="87"/>
      <c r="G152" s="87"/>
      <c r="H152" s="150"/>
      <c r="I152" s="87"/>
      <c r="J152" s="87"/>
      <c r="K152" s="87"/>
      <c r="L152" s="87"/>
      <c r="M152" s="87"/>
      <c r="N152" s="87"/>
      <c r="O152" s="87"/>
      <c r="P152" s="87"/>
    </row>
    <row r="153" spans="1:16" x14ac:dyDescent="0.3">
      <c r="A153" s="87"/>
      <c r="B153" s="87"/>
      <c r="C153" s="87"/>
      <c r="D153" s="87"/>
      <c r="E153" s="87"/>
      <c r="F153" s="87"/>
      <c r="G153" s="87"/>
      <c r="H153" s="150"/>
      <c r="I153" s="87"/>
      <c r="J153" s="87"/>
      <c r="K153" s="87"/>
      <c r="L153" s="87"/>
      <c r="M153" s="87"/>
      <c r="N153" s="87"/>
      <c r="O153" s="87"/>
      <c r="P153" s="87"/>
    </row>
    <row r="154" spans="1:16" x14ac:dyDescent="0.3">
      <c r="A154" s="87"/>
      <c r="B154" s="87"/>
      <c r="C154" s="87"/>
      <c r="D154" s="87"/>
      <c r="E154" s="87"/>
      <c r="F154" s="87"/>
      <c r="G154" s="87"/>
      <c r="H154" s="150"/>
      <c r="I154" s="87"/>
      <c r="J154" s="87"/>
      <c r="K154" s="87"/>
      <c r="L154" s="87"/>
      <c r="M154" s="87"/>
      <c r="N154" s="87"/>
      <c r="O154" s="87"/>
      <c r="P154" s="87"/>
    </row>
    <row r="155" spans="1:16" x14ac:dyDescent="0.3">
      <c r="A155" s="87"/>
      <c r="B155" s="87"/>
      <c r="C155" s="87"/>
      <c r="D155" s="87"/>
      <c r="E155" s="87"/>
      <c r="F155" s="87"/>
      <c r="G155" s="87"/>
      <c r="H155" s="150"/>
      <c r="I155" s="87"/>
      <c r="J155" s="87"/>
      <c r="K155" s="87"/>
      <c r="L155" s="87"/>
      <c r="M155" s="87"/>
      <c r="N155" s="87"/>
      <c r="O155" s="87"/>
      <c r="P155" s="87"/>
    </row>
    <row r="156" spans="1:16" x14ac:dyDescent="0.3">
      <c r="A156" s="87"/>
      <c r="B156" s="87"/>
      <c r="C156" s="87"/>
      <c r="D156" s="87"/>
      <c r="E156" s="87"/>
      <c r="F156" s="87"/>
      <c r="G156" s="87"/>
      <c r="H156" s="150"/>
      <c r="I156" s="87"/>
      <c r="J156" s="87"/>
      <c r="K156" s="87"/>
      <c r="L156" s="87"/>
      <c r="M156" s="87"/>
      <c r="N156" s="87"/>
      <c r="O156" s="87"/>
      <c r="P156" s="87"/>
    </row>
    <row r="157" spans="1:16" x14ac:dyDescent="0.3">
      <c r="A157" s="87"/>
      <c r="B157" s="87"/>
      <c r="C157" s="87"/>
      <c r="D157" s="87"/>
      <c r="E157" s="87"/>
      <c r="F157" s="87"/>
      <c r="G157" s="87"/>
      <c r="H157" s="150"/>
      <c r="I157" s="87"/>
      <c r="J157" s="87"/>
      <c r="K157" s="87"/>
      <c r="L157" s="87"/>
      <c r="M157" s="87"/>
      <c r="N157" s="87"/>
      <c r="O157" s="87"/>
      <c r="P157" s="87"/>
    </row>
    <row r="158" spans="1:16" x14ac:dyDescent="0.3">
      <c r="A158" s="87"/>
      <c r="B158" s="87"/>
      <c r="C158" s="87"/>
      <c r="D158" s="87"/>
      <c r="E158" s="87"/>
      <c r="F158" s="87"/>
      <c r="G158" s="87"/>
      <c r="H158" s="150"/>
      <c r="I158" s="87"/>
      <c r="J158" s="87"/>
      <c r="K158" s="87"/>
      <c r="L158" s="87"/>
      <c r="M158" s="87"/>
      <c r="N158" s="87"/>
      <c r="O158" s="87"/>
      <c r="P158" s="87"/>
    </row>
    <row r="159" spans="1:16" x14ac:dyDescent="0.3">
      <c r="A159" s="87"/>
      <c r="B159" s="87"/>
      <c r="C159" s="87"/>
      <c r="D159" s="87"/>
      <c r="E159" s="87"/>
      <c r="F159" s="87"/>
      <c r="G159" s="87"/>
      <c r="H159" s="150"/>
      <c r="I159" s="87"/>
      <c r="J159" s="87"/>
      <c r="K159" s="87"/>
      <c r="L159" s="87"/>
      <c r="M159" s="87"/>
      <c r="N159" s="87"/>
      <c r="O159" s="87"/>
      <c r="P159" s="87"/>
    </row>
    <row r="160" spans="1:16" x14ac:dyDescent="0.3">
      <c r="A160" s="87"/>
      <c r="B160" s="87"/>
      <c r="C160" s="87"/>
      <c r="D160" s="87"/>
      <c r="E160" s="87"/>
      <c r="F160" s="87"/>
      <c r="G160" s="87"/>
      <c r="H160" s="150"/>
      <c r="I160" s="87"/>
      <c r="J160" s="87"/>
      <c r="K160" s="87"/>
      <c r="L160" s="87"/>
      <c r="M160" s="87"/>
      <c r="N160" s="87"/>
      <c r="O160" s="87"/>
      <c r="P160" s="87"/>
    </row>
    <row r="161" spans="1:16" x14ac:dyDescent="0.3">
      <c r="A161" s="87"/>
      <c r="B161" s="87"/>
      <c r="C161" s="87"/>
      <c r="D161" s="87"/>
      <c r="E161" s="87"/>
      <c r="F161" s="87"/>
      <c r="G161" s="87"/>
      <c r="H161" s="150"/>
      <c r="I161" s="87"/>
      <c r="J161" s="87"/>
      <c r="K161" s="87"/>
      <c r="L161" s="87"/>
      <c r="M161" s="87"/>
      <c r="N161" s="87"/>
      <c r="O161" s="87"/>
      <c r="P161" s="87"/>
    </row>
    <row r="162" spans="1:16" x14ac:dyDescent="0.3">
      <c r="A162" s="87"/>
      <c r="B162" s="87"/>
      <c r="C162" s="87"/>
      <c r="D162" s="87"/>
      <c r="E162" s="87"/>
      <c r="F162" s="87"/>
      <c r="G162" s="87"/>
      <c r="H162" s="150"/>
      <c r="I162" s="87"/>
      <c r="J162" s="87"/>
      <c r="K162" s="87"/>
      <c r="L162" s="87"/>
      <c r="M162" s="87"/>
      <c r="N162" s="87"/>
      <c r="O162" s="87"/>
      <c r="P162" s="87"/>
    </row>
    <row r="163" spans="1:16" x14ac:dyDescent="0.3">
      <c r="A163" s="87"/>
      <c r="B163" s="87"/>
      <c r="C163" s="87"/>
      <c r="D163" s="87"/>
      <c r="E163" s="87"/>
      <c r="F163" s="87"/>
      <c r="G163" s="87"/>
      <c r="H163" s="150"/>
      <c r="I163" s="87"/>
      <c r="J163" s="87"/>
      <c r="K163" s="87"/>
      <c r="L163" s="87"/>
      <c r="M163" s="87"/>
      <c r="N163" s="87"/>
      <c r="O163" s="87"/>
      <c r="P163" s="87"/>
    </row>
    <row r="164" spans="1:16" x14ac:dyDescent="0.3">
      <c r="A164" s="87"/>
      <c r="B164" s="87"/>
      <c r="C164" s="87"/>
      <c r="D164" s="87"/>
      <c r="E164" s="87"/>
      <c r="F164" s="87"/>
      <c r="G164" s="87"/>
      <c r="H164" s="150"/>
      <c r="I164" s="87"/>
      <c r="J164" s="87"/>
      <c r="K164" s="87"/>
      <c r="L164" s="87"/>
      <c r="M164" s="87"/>
      <c r="N164" s="87"/>
      <c r="O164" s="87"/>
      <c r="P164" s="87"/>
    </row>
    <row r="165" spans="1:16" x14ac:dyDescent="0.3">
      <c r="A165" s="87"/>
      <c r="B165" s="87"/>
      <c r="C165" s="87"/>
      <c r="D165" s="87"/>
      <c r="E165" s="87"/>
      <c r="F165" s="87"/>
      <c r="G165" s="87"/>
      <c r="H165" s="150"/>
      <c r="I165" s="87"/>
      <c r="J165" s="87"/>
      <c r="K165" s="87"/>
      <c r="L165" s="87"/>
      <c r="M165" s="87"/>
      <c r="N165" s="87"/>
      <c r="O165" s="87"/>
      <c r="P165" s="87"/>
    </row>
    <row r="166" spans="1:16" x14ac:dyDescent="0.3">
      <c r="A166" s="87"/>
      <c r="B166" s="87"/>
      <c r="C166" s="87"/>
      <c r="D166" s="87"/>
      <c r="E166" s="87"/>
      <c r="F166" s="87"/>
      <c r="G166" s="87"/>
      <c r="H166" s="150"/>
      <c r="I166" s="87"/>
      <c r="J166" s="87"/>
      <c r="K166" s="87"/>
      <c r="L166" s="87"/>
      <c r="M166" s="87"/>
      <c r="N166" s="87"/>
      <c r="O166" s="87"/>
      <c r="P166" s="87"/>
    </row>
    <row r="167" spans="1:16" x14ac:dyDescent="0.3">
      <c r="A167" s="87"/>
      <c r="B167" s="87"/>
      <c r="C167" s="87"/>
      <c r="D167" s="87"/>
      <c r="E167" s="87"/>
      <c r="F167" s="87"/>
      <c r="G167" s="87"/>
      <c r="H167" s="150"/>
      <c r="I167" s="87"/>
      <c r="J167" s="87"/>
      <c r="K167" s="87"/>
      <c r="L167" s="87"/>
      <c r="M167" s="87"/>
      <c r="N167" s="87"/>
      <c r="O167" s="87"/>
      <c r="P167" s="87"/>
    </row>
    <row r="168" spans="1:16" x14ac:dyDescent="0.3">
      <c r="A168" s="87"/>
      <c r="B168" s="87"/>
      <c r="C168" s="87"/>
      <c r="D168" s="87"/>
      <c r="E168" s="87"/>
      <c r="F168" s="87"/>
      <c r="G168" s="87"/>
      <c r="H168" s="150"/>
      <c r="I168" s="87"/>
      <c r="J168" s="87"/>
      <c r="K168" s="87"/>
      <c r="L168" s="87"/>
      <c r="M168" s="87"/>
      <c r="N168" s="87"/>
      <c r="O168" s="87"/>
      <c r="P168" s="87"/>
    </row>
    <row r="169" spans="1:16" x14ac:dyDescent="0.3">
      <c r="A169" s="87"/>
      <c r="B169" s="87"/>
      <c r="C169" s="87"/>
      <c r="D169" s="87"/>
      <c r="E169" s="87"/>
      <c r="F169" s="87"/>
      <c r="G169" s="87"/>
      <c r="H169" s="150"/>
      <c r="I169" s="87"/>
      <c r="J169" s="87"/>
      <c r="K169" s="87"/>
      <c r="L169" s="87"/>
      <c r="M169" s="87"/>
      <c r="N169" s="87"/>
      <c r="O169" s="87"/>
      <c r="P169" s="87"/>
    </row>
    <row r="170" spans="1:16" x14ac:dyDescent="0.3">
      <c r="A170" s="87"/>
      <c r="B170" s="87"/>
      <c r="C170" s="87"/>
      <c r="D170" s="87"/>
      <c r="E170" s="87"/>
      <c r="F170" s="87"/>
      <c r="G170" s="87"/>
      <c r="H170" s="150"/>
      <c r="I170" s="87"/>
      <c r="J170" s="87"/>
      <c r="K170" s="87"/>
      <c r="L170" s="87"/>
      <c r="M170" s="87"/>
      <c r="N170" s="87"/>
      <c r="O170" s="87"/>
      <c r="P170" s="87"/>
    </row>
    <row r="171" spans="1:16" x14ac:dyDescent="0.3">
      <c r="A171" s="87"/>
      <c r="B171" s="87"/>
      <c r="C171" s="87"/>
      <c r="D171" s="87"/>
      <c r="E171" s="87"/>
      <c r="F171" s="87"/>
      <c r="G171" s="87"/>
      <c r="H171" s="150"/>
      <c r="I171" s="87"/>
      <c r="J171" s="87"/>
      <c r="K171" s="87"/>
      <c r="L171" s="87"/>
      <c r="M171" s="87"/>
      <c r="N171" s="87"/>
      <c r="O171" s="87"/>
      <c r="P171" s="87"/>
    </row>
    <row r="172" spans="1:16" x14ac:dyDescent="0.3">
      <c r="A172" s="87"/>
      <c r="B172" s="87"/>
      <c r="C172" s="87"/>
      <c r="D172" s="87"/>
      <c r="E172" s="87"/>
      <c r="F172" s="87"/>
      <c r="G172" s="87"/>
      <c r="H172" s="150"/>
      <c r="I172" s="87"/>
      <c r="J172" s="87"/>
      <c r="K172" s="87"/>
      <c r="L172" s="87"/>
      <c r="M172" s="87"/>
      <c r="N172" s="87"/>
      <c r="O172" s="87"/>
      <c r="P172" s="87"/>
    </row>
    <row r="173" spans="1:16" x14ac:dyDescent="0.3">
      <c r="A173" s="87"/>
      <c r="B173" s="87"/>
      <c r="C173" s="87"/>
      <c r="D173" s="87"/>
      <c r="E173" s="87"/>
      <c r="F173" s="87"/>
      <c r="G173" s="87"/>
      <c r="H173" s="150"/>
      <c r="I173" s="87"/>
      <c r="J173" s="87"/>
      <c r="K173" s="87"/>
      <c r="L173" s="87"/>
      <c r="M173" s="87"/>
      <c r="N173" s="87"/>
      <c r="O173" s="87"/>
      <c r="P173" s="87"/>
    </row>
    <row r="174" spans="1:16" x14ac:dyDescent="0.3">
      <c r="A174" s="87"/>
      <c r="B174" s="87"/>
      <c r="C174" s="87"/>
      <c r="D174" s="87"/>
      <c r="E174" s="87"/>
      <c r="F174" s="87"/>
      <c r="G174" s="87"/>
      <c r="H174" s="150"/>
      <c r="I174" s="87"/>
      <c r="J174" s="87"/>
      <c r="K174" s="87"/>
      <c r="L174" s="87"/>
      <c r="M174" s="87"/>
      <c r="N174" s="87"/>
      <c r="O174" s="87"/>
      <c r="P174" s="87"/>
    </row>
    <row r="175" spans="1:16" x14ac:dyDescent="0.3">
      <c r="A175" s="87"/>
      <c r="B175" s="87"/>
      <c r="C175" s="87"/>
      <c r="D175" s="87"/>
      <c r="E175" s="87"/>
      <c r="F175" s="87"/>
      <c r="G175" s="87"/>
      <c r="H175" s="150"/>
      <c r="I175" s="87"/>
      <c r="J175" s="87"/>
      <c r="K175" s="87"/>
      <c r="L175" s="87"/>
      <c r="M175" s="87"/>
      <c r="N175" s="87"/>
      <c r="O175" s="87"/>
      <c r="P175" s="87"/>
    </row>
    <row r="176" spans="1:16" x14ac:dyDescent="0.3">
      <c r="A176" s="87"/>
      <c r="B176" s="87"/>
      <c r="C176" s="87"/>
      <c r="D176" s="87"/>
      <c r="E176" s="87"/>
      <c r="F176" s="87"/>
      <c r="G176" s="87"/>
      <c r="H176" s="150"/>
      <c r="I176" s="87"/>
      <c r="J176" s="87"/>
      <c r="K176" s="87"/>
      <c r="L176" s="87"/>
      <c r="M176" s="87"/>
      <c r="N176" s="87"/>
      <c r="O176" s="87"/>
      <c r="P176" s="87"/>
    </row>
    <row r="177" spans="1:16" x14ac:dyDescent="0.3">
      <c r="A177" s="87"/>
      <c r="B177" s="87"/>
      <c r="C177" s="87"/>
      <c r="D177" s="87"/>
      <c r="E177" s="87"/>
      <c r="F177" s="87"/>
      <c r="G177" s="87"/>
      <c r="H177" s="150"/>
      <c r="I177" s="87"/>
      <c r="J177" s="87"/>
      <c r="K177" s="87"/>
      <c r="L177" s="87"/>
      <c r="M177" s="87"/>
      <c r="N177" s="87"/>
      <c r="O177" s="87"/>
      <c r="P177" s="87"/>
    </row>
    <row r="178" spans="1:16" x14ac:dyDescent="0.3">
      <c r="A178" s="87"/>
      <c r="B178" s="87"/>
      <c r="C178" s="87"/>
      <c r="D178" s="87"/>
      <c r="E178" s="87"/>
      <c r="F178" s="87"/>
      <c r="G178" s="87"/>
      <c r="H178" s="150"/>
      <c r="I178" s="87"/>
      <c r="J178" s="87"/>
      <c r="K178" s="87"/>
      <c r="L178" s="87"/>
      <c r="M178" s="87"/>
      <c r="N178" s="87"/>
      <c r="O178" s="87"/>
      <c r="P178" s="87"/>
    </row>
    <row r="179" spans="1:16" x14ac:dyDescent="0.3">
      <c r="A179" s="87"/>
      <c r="B179" s="87"/>
      <c r="C179" s="87"/>
      <c r="D179" s="87"/>
      <c r="E179" s="87"/>
      <c r="F179" s="87"/>
      <c r="G179" s="87"/>
      <c r="H179" s="150"/>
      <c r="I179" s="87"/>
      <c r="J179" s="87"/>
      <c r="K179" s="87"/>
      <c r="L179" s="87"/>
      <c r="M179" s="87"/>
      <c r="N179" s="87"/>
      <c r="O179" s="87"/>
      <c r="P179" s="87"/>
    </row>
    <row r="180" spans="1:16" x14ac:dyDescent="0.3">
      <c r="A180" s="87"/>
      <c r="B180" s="87"/>
      <c r="C180" s="87"/>
      <c r="D180" s="87"/>
      <c r="E180" s="87"/>
      <c r="F180" s="87"/>
      <c r="G180" s="87"/>
      <c r="H180" s="150"/>
      <c r="I180" s="87"/>
      <c r="J180" s="87"/>
      <c r="K180" s="87"/>
      <c r="L180" s="87"/>
      <c r="M180" s="87"/>
      <c r="N180" s="87"/>
      <c r="O180" s="87"/>
      <c r="P180" s="87"/>
    </row>
    <row r="181" spans="1:16" x14ac:dyDescent="0.3">
      <c r="A181" s="87"/>
      <c r="B181" s="87"/>
      <c r="C181" s="87"/>
      <c r="D181" s="87"/>
      <c r="E181" s="87"/>
      <c r="F181" s="87"/>
      <c r="G181" s="87"/>
      <c r="H181" s="150"/>
      <c r="I181" s="87"/>
      <c r="J181" s="87"/>
      <c r="K181" s="87"/>
      <c r="L181" s="87"/>
      <c r="M181" s="87"/>
      <c r="N181" s="87"/>
      <c r="O181" s="87"/>
      <c r="P181" s="87"/>
    </row>
    <row r="182" spans="1:16" x14ac:dyDescent="0.3">
      <c r="C182" s="87"/>
      <c r="D182" s="87"/>
      <c r="E182" s="87"/>
      <c r="F182" s="87"/>
      <c r="G182" s="87"/>
      <c r="H182" s="150"/>
      <c r="I182" s="87"/>
      <c r="J182" s="87"/>
      <c r="K182" s="87"/>
      <c r="L182" s="87"/>
      <c r="M182" s="87"/>
      <c r="N182" s="87"/>
      <c r="O182" s="87"/>
      <c r="P182" s="87"/>
    </row>
    <row r="183" spans="1:16" x14ac:dyDescent="0.3">
      <c r="A183" s="87"/>
      <c r="B183" s="87"/>
      <c r="C183" s="87"/>
      <c r="D183" s="87"/>
      <c r="E183" s="87"/>
      <c r="F183" s="87"/>
      <c r="G183" s="87"/>
      <c r="H183" s="150"/>
      <c r="I183" s="87"/>
      <c r="J183" s="87"/>
      <c r="K183" s="87"/>
      <c r="L183" s="87"/>
      <c r="M183" s="87"/>
      <c r="N183" s="87"/>
      <c r="O183" s="87"/>
      <c r="P183" s="87"/>
    </row>
    <row r="184" spans="1:16" x14ac:dyDescent="0.3">
      <c r="A184" s="87"/>
      <c r="B184" s="87"/>
      <c r="C184" s="87"/>
      <c r="D184" s="87"/>
      <c r="E184" s="87"/>
      <c r="F184" s="87"/>
      <c r="G184" s="87"/>
      <c r="H184" s="150"/>
      <c r="I184" s="87"/>
      <c r="J184" s="87"/>
      <c r="K184" s="87"/>
      <c r="L184" s="87"/>
      <c r="M184" s="87"/>
      <c r="N184" s="87"/>
      <c r="O184" s="87"/>
      <c r="P184" s="87"/>
    </row>
    <row r="185" spans="1:16" x14ac:dyDescent="0.3">
      <c r="A185" s="87"/>
      <c r="B185" s="87"/>
      <c r="C185" s="87"/>
      <c r="D185" s="87"/>
      <c r="E185" s="87"/>
      <c r="F185" s="87"/>
      <c r="G185" s="87"/>
      <c r="H185" s="150"/>
      <c r="I185" s="87"/>
      <c r="J185" s="87"/>
      <c r="K185" s="87"/>
      <c r="L185" s="87"/>
      <c r="M185" s="87"/>
      <c r="N185" s="87"/>
      <c r="O185" s="87"/>
      <c r="P185" s="87"/>
    </row>
    <row r="186" spans="1:16" x14ac:dyDescent="0.3">
      <c r="A186" s="87"/>
      <c r="B186" s="87"/>
      <c r="C186" s="87"/>
      <c r="D186" s="87"/>
      <c r="E186" s="87"/>
      <c r="F186" s="87"/>
      <c r="G186" s="87"/>
      <c r="H186" s="150"/>
      <c r="I186" s="87"/>
      <c r="J186" s="87"/>
      <c r="K186" s="87"/>
      <c r="L186" s="87"/>
      <c r="M186" s="87"/>
      <c r="N186" s="87"/>
      <c r="O186" s="87"/>
      <c r="P186" s="87"/>
    </row>
    <row r="187" spans="1:16" x14ac:dyDescent="0.3">
      <c r="A187" s="87"/>
      <c r="B187" s="87"/>
      <c r="C187" s="87"/>
      <c r="D187" s="87"/>
      <c r="E187" s="87"/>
      <c r="F187" s="87"/>
      <c r="G187" s="87"/>
      <c r="H187" s="150"/>
      <c r="I187" s="87"/>
      <c r="J187" s="87"/>
      <c r="K187" s="87"/>
      <c r="L187" s="87"/>
      <c r="M187" s="87"/>
      <c r="N187" s="87"/>
      <c r="O187" s="87"/>
      <c r="P187" s="87"/>
    </row>
    <row r="188" spans="1:16" x14ac:dyDescent="0.3">
      <c r="A188" s="87"/>
      <c r="B188" s="87"/>
      <c r="C188" s="87"/>
      <c r="D188" s="87"/>
      <c r="E188" s="87"/>
      <c r="F188" s="87"/>
      <c r="G188" s="87"/>
      <c r="H188" s="150"/>
      <c r="I188" s="87"/>
      <c r="J188" s="87"/>
      <c r="K188" s="87"/>
      <c r="L188" s="87"/>
      <c r="M188" s="87"/>
      <c r="N188" s="87"/>
      <c r="O188" s="87"/>
      <c r="P188" s="87"/>
    </row>
    <row r="189" spans="1:16" x14ac:dyDescent="0.3">
      <c r="A189" s="87"/>
      <c r="B189" s="87"/>
      <c r="C189" s="87"/>
      <c r="D189" s="87"/>
      <c r="E189" s="87"/>
      <c r="F189" s="87"/>
      <c r="G189" s="87"/>
      <c r="H189" s="150"/>
      <c r="I189" s="87"/>
      <c r="J189" s="87"/>
      <c r="K189" s="87"/>
      <c r="L189" s="87"/>
      <c r="M189" s="87"/>
      <c r="N189" s="87"/>
      <c r="O189" s="87"/>
      <c r="P189" s="87"/>
    </row>
    <row r="190" spans="1:16" x14ac:dyDescent="0.3">
      <c r="A190" s="87"/>
      <c r="B190" s="87"/>
      <c r="C190" s="87"/>
      <c r="D190" s="87"/>
      <c r="E190" s="87"/>
      <c r="F190" s="87"/>
      <c r="G190" s="87"/>
      <c r="H190" s="150"/>
      <c r="I190" s="87"/>
      <c r="J190" s="87"/>
      <c r="K190" s="87"/>
      <c r="L190" s="87"/>
      <c r="M190" s="87"/>
      <c r="N190" s="87"/>
      <c r="O190" s="87"/>
      <c r="P190" s="87"/>
    </row>
    <row r="191" spans="1:16" x14ac:dyDescent="0.3">
      <c r="A191" s="87"/>
      <c r="B191" s="87"/>
      <c r="C191" s="87"/>
      <c r="D191" s="87"/>
      <c r="E191" s="87"/>
      <c r="F191" s="87"/>
      <c r="G191" s="87"/>
      <c r="H191" s="150"/>
      <c r="I191" s="87"/>
      <c r="J191" s="87"/>
      <c r="K191" s="87"/>
      <c r="L191" s="87"/>
      <c r="M191" s="87"/>
      <c r="N191" s="87"/>
      <c r="O191" s="87"/>
      <c r="P191" s="87"/>
    </row>
    <row r="192" spans="1:16" x14ac:dyDescent="0.3">
      <c r="A192" s="87"/>
      <c r="B192" s="87"/>
      <c r="C192" s="87"/>
      <c r="D192" s="87"/>
      <c r="E192" s="87"/>
      <c r="F192" s="87"/>
      <c r="G192" s="87"/>
      <c r="H192" s="150"/>
      <c r="I192" s="87"/>
      <c r="J192" s="87"/>
      <c r="K192" s="87"/>
      <c r="L192" s="87"/>
      <c r="M192" s="87"/>
      <c r="N192" s="87"/>
      <c r="O192" s="87"/>
      <c r="P192" s="87"/>
    </row>
    <row r="193" spans="1:16" x14ac:dyDescent="0.3">
      <c r="A193" s="87"/>
      <c r="B193" s="87"/>
      <c r="C193" s="87"/>
      <c r="D193" s="87"/>
      <c r="E193" s="87"/>
      <c r="F193" s="87"/>
      <c r="G193" s="87"/>
      <c r="H193" s="150"/>
      <c r="I193" s="87"/>
      <c r="J193" s="87"/>
      <c r="K193" s="87"/>
      <c r="L193" s="87"/>
      <c r="M193" s="87"/>
      <c r="N193" s="87"/>
      <c r="O193" s="87"/>
      <c r="P193" s="87"/>
    </row>
    <row r="194" spans="1:16" x14ac:dyDescent="0.3">
      <c r="A194" s="87"/>
      <c r="B194" s="87"/>
      <c r="C194" s="87"/>
      <c r="D194" s="87"/>
      <c r="E194" s="87"/>
      <c r="F194" s="87"/>
      <c r="G194" s="87"/>
      <c r="H194" s="150"/>
      <c r="I194" s="87"/>
      <c r="J194" s="87"/>
      <c r="K194" s="87"/>
      <c r="L194" s="87"/>
      <c r="M194" s="87"/>
      <c r="N194" s="87"/>
      <c r="O194" s="87"/>
      <c r="P194" s="87"/>
    </row>
    <row r="195" spans="1:16" x14ac:dyDescent="0.3">
      <c r="A195" s="87"/>
      <c r="B195" s="87"/>
      <c r="C195" s="87"/>
      <c r="D195" s="87"/>
      <c r="E195" s="87"/>
      <c r="F195" s="87"/>
      <c r="G195" s="87"/>
      <c r="H195" s="150"/>
      <c r="I195" s="87"/>
      <c r="J195" s="87"/>
      <c r="K195" s="87"/>
      <c r="L195" s="87"/>
      <c r="M195" s="87"/>
      <c r="N195" s="87"/>
      <c r="O195" s="87"/>
      <c r="P195" s="87"/>
    </row>
    <row r="196" spans="1:16" x14ac:dyDescent="0.3">
      <c r="A196" s="87"/>
      <c r="B196" s="87"/>
      <c r="C196" s="87"/>
      <c r="D196" s="87"/>
      <c r="E196" s="87"/>
      <c r="F196" s="87"/>
      <c r="G196" s="87"/>
      <c r="H196" s="150"/>
      <c r="I196" s="87"/>
      <c r="J196" s="87"/>
      <c r="K196" s="87"/>
      <c r="L196" s="87"/>
      <c r="M196" s="87"/>
      <c r="N196" s="87"/>
      <c r="O196" s="87"/>
      <c r="P196" s="87"/>
    </row>
    <row r="197" spans="1:16" x14ac:dyDescent="0.3">
      <c r="A197" s="87"/>
      <c r="B197" s="87"/>
      <c r="C197" s="87"/>
      <c r="D197" s="87"/>
      <c r="E197" s="87"/>
      <c r="F197" s="87"/>
      <c r="G197" s="87"/>
      <c r="H197" s="150"/>
      <c r="I197" s="87"/>
      <c r="J197" s="87"/>
      <c r="K197" s="87"/>
      <c r="L197" s="87"/>
      <c r="M197" s="87"/>
      <c r="N197" s="87"/>
      <c r="O197" s="87"/>
      <c r="P197" s="87"/>
    </row>
    <row r="198" spans="1:16" x14ac:dyDescent="0.3">
      <c r="A198" s="87"/>
      <c r="B198" s="87"/>
      <c r="C198" s="87"/>
      <c r="D198" s="87"/>
      <c r="E198" s="87"/>
      <c r="F198" s="87"/>
      <c r="G198" s="87"/>
      <c r="H198" s="150"/>
      <c r="I198" s="87"/>
      <c r="J198" s="87"/>
      <c r="K198" s="87"/>
      <c r="L198" s="87"/>
      <c r="M198" s="87"/>
      <c r="N198" s="87"/>
      <c r="O198" s="87"/>
      <c r="P198" s="87"/>
    </row>
    <row r="199" spans="1:16" x14ac:dyDescent="0.3">
      <c r="A199" s="87"/>
      <c r="B199" s="87"/>
      <c r="C199" s="87"/>
      <c r="D199" s="87"/>
      <c r="E199" s="87"/>
      <c r="F199" s="87"/>
      <c r="G199" s="87"/>
      <c r="H199" s="150"/>
      <c r="I199" s="87"/>
      <c r="J199" s="87"/>
      <c r="K199" s="87"/>
      <c r="L199" s="87"/>
      <c r="M199" s="87"/>
      <c r="N199" s="87"/>
      <c r="O199" s="87"/>
      <c r="P199" s="87"/>
    </row>
    <row r="200" spans="1:16" x14ac:dyDescent="0.3">
      <c r="A200" s="87"/>
      <c r="B200" s="87"/>
      <c r="C200" s="87"/>
      <c r="D200" s="87"/>
      <c r="E200" s="87"/>
      <c r="F200" s="87"/>
      <c r="G200" s="87"/>
      <c r="H200" s="150"/>
      <c r="I200" s="87"/>
      <c r="J200" s="87"/>
      <c r="K200" s="87"/>
      <c r="L200" s="87"/>
      <c r="M200" s="87"/>
      <c r="N200" s="87"/>
      <c r="O200" s="87"/>
      <c r="P200" s="87"/>
    </row>
    <row r="201" spans="1:16" x14ac:dyDescent="0.3">
      <c r="A201" s="87"/>
      <c r="B201" s="87"/>
      <c r="C201" s="87"/>
      <c r="D201" s="87"/>
      <c r="E201" s="87"/>
      <c r="F201" s="87"/>
      <c r="G201" s="87"/>
      <c r="H201" s="150"/>
      <c r="I201" s="87"/>
      <c r="J201" s="87"/>
      <c r="K201" s="87"/>
      <c r="L201" s="87"/>
      <c r="M201" s="87"/>
      <c r="N201" s="87"/>
      <c r="O201" s="87"/>
      <c r="P201" s="87"/>
    </row>
    <row r="202" spans="1:16" x14ac:dyDescent="0.3">
      <c r="A202" s="87"/>
      <c r="B202" s="87"/>
      <c r="C202" s="87"/>
      <c r="D202" s="87"/>
      <c r="E202" s="87"/>
      <c r="F202" s="87"/>
      <c r="G202" s="87"/>
      <c r="H202" s="150"/>
      <c r="I202" s="87"/>
      <c r="J202" s="87"/>
      <c r="K202" s="87"/>
      <c r="L202" s="87"/>
      <c r="M202" s="87"/>
      <c r="N202" s="87"/>
      <c r="O202" s="87"/>
      <c r="P202" s="87"/>
    </row>
    <row r="203" spans="1:16" x14ac:dyDescent="0.3">
      <c r="A203" s="87"/>
      <c r="B203" s="87"/>
      <c r="C203" s="87"/>
      <c r="D203" s="87"/>
      <c r="E203" s="87"/>
      <c r="F203" s="87"/>
      <c r="G203" s="87"/>
      <c r="H203" s="150"/>
      <c r="I203" s="87"/>
      <c r="J203" s="87"/>
      <c r="K203" s="87"/>
      <c r="L203" s="87"/>
      <c r="M203" s="87"/>
      <c r="N203" s="87"/>
      <c r="O203" s="87"/>
      <c r="P203" s="87"/>
    </row>
    <row r="204" spans="1:16" x14ac:dyDescent="0.3">
      <c r="A204" s="87"/>
      <c r="B204" s="87"/>
      <c r="C204" s="87"/>
      <c r="D204" s="87"/>
      <c r="E204" s="87"/>
      <c r="F204" s="87"/>
      <c r="G204" s="87"/>
      <c r="H204" s="150"/>
      <c r="I204" s="87"/>
      <c r="J204" s="87"/>
      <c r="K204" s="87"/>
      <c r="L204" s="87"/>
      <c r="M204" s="87"/>
      <c r="N204" s="87"/>
      <c r="O204" s="87"/>
      <c r="P204" s="87"/>
    </row>
    <row r="205" spans="1:16" x14ac:dyDescent="0.3">
      <c r="A205" s="87"/>
      <c r="B205" s="87"/>
      <c r="C205" s="87"/>
      <c r="D205" s="87"/>
      <c r="E205" s="87"/>
      <c r="F205" s="87"/>
      <c r="G205" s="87"/>
      <c r="H205" s="150"/>
      <c r="I205" s="87"/>
      <c r="J205" s="87"/>
      <c r="K205" s="87"/>
      <c r="L205" s="87"/>
      <c r="M205" s="87"/>
      <c r="N205" s="87"/>
      <c r="O205" s="87"/>
      <c r="P205" s="87"/>
    </row>
    <row r="206" spans="1:16" x14ac:dyDescent="0.3">
      <c r="A206" s="87"/>
      <c r="B206" s="87"/>
      <c r="C206" s="87"/>
      <c r="D206" s="87"/>
      <c r="E206" s="87"/>
      <c r="F206" s="87"/>
      <c r="G206" s="87"/>
      <c r="H206" s="150"/>
      <c r="I206" s="87"/>
      <c r="J206" s="87"/>
      <c r="K206" s="87"/>
      <c r="L206" s="87"/>
      <c r="M206" s="87"/>
      <c r="N206" s="87"/>
      <c r="O206" s="87"/>
      <c r="P206" s="87"/>
    </row>
    <row r="207" spans="1:16" x14ac:dyDescent="0.3">
      <c r="A207" s="87"/>
      <c r="B207" s="87"/>
      <c r="C207" s="87"/>
      <c r="D207" s="87"/>
      <c r="E207" s="87"/>
      <c r="F207" s="87"/>
      <c r="G207" s="87"/>
      <c r="H207" s="150"/>
      <c r="I207" s="87"/>
      <c r="J207" s="87"/>
      <c r="K207" s="87"/>
      <c r="L207" s="87"/>
      <c r="M207" s="87"/>
      <c r="N207" s="87"/>
      <c r="O207" s="87"/>
      <c r="P207" s="87"/>
    </row>
    <row r="208" spans="1:16" x14ac:dyDescent="0.3">
      <c r="A208" s="87"/>
      <c r="B208" s="87"/>
      <c r="C208" s="87"/>
      <c r="D208" s="87"/>
      <c r="E208" s="87"/>
      <c r="F208" s="87"/>
      <c r="G208" s="87"/>
      <c r="H208" s="150"/>
      <c r="I208" s="87"/>
      <c r="J208" s="87"/>
      <c r="K208" s="87"/>
      <c r="L208" s="87"/>
      <c r="M208" s="87"/>
      <c r="N208" s="87"/>
      <c r="O208" s="87"/>
      <c r="P208" s="87"/>
    </row>
    <row r="209" spans="1:16" x14ac:dyDescent="0.3">
      <c r="A209" s="87"/>
      <c r="B209" s="87"/>
      <c r="C209" s="87"/>
      <c r="D209" s="87"/>
      <c r="E209" s="87"/>
      <c r="F209" s="87"/>
      <c r="G209" s="87"/>
      <c r="H209" s="150"/>
      <c r="I209" s="87"/>
      <c r="J209" s="87"/>
      <c r="K209" s="87"/>
      <c r="L209" s="87"/>
      <c r="M209" s="87"/>
      <c r="N209" s="87"/>
      <c r="O209" s="87"/>
      <c r="P209" s="87"/>
    </row>
    <row r="210" spans="1:16" x14ac:dyDescent="0.3">
      <c r="A210" s="87"/>
      <c r="B210" s="87"/>
      <c r="C210" s="87"/>
      <c r="D210" s="87"/>
      <c r="E210" s="87"/>
      <c r="F210" s="87"/>
      <c r="G210" s="87"/>
      <c r="H210" s="150"/>
      <c r="I210" s="87"/>
      <c r="J210" s="87"/>
      <c r="K210" s="87"/>
      <c r="L210" s="87"/>
      <c r="M210" s="87"/>
      <c r="N210" s="87"/>
      <c r="O210" s="87"/>
      <c r="P210" s="87"/>
    </row>
    <row r="211" spans="1:16" x14ac:dyDescent="0.3">
      <c r="A211" s="87"/>
      <c r="B211" s="87"/>
      <c r="C211" s="87"/>
      <c r="D211" s="87"/>
      <c r="E211" s="87"/>
      <c r="F211" s="87"/>
      <c r="G211" s="87"/>
      <c r="H211" s="150"/>
      <c r="I211" s="87"/>
      <c r="J211" s="87"/>
      <c r="K211" s="87"/>
      <c r="L211" s="87"/>
      <c r="M211" s="87"/>
      <c r="N211" s="87"/>
      <c r="O211" s="87"/>
      <c r="P211" s="87"/>
    </row>
    <row r="212" spans="1:16" x14ac:dyDescent="0.3">
      <c r="A212" s="87"/>
      <c r="B212" s="87"/>
      <c r="C212" s="87"/>
      <c r="D212" s="87"/>
      <c r="E212" s="87"/>
      <c r="F212" s="87"/>
      <c r="G212" s="87"/>
      <c r="H212" s="150"/>
      <c r="I212" s="87"/>
      <c r="J212" s="87"/>
      <c r="K212" s="87"/>
      <c r="L212" s="87"/>
      <c r="M212" s="87"/>
      <c r="N212" s="87"/>
      <c r="O212" s="87"/>
      <c r="P212" s="87"/>
    </row>
    <row r="213" spans="1:16" x14ac:dyDescent="0.3">
      <c r="A213" s="87"/>
      <c r="B213" s="87"/>
      <c r="C213" s="87"/>
      <c r="D213" s="87"/>
      <c r="E213" s="87"/>
      <c r="F213" s="87"/>
      <c r="G213" s="87"/>
      <c r="H213" s="150"/>
      <c r="I213" s="87"/>
      <c r="J213" s="87"/>
      <c r="K213" s="87"/>
      <c r="L213" s="87"/>
      <c r="M213" s="87"/>
      <c r="N213" s="87"/>
      <c r="O213" s="87"/>
      <c r="P213" s="87"/>
    </row>
    <row r="214" spans="1:16" x14ac:dyDescent="0.3">
      <c r="A214" s="87"/>
      <c r="B214" s="87"/>
      <c r="C214" s="87"/>
      <c r="D214" s="87"/>
      <c r="E214" s="87"/>
      <c r="F214" s="87"/>
      <c r="G214" s="87"/>
      <c r="H214" s="150"/>
      <c r="I214" s="87"/>
      <c r="J214" s="87"/>
      <c r="K214" s="87"/>
      <c r="L214" s="87"/>
      <c r="M214" s="87"/>
      <c r="N214" s="87"/>
      <c r="O214" s="87"/>
      <c r="P214" s="87"/>
    </row>
    <row r="215" spans="1:16" x14ac:dyDescent="0.3">
      <c r="A215" s="87"/>
      <c r="B215" s="87"/>
      <c r="C215" s="87"/>
      <c r="D215" s="87"/>
      <c r="E215" s="87"/>
      <c r="F215" s="87"/>
      <c r="G215" s="87"/>
      <c r="H215" s="150"/>
      <c r="I215" s="87"/>
      <c r="J215" s="87"/>
      <c r="K215" s="87"/>
      <c r="L215" s="87"/>
      <c r="M215" s="87"/>
      <c r="N215" s="87"/>
      <c r="O215" s="87"/>
      <c r="P215" s="87"/>
    </row>
    <row r="216" spans="1:16" x14ac:dyDescent="0.3">
      <c r="A216" s="87"/>
      <c r="B216" s="87"/>
      <c r="C216" s="87"/>
      <c r="D216" s="87"/>
      <c r="E216" s="87"/>
      <c r="F216" s="87"/>
      <c r="G216" s="87"/>
      <c r="H216" s="150"/>
      <c r="I216" s="87"/>
      <c r="J216" s="87"/>
      <c r="K216" s="87"/>
      <c r="L216" s="87"/>
      <c r="M216" s="87"/>
      <c r="N216" s="87"/>
      <c r="O216" s="87"/>
      <c r="P216" s="87"/>
    </row>
    <row r="217" spans="1:16" x14ac:dyDescent="0.3">
      <c r="A217" s="87"/>
      <c r="B217" s="87"/>
      <c r="C217" s="87"/>
      <c r="D217" s="87"/>
      <c r="E217" s="87"/>
      <c r="F217" s="87"/>
      <c r="G217" s="87"/>
      <c r="H217" s="150"/>
      <c r="I217" s="87"/>
      <c r="J217" s="87"/>
      <c r="K217" s="87"/>
      <c r="L217" s="87"/>
      <c r="M217" s="87"/>
      <c r="N217" s="87"/>
      <c r="O217" s="87"/>
      <c r="P217" s="87"/>
    </row>
    <row r="218" spans="1:16" x14ac:dyDescent="0.3">
      <c r="A218" s="87"/>
      <c r="B218" s="87"/>
      <c r="C218" s="87"/>
      <c r="D218" s="87"/>
      <c r="E218" s="87"/>
      <c r="F218" s="87"/>
      <c r="G218" s="87"/>
      <c r="H218" s="150"/>
      <c r="I218" s="87"/>
      <c r="J218" s="87"/>
      <c r="K218" s="87"/>
      <c r="L218" s="87"/>
      <c r="M218" s="87"/>
      <c r="N218" s="87"/>
      <c r="O218" s="87"/>
      <c r="P218" s="87"/>
    </row>
    <row r="219" spans="1:16" x14ac:dyDescent="0.3">
      <c r="A219" s="87"/>
      <c r="B219" s="87"/>
      <c r="C219" s="87"/>
      <c r="D219" s="87"/>
      <c r="E219" s="87"/>
      <c r="F219" s="87"/>
      <c r="G219" s="87"/>
      <c r="H219" s="150"/>
      <c r="I219" s="87"/>
      <c r="J219" s="87"/>
      <c r="K219" s="87"/>
      <c r="L219" s="87"/>
      <c r="M219" s="87"/>
      <c r="N219" s="87"/>
      <c r="O219" s="87"/>
      <c r="P219" s="87"/>
    </row>
    <row r="220" spans="1:16" x14ac:dyDescent="0.3">
      <c r="A220" s="87"/>
      <c r="B220" s="87"/>
      <c r="C220" s="87"/>
      <c r="D220" s="87"/>
      <c r="E220" s="87"/>
      <c r="F220" s="87"/>
      <c r="G220" s="87"/>
      <c r="H220" s="150"/>
      <c r="I220" s="87"/>
      <c r="J220" s="87"/>
      <c r="K220" s="87"/>
      <c r="L220" s="87"/>
      <c r="M220" s="87"/>
      <c r="N220" s="87"/>
      <c r="O220" s="87"/>
      <c r="P220" s="87"/>
    </row>
    <row r="221" spans="1:16" x14ac:dyDescent="0.3">
      <c r="A221" s="87"/>
      <c r="B221" s="87"/>
      <c r="C221" s="87"/>
      <c r="D221" s="87"/>
      <c r="E221" s="87"/>
      <c r="F221" s="87"/>
      <c r="G221" s="87"/>
      <c r="H221" s="150"/>
      <c r="I221" s="87"/>
      <c r="J221" s="87"/>
      <c r="K221" s="87"/>
      <c r="L221" s="87"/>
      <c r="M221" s="87"/>
      <c r="N221" s="87"/>
      <c r="O221" s="87"/>
      <c r="P221" s="87"/>
    </row>
    <row r="222" spans="1:16" x14ac:dyDescent="0.3">
      <c r="A222" s="87"/>
      <c r="B222" s="87"/>
      <c r="C222" s="87"/>
      <c r="D222" s="87"/>
      <c r="E222" s="87"/>
      <c r="F222" s="87"/>
      <c r="G222" s="87"/>
      <c r="H222" s="150"/>
      <c r="I222" s="87"/>
      <c r="J222" s="87"/>
      <c r="K222" s="87"/>
      <c r="L222" s="87"/>
      <c r="M222" s="87"/>
      <c r="N222" s="87"/>
      <c r="O222" s="87"/>
      <c r="P222" s="87"/>
    </row>
    <row r="223" spans="1:16" x14ac:dyDescent="0.3">
      <c r="A223" s="87"/>
      <c r="B223" s="87"/>
      <c r="C223" s="87"/>
      <c r="D223" s="87"/>
      <c r="E223" s="87"/>
      <c r="F223" s="87"/>
      <c r="G223" s="87"/>
      <c r="H223" s="150"/>
      <c r="I223" s="87"/>
      <c r="J223" s="87"/>
      <c r="K223" s="87"/>
      <c r="L223" s="87"/>
      <c r="M223" s="87"/>
      <c r="N223" s="87"/>
      <c r="O223" s="87"/>
      <c r="P223" s="87"/>
    </row>
    <row r="224" spans="1:16" x14ac:dyDescent="0.3">
      <c r="A224" s="87"/>
      <c r="B224" s="87"/>
      <c r="C224" s="87"/>
      <c r="D224" s="87"/>
      <c r="E224" s="87"/>
      <c r="F224" s="87"/>
      <c r="G224" s="87"/>
      <c r="H224" s="150"/>
      <c r="I224" s="87"/>
      <c r="J224" s="87"/>
      <c r="K224" s="87"/>
      <c r="L224" s="87"/>
      <c r="M224" s="87"/>
      <c r="N224" s="87"/>
      <c r="O224" s="87"/>
      <c r="P224" s="87"/>
    </row>
    <row r="225" spans="1:16" x14ac:dyDescent="0.3">
      <c r="A225" s="87"/>
      <c r="B225" s="87"/>
      <c r="C225" s="87"/>
      <c r="D225" s="87"/>
      <c r="E225" s="87"/>
      <c r="F225" s="87"/>
      <c r="G225" s="87"/>
      <c r="H225" s="150"/>
      <c r="I225" s="87"/>
      <c r="J225" s="87"/>
      <c r="K225" s="87"/>
      <c r="L225" s="87"/>
      <c r="M225" s="87"/>
      <c r="N225" s="87"/>
      <c r="O225" s="87"/>
      <c r="P225" s="87"/>
    </row>
    <row r="226" spans="1:16" x14ac:dyDescent="0.3">
      <c r="A226" s="87"/>
      <c r="B226" s="87"/>
      <c r="C226" s="87"/>
      <c r="D226" s="87"/>
      <c r="E226" s="87"/>
      <c r="F226" s="87"/>
      <c r="G226" s="87"/>
      <c r="H226" s="150"/>
      <c r="I226" s="87"/>
      <c r="J226" s="87"/>
      <c r="K226" s="87"/>
      <c r="L226" s="87"/>
      <c r="M226" s="87"/>
      <c r="N226" s="87"/>
      <c r="O226" s="87"/>
      <c r="P226" s="87"/>
    </row>
    <row r="227" spans="1:16" x14ac:dyDescent="0.3">
      <c r="A227" s="87"/>
      <c r="B227" s="87"/>
      <c r="C227" s="87"/>
      <c r="D227" s="87"/>
      <c r="E227" s="87"/>
      <c r="F227" s="87"/>
      <c r="G227" s="87"/>
      <c r="H227" s="150"/>
      <c r="I227" s="87"/>
      <c r="J227" s="87"/>
      <c r="K227" s="87"/>
      <c r="L227" s="87"/>
      <c r="M227" s="87"/>
      <c r="N227" s="87"/>
      <c r="O227" s="87"/>
      <c r="P227" s="87"/>
    </row>
    <row r="228" spans="1:16" x14ac:dyDescent="0.3">
      <c r="A228" s="87"/>
      <c r="B228" s="87"/>
      <c r="C228" s="87"/>
      <c r="D228" s="87"/>
      <c r="E228" s="87"/>
      <c r="F228" s="87"/>
      <c r="G228" s="87"/>
      <c r="H228" s="150"/>
      <c r="I228" s="87"/>
      <c r="J228" s="87"/>
      <c r="K228" s="87"/>
      <c r="L228" s="87"/>
      <c r="M228" s="87"/>
      <c r="N228" s="87"/>
      <c r="O228" s="87"/>
      <c r="P228" s="87"/>
    </row>
    <row r="229" spans="1:16" x14ac:dyDescent="0.3">
      <c r="A229" s="87"/>
      <c r="B229" s="87"/>
      <c r="C229" s="87"/>
      <c r="D229" s="87"/>
      <c r="E229" s="87"/>
      <c r="F229" s="87"/>
      <c r="G229" s="87"/>
      <c r="H229" s="150"/>
      <c r="I229" s="87"/>
      <c r="J229" s="87"/>
      <c r="K229" s="87"/>
      <c r="L229" s="87"/>
      <c r="M229" s="87"/>
      <c r="N229" s="87"/>
      <c r="O229" s="87"/>
      <c r="P229" s="87"/>
    </row>
    <row r="230" spans="1:16" x14ac:dyDescent="0.3">
      <c r="A230" s="87"/>
      <c r="B230" s="87"/>
      <c r="C230" s="87"/>
      <c r="D230" s="87"/>
      <c r="E230" s="87"/>
      <c r="F230" s="87"/>
      <c r="G230" s="87"/>
      <c r="H230" s="150"/>
      <c r="I230" s="87"/>
      <c r="J230" s="87"/>
      <c r="K230" s="87"/>
      <c r="L230" s="87"/>
      <c r="M230" s="87"/>
      <c r="N230" s="87"/>
      <c r="O230" s="87"/>
      <c r="P230" s="87"/>
    </row>
    <row r="231" spans="1:16" x14ac:dyDescent="0.3">
      <c r="A231" s="87"/>
      <c r="B231" s="87"/>
      <c r="C231" s="87"/>
      <c r="D231" s="87"/>
      <c r="E231" s="87"/>
      <c r="F231" s="87"/>
      <c r="G231" s="87"/>
      <c r="H231" s="150"/>
      <c r="I231" s="87"/>
      <c r="J231" s="87"/>
      <c r="K231" s="87"/>
      <c r="L231" s="87"/>
      <c r="M231" s="87"/>
      <c r="N231" s="87"/>
      <c r="O231" s="87"/>
      <c r="P231" s="87"/>
    </row>
    <row r="232" spans="1:16" x14ac:dyDescent="0.3">
      <c r="A232" s="87"/>
      <c r="B232" s="87"/>
      <c r="C232" s="87"/>
      <c r="D232" s="87"/>
      <c r="E232" s="87"/>
      <c r="F232" s="87"/>
      <c r="G232" s="87"/>
      <c r="H232" s="150"/>
      <c r="I232" s="87"/>
      <c r="J232" s="87"/>
      <c r="K232" s="87"/>
      <c r="L232" s="87"/>
      <c r="M232" s="87"/>
      <c r="N232" s="87"/>
      <c r="O232" s="87"/>
      <c r="P232" s="87"/>
    </row>
    <row r="233" spans="1:16" x14ac:dyDescent="0.3">
      <c r="A233" s="87"/>
      <c r="B233" s="87"/>
      <c r="C233" s="87"/>
      <c r="D233" s="87"/>
      <c r="E233" s="87"/>
      <c r="F233" s="87"/>
      <c r="G233" s="87"/>
      <c r="H233" s="150"/>
      <c r="I233" s="87"/>
      <c r="J233" s="87"/>
      <c r="K233" s="87"/>
      <c r="L233" s="87"/>
      <c r="M233" s="87"/>
      <c r="N233" s="87"/>
      <c r="O233" s="87"/>
      <c r="P233" s="87"/>
    </row>
    <row r="234" spans="1:16" x14ac:dyDescent="0.3">
      <c r="A234" s="87"/>
      <c r="B234" s="87"/>
      <c r="C234" s="87"/>
      <c r="D234" s="87"/>
      <c r="E234" s="87"/>
      <c r="F234" s="87"/>
      <c r="G234" s="87"/>
      <c r="H234" s="150"/>
      <c r="I234" s="87"/>
      <c r="J234" s="87"/>
      <c r="K234" s="87"/>
      <c r="L234" s="87"/>
      <c r="M234" s="87"/>
      <c r="N234" s="87"/>
      <c r="O234" s="87"/>
      <c r="P234" s="87"/>
    </row>
    <row r="235" spans="1:16" x14ac:dyDescent="0.3">
      <c r="A235" s="87"/>
      <c r="B235" s="87"/>
      <c r="C235" s="87"/>
      <c r="D235" s="87"/>
      <c r="E235" s="87"/>
      <c r="F235" s="87"/>
      <c r="G235" s="87"/>
      <c r="H235" s="150"/>
      <c r="I235" s="87"/>
      <c r="J235" s="87"/>
      <c r="K235" s="87"/>
      <c r="L235" s="87"/>
      <c r="M235" s="87"/>
      <c r="N235" s="87"/>
      <c r="O235" s="87"/>
      <c r="P235" s="87"/>
    </row>
    <row r="236" spans="1:16" x14ac:dyDescent="0.3">
      <c r="A236" s="87"/>
      <c r="B236" s="87"/>
      <c r="C236" s="87"/>
      <c r="D236" s="87"/>
      <c r="E236" s="87"/>
      <c r="F236" s="87"/>
      <c r="G236" s="87"/>
      <c r="H236" s="150"/>
      <c r="I236" s="87"/>
      <c r="J236" s="87"/>
      <c r="K236" s="87"/>
      <c r="L236" s="87"/>
      <c r="M236" s="87"/>
      <c r="N236" s="87"/>
      <c r="O236" s="87"/>
      <c r="P236" s="87"/>
    </row>
    <row r="237" spans="1:16" x14ac:dyDescent="0.3">
      <c r="A237" s="87"/>
      <c r="B237" s="87"/>
      <c r="C237" s="87"/>
      <c r="D237" s="87"/>
      <c r="E237" s="87"/>
      <c r="F237" s="87"/>
      <c r="G237" s="87"/>
      <c r="H237" s="150"/>
      <c r="I237" s="87"/>
      <c r="J237" s="87"/>
      <c r="K237" s="87"/>
      <c r="L237" s="87"/>
      <c r="M237" s="87"/>
      <c r="N237" s="87"/>
      <c r="O237" s="87"/>
      <c r="P237" s="87"/>
    </row>
    <row r="238" spans="1:16" x14ac:dyDescent="0.3">
      <c r="A238" s="87"/>
      <c r="B238" s="87"/>
      <c r="C238" s="87"/>
      <c r="D238" s="87"/>
      <c r="E238" s="87"/>
      <c r="F238" s="87"/>
      <c r="G238" s="87"/>
      <c r="H238" s="150"/>
      <c r="I238" s="87"/>
      <c r="J238" s="87"/>
      <c r="K238" s="87"/>
      <c r="L238" s="87"/>
      <c r="M238" s="87"/>
      <c r="N238" s="87"/>
      <c r="O238" s="87"/>
      <c r="P238" s="87"/>
    </row>
    <row r="239" spans="1:16" x14ac:dyDescent="0.3">
      <c r="A239" s="87"/>
      <c r="B239" s="87"/>
      <c r="C239" s="87"/>
      <c r="D239" s="87"/>
      <c r="E239" s="87"/>
      <c r="F239" s="87"/>
      <c r="G239" s="87"/>
      <c r="H239" s="150"/>
      <c r="I239" s="87"/>
      <c r="J239" s="87"/>
      <c r="K239" s="87"/>
      <c r="L239" s="87"/>
      <c r="M239" s="87"/>
      <c r="N239" s="87"/>
      <c r="O239" s="87"/>
      <c r="P239" s="87"/>
    </row>
    <row r="240" spans="1:16" x14ac:dyDescent="0.3">
      <c r="A240" s="87"/>
      <c r="B240" s="87"/>
      <c r="C240" s="87"/>
      <c r="D240" s="87"/>
      <c r="E240" s="87"/>
      <c r="F240" s="87"/>
      <c r="G240" s="87"/>
      <c r="H240" s="150"/>
      <c r="I240" s="87"/>
      <c r="J240" s="87"/>
      <c r="K240" s="87"/>
      <c r="L240" s="87"/>
      <c r="M240" s="87"/>
      <c r="N240" s="87"/>
      <c r="O240" s="87"/>
      <c r="P240" s="87"/>
    </row>
    <row r="241" spans="1:16" x14ac:dyDescent="0.3">
      <c r="A241" s="87"/>
      <c r="B241" s="87"/>
      <c r="C241" s="87"/>
      <c r="D241" s="87"/>
      <c r="E241" s="87"/>
      <c r="F241" s="87"/>
      <c r="G241" s="87"/>
      <c r="H241" s="150"/>
      <c r="I241" s="87"/>
      <c r="J241" s="87"/>
      <c r="K241" s="87"/>
      <c r="L241" s="87"/>
      <c r="M241" s="87"/>
      <c r="N241" s="87"/>
      <c r="O241" s="87"/>
      <c r="P241" s="87"/>
    </row>
    <row r="242" spans="1:16" x14ac:dyDescent="0.3">
      <c r="A242" s="87"/>
      <c r="B242" s="87"/>
      <c r="C242" s="87"/>
      <c r="D242" s="87"/>
      <c r="E242" s="87"/>
      <c r="F242" s="87"/>
      <c r="G242" s="87"/>
      <c r="H242" s="150"/>
      <c r="I242" s="87"/>
      <c r="J242" s="87"/>
      <c r="K242" s="87"/>
      <c r="L242" s="87"/>
      <c r="M242" s="87"/>
      <c r="N242" s="87"/>
      <c r="O242" s="87"/>
      <c r="P242" s="87"/>
    </row>
    <row r="243" spans="1:16" x14ac:dyDescent="0.3">
      <c r="A243" s="87"/>
      <c r="B243" s="87"/>
      <c r="C243" s="87"/>
      <c r="D243" s="87"/>
      <c r="E243" s="87"/>
      <c r="F243" s="87"/>
      <c r="G243" s="87"/>
      <c r="H243" s="150"/>
      <c r="I243" s="87"/>
      <c r="J243" s="87"/>
      <c r="K243" s="87"/>
      <c r="L243" s="87"/>
      <c r="M243" s="87"/>
      <c r="N243" s="87"/>
      <c r="O243" s="87"/>
      <c r="P243" s="87"/>
    </row>
    <row r="244" spans="1:16" x14ac:dyDescent="0.3">
      <c r="A244" s="87"/>
      <c r="B244" s="87"/>
      <c r="C244" s="87"/>
      <c r="D244" s="87"/>
      <c r="E244" s="87"/>
      <c r="F244" s="87"/>
      <c r="G244" s="87"/>
      <c r="H244" s="150"/>
      <c r="I244" s="87"/>
      <c r="J244" s="87"/>
      <c r="K244" s="87"/>
      <c r="L244" s="87"/>
      <c r="M244" s="87"/>
      <c r="N244" s="87"/>
      <c r="O244" s="87"/>
      <c r="P244" s="87"/>
    </row>
    <row r="245" spans="1:16" x14ac:dyDescent="0.3">
      <c r="A245" s="87"/>
      <c r="B245" s="87"/>
      <c r="C245" s="87"/>
      <c r="D245" s="87"/>
      <c r="E245" s="87"/>
      <c r="F245" s="87"/>
      <c r="G245" s="87"/>
      <c r="H245" s="150"/>
      <c r="I245" s="87"/>
      <c r="J245" s="87"/>
      <c r="K245" s="87"/>
      <c r="L245" s="87"/>
      <c r="M245" s="87"/>
      <c r="N245" s="87"/>
      <c r="O245" s="87"/>
      <c r="P245" s="87"/>
    </row>
    <row r="246" spans="1:16" x14ac:dyDescent="0.3">
      <c r="A246" s="87"/>
      <c r="B246" s="87"/>
      <c r="C246" s="87"/>
      <c r="D246" s="87"/>
      <c r="E246" s="87"/>
      <c r="F246" s="87"/>
      <c r="G246" s="87"/>
      <c r="H246" s="150"/>
      <c r="I246" s="87"/>
      <c r="J246" s="87"/>
      <c r="K246" s="87"/>
      <c r="L246" s="87"/>
      <c r="M246" s="87"/>
      <c r="N246" s="87"/>
      <c r="O246" s="87"/>
      <c r="P246" s="87"/>
    </row>
    <row r="247" spans="1:16" x14ac:dyDescent="0.3">
      <c r="A247" s="87"/>
      <c r="B247" s="87"/>
      <c r="C247" s="87"/>
      <c r="D247" s="87"/>
      <c r="E247" s="87"/>
      <c r="F247" s="87"/>
      <c r="G247" s="87"/>
      <c r="H247" s="150"/>
      <c r="I247" s="87"/>
      <c r="J247" s="87"/>
      <c r="K247" s="87"/>
      <c r="L247" s="87"/>
      <c r="M247" s="87"/>
      <c r="N247" s="87"/>
      <c r="O247" s="87"/>
      <c r="P247" s="87"/>
    </row>
    <row r="248" spans="1:16" x14ac:dyDescent="0.3">
      <c r="A248" s="87"/>
      <c r="B248" s="87"/>
      <c r="C248" s="87"/>
      <c r="D248" s="87"/>
      <c r="E248" s="87"/>
      <c r="F248" s="87"/>
      <c r="G248" s="87"/>
      <c r="H248" s="150"/>
      <c r="I248" s="87"/>
      <c r="J248" s="87"/>
      <c r="K248" s="87"/>
      <c r="L248" s="87"/>
      <c r="M248" s="87"/>
      <c r="N248" s="87"/>
      <c r="O248" s="87"/>
      <c r="P248" s="87"/>
    </row>
    <row r="249" spans="1:16" x14ac:dyDescent="0.3">
      <c r="A249" s="87"/>
      <c r="B249" s="87"/>
      <c r="C249" s="87"/>
      <c r="D249" s="87"/>
      <c r="E249" s="87"/>
      <c r="F249" s="87"/>
      <c r="G249" s="87"/>
      <c r="H249" s="150"/>
      <c r="I249" s="87"/>
      <c r="J249" s="87"/>
      <c r="K249" s="87"/>
      <c r="L249" s="87"/>
      <c r="M249" s="87"/>
      <c r="N249" s="87"/>
      <c r="O249" s="87"/>
      <c r="P249" s="87"/>
    </row>
    <row r="250" spans="1:16" x14ac:dyDescent="0.3">
      <c r="A250" s="87"/>
      <c r="B250" s="87"/>
      <c r="C250" s="87"/>
      <c r="D250" s="87"/>
      <c r="E250" s="87"/>
      <c r="F250" s="87"/>
      <c r="G250" s="87"/>
      <c r="H250" s="150"/>
      <c r="I250" s="87"/>
      <c r="J250" s="87"/>
      <c r="K250" s="87"/>
      <c r="L250" s="87"/>
      <c r="M250" s="87"/>
      <c r="N250" s="87"/>
      <c r="O250" s="87"/>
      <c r="P250" s="87"/>
    </row>
    <row r="251" spans="1:16" x14ac:dyDescent="0.3">
      <c r="A251" s="87"/>
      <c r="B251" s="87"/>
      <c r="C251" s="87"/>
      <c r="D251" s="87"/>
      <c r="E251" s="87"/>
      <c r="F251" s="87"/>
      <c r="G251" s="87"/>
      <c r="H251" s="150"/>
      <c r="I251" s="87"/>
      <c r="J251" s="87"/>
      <c r="K251" s="87"/>
      <c r="L251" s="87"/>
      <c r="M251" s="87"/>
      <c r="N251" s="87"/>
      <c r="O251" s="87"/>
      <c r="P251" s="87"/>
    </row>
    <row r="252" spans="1:16" x14ac:dyDescent="0.3">
      <c r="A252" s="87"/>
      <c r="B252" s="87"/>
      <c r="C252" s="87"/>
      <c r="D252" s="87"/>
      <c r="E252" s="87"/>
      <c r="F252" s="87"/>
      <c r="G252" s="87"/>
      <c r="H252" s="150"/>
      <c r="I252" s="87"/>
      <c r="J252" s="87"/>
      <c r="K252" s="87"/>
      <c r="L252" s="87"/>
      <c r="M252" s="87"/>
      <c r="N252" s="87"/>
      <c r="O252" s="87"/>
      <c r="P252" s="87"/>
    </row>
    <row r="253" spans="1:16" x14ac:dyDescent="0.3">
      <c r="A253" s="87"/>
      <c r="B253" s="87"/>
      <c r="C253" s="87"/>
      <c r="D253" s="87"/>
      <c r="E253" s="87"/>
      <c r="F253" s="87"/>
      <c r="G253" s="87"/>
      <c r="H253" s="150"/>
      <c r="I253" s="87"/>
      <c r="J253" s="87"/>
      <c r="K253" s="87"/>
      <c r="L253" s="87"/>
      <c r="M253" s="87"/>
      <c r="N253" s="87"/>
      <c r="O253" s="87"/>
      <c r="P253" s="87"/>
    </row>
    <row r="254" spans="1:16" x14ac:dyDescent="0.3">
      <c r="A254" s="87"/>
      <c r="B254" s="87"/>
      <c r="C254" s="87"/>
      <c r="D254" s="87"/>
      <c r="E254" s="87"/>
      <c r="F254" s="87"/>
      <c r="G254" s="87"/>
      <c r="H254" s="150"/>
      <c r="I254" s="87"/>
      <c r="J254" s="87"/>
      <c r="K254" s="87"/>
      <c r="L254" s="87"/>
      <c r="M254" s="87"/>
      <c r="N254" s="87"/>
      <c r="O254" s="87"/>
      <c r="P254" s="87"/>
    </row>
    <row r="255" spans="1:16" x14ac:dyDescent="0.3">
      <c r="A255" s="87"/>
      <c r="B255" s="87"/>
      <c r="C255" s="87"/>
      <c r="D255" s="87"/>
      <c r="E255" s="87"/>
      <c r="F255" s="87"/>
      <c r="G255" s="87"/>
      <c r="H255" s="150"/>
      <c r="I255" s="87"/>
      <c r="J255" s="87"/>
      <c r="K255" s="87"/>
      <c r="L255" s="87"/>
      <c r="M255" s="87"/>
      <c r="N255" s="87"/>
      <c r="O255" s="87"/>
      <c r="P255" s="87"/>
    </row>
    <row r="256" spans="1:16" x14ac:dyDescent="0.3">
      <c r="A256" s="87"/>
      <c r="B256" s="87"/>
      <c r="C256" s="87"/>
      <c r="D256" s="87"/>
      <c r="E256" s="87"/>
      <c r="F256" s="87"/>
      <c r="G256" s="87"/>
      <c r="H256" s="150"/>
      <c r="I256" s="87"/>
      <c r="J256" s="87"/>
      <c r="K256" s="87"/>
      <c r="L256" s="87"/>
      <c r="M256" s="87"/>
      <c r="N256" s="87"/>
      <c r="O256" s="87"/>
      <c r="P256" s="87"/>
    </row>
    <row r="257" spans="1:16" x14ac:dyDescent="0.3">
      <c r="A257" s="87"/>
      <c r="B257" s="87"/>
      <c r="C257" s="87"/>
      <c r="D257" s="87"/>
      <c r="E257" s="87"/>
      <c r="F257" s="87"/>
      <c r="G257" s="87"/>
      <c r="H257" s="150"/>
      <c r="I257" s="87"/>
      <c r="J257" s="87"/>
      <c r="K257" s="87"/>
      <c r="L257" s="87"/>
      <c r="M257" s="87"/>
      <c r="N257" s="87"/>
      <c r="O257" s="87"/>
      <c r="P257" s="87"/>
    </row>
    <row r="258" spans="1:16" x14ac:dyDescent="0.3">
      <c r="A258" s="87"/>
      <c r="B258" s="87"/>
      <c r="C258" s="87"/>
      <c r="D258" s="87"/>
      <c r="E258" s="87"/>
      <c r="F258" s="87"/>
      <c r="G258" s="87"/>
      <c r="H258" s="150"/>
      <c r="I258" s="87"/>
      <c r="J258" s="87"/>
      <c r="K258" s="87"/>
      <c r="L258" s="87"/>
      <c r="M258" s="87"/>
      <c r="N258" s="87"/>
      <c r="O258" s="87"/>
      <c r="P258" s="87"/>
    </row>
    <row r="259" spans="1:16" x14ac:dyDescent="0.3">
      <c r="A259" s="87"/>
      <c r="B259" s="87"/>
      <c r="C259" s="87"/>
      <c r="D259" s="87"/>
      <c r="E259" s="87"/>
      <c r="F259" s="87"/>
      <c r="G259" s="87"/>
      <c r="H259" s="150"/>
      <c r="I259" s="87"/>
      <c r="J259" s="87"/>
      <c r="K259" s="87"/>
      <c r="L259" s="87"/>
      <c r="M259" s="87"/>
      <c r="N259" s="87"/>
      <c r="O259" s="87"/>
      <c r="P259" s="87"/>
    </row>
    <row r="260" spans="1:16" x14ac:dyDescent="0.3">
      <c r="A260" s="87"/>
      <c r="B260" s="87"/>
      <c r="C260" s="87"/>
      <c r="D260" s="87"/>
      <c r="E260" s="87"/>
      <c r="F260" s="87"/>
      <c r="G260" s="87"/>
      <c r="H260" s="150"/>
      <c r="I260" s="87"/>
      <c r="J260" s="87"/>
      <c r="K260" s="87"/>
      <c r="L260" s="87"/>
      <c r="M260" s="87"/>
      <c r="N260" s="87"/>
      <c r="O260" s="87"/>
      <c r="P260" s="87"/>
    </row>
    <row r="261" spans="1:16" x14ac:dyDescent="0.3">
      <c r="A261" s="87"/>
      <c r="B261" s="87"/>
      <c r="C261" s="87"/>
      <c r="D261" s="87"/>
      <c r="E261" s="87"/>
      <c r="F261" s="87"/>
      <c r="G261" s="87"/>
      <c r="H261" s="150"/>
      <c r="I261" s="87"/>
      <c r="J261" s="87"/>
      <c r="K261" s="87"/>
      <c r="L261" s="87"/>
      <c r="M261" s="87"/>
      <c r="N261" s="87"/>
      <c r="O261" s="87"/>
      <c r="P261" s="87"/>
    </row>
    <row r="262" spans="1:16" x14ac:dyDescent="0.3">
      <c r="A262" s="87"/>
      <c r="B262" s="87"/>
      <c r="C262" s="87"/>
      <c r="D262" s="87"/>
      <c r="E262" s="87"/>
      <c r="F262" s="87"/>
      <c r="G262" s="87"/>
      <c r="H262" s="150"/>
      <c r="I262" s="87"/>
      <c r="J262" s="87"/>
      <c r="K262" s="87"/>
      <c r="L262" s="87"/>
      <c r="M262" s="87"/>
      <c r="N262" s="87"/>
      <c r="O262" s="87"/>
      <c r="P262" s="87"/>
    </row>
    <row r="263" spans="1:16" x14ac:dyDescent="0.3">
      <c r="A263" s="87"/>
      <c r="B263" s="87"/>
      <c r="C263" s="87"/>
      <c r="D263" s="87"/>
      <c r="E263" s="87"/>
      <c r="F263" s="87"/>
      <c r="G263" s="87"/>
      <c r="H263" s="150"/>
      <c r="I263" s="87"/>
      <c r="J263" s="87"/>
      <c r="K263" s="87"/>
      <c r="L263" s="87"/>
      <c r="M263" s="87"/>
      <c r="N263" s="87"/>
      <c r="O263" s="87"/>
      <c r="P263" s="87"/>
    </row>
    <row r="264" spans="1:16" x14ac:dyDescent="0.3">
      <c r="A264" s="87"/>
      <c r="B264" s="87"/>
      <c r="C264" s="87"/>
      <c r="D264" s="87"/>
      <c r="E264" s="87"/>
      <c r="F264" s="87"/>
      <c r="G264" s="87"/>
      <c r="H264" s="150"/>
      <c r="I264" s="87"/>
      <c r="J264" s="87"/>
      <c r="K264" s="87"/>
      <c r="L264" s="87"/>
      <c r="M264" s="87"/>
      <c r="N264" s="87"/>
      <c r="O264" s="87"/>
      <c r="P264" s="87"/>
    </row>
    <row r="265" spans="1:16" x14ac:dyDescent="0.3">
      <c r="A265" s="87"/>
      <c r="B265" s="87"/>
      <c r="C265" s="87"/>
      <c r="D265" s="87"/>
      <c r="E265" s="87"/>
      <c r="F265" s="87"/>
      <c r="G265" s="87"/>
      <c r="H265" s="150"/>
      <c r="I265" s="87"/>
      <c r="J265" s="87"/>
      <c r="K265" s="87"/>
      <c r="L265" s="87"/>
      <c r="M265" s="87"/>
      <c r="N265" s="87"/>
      <c r="O265" s="87"/>
      <c r="P265" s="87"/>
    </row>
    <row r="266" spans="1:16" x14ac:dyDescent="0.3">
      <c r="A266" s="87"/>
      <c r="B266" s="87"/>
      <c r="C266" s="87"/>
      <c r="D266" s="87"/>
      <c r="E266" s="87"/>
      <c r="F266" s="87"/>
      <c r="G266" s="87"/>
      <c r="H266" s="150"/>
      <c r="I266" s="87"/>
      <c r="J266" s="87"/>
      <c r="K266" s="87"/>
      <c r="L266" s="87"/>
      <c r="M266" s="87"/>
      <c r="N266" s="87"/>
      <c r="O266" s="87"/>
      <c r="P266" s="87"/>
    </row>
    <row r="267" spans="1:16" x14ac:dyDescent="0.3">
      <c r="A267" s="87"/>
      <c r="B267" s="87"/>
      <c r="C267" s="87"/>
      <c r="D267" s="87"/>
      <c r="E267" s="87"/>
      <c r="F267" s="87"/>
      <c r="G267" s="87"/>
      <c r="H267" s="150"/>
      <c r="I267" s="87"/>
      <c r="J267" s="87"/>
      <c r="K267" s="87"/>
      <c r="L267" s="87"/>
      <c r="M267" s="87"/>
      <c r="N267" s="87"/>
      <c r="O267" s="87"/>
      <c r="P267" s="87"/>
    </row>
    <row r="268" spans="1:16" x14ac:dyDescent="0.3">
      <c r="A268" s="87"/>
      <c r="B268" s="87"/>
      <c r="C268" s="87"/>
      <c r="D268" s="87"/>
      <c r="E268" s="87"/>
      <c r="F268" s="87"/>
      <c r="G268" s="87"/>
      <c r="H268" s="150"/>
      <c r="I268" s="87"/>
      <c r="J268" s="87"/>
      <c r="K268" s="87"/>
      <c r="L268" s="87"/>
      <c r="M268" s="87"/>
      <c r="N268" s="87"/>
      <c r="O268" s="87"/>
      <c r="P268" s="87"/>
    </row>
    <row r="269" spans="1:16" x14ac:dyDescent="0.3">
      <c r="A269" s="87"/>
      <c r="B269" s="87"/>
      <c r="C269" s="87"/>
      <c r="D269" s="87"/>
      <c r="E269" s="87"/>
      <c r="F269" s="87"/>
      <c r="G269" s="87"/>
      <c r="H269" s="150"/>
      <c r="I269" s="87"/>
      <c r="J269" s="87"/>
      <c r="K269" s="87"/>
      <c r="L269" s="87"/>
      <c r="M269" s="87"/>
      <c r="N269" s="87"/>
      <c r="O269" s="87"/>
      <c r="P269" s="87"/>
    </row>
    <row r="270" spans="1:16" x14ac:dyDescent="0.3">
      <c r="A270" s="87"/>
      <c r="B270" s="87"/>
      <c r="C270" s="87"/>
      <c r="D270" s="87"/>
      <c r="E270" s="87"/>
      <c r="F270" s="87"/>
      <c r="G270" s="87"/>
      <c r="H270" s="150"/>
      <c r="I270" s="87"/>
      <c r="J270" s="87"/>
      <c r="K270" s="87"/>
      <c r="L270" s="87"/>
      <c r="M270" s="87"/>
      <c r="N270" s="87"/>
      <c r="O270" s="87"/>
      <c r="P270" s="87"/>
    </row>
    <row r="271" spans="1:16" x14ac:dyDescent="0.3">
      <c r="A271" s="87"/>
      <c r="B271" s="87"/>
      <c r="C271" s="87"/>
      <c r="D271" s="87"/>
      <c r="E271" s="87"/>
      <c r="F271" s="87"/>
      <c r="G271" s="87"/>
      <c r="H271" s="150"/>
      <c r="I271" s="87"/>
      <c r="J271" s="87"/>
      <c r="K271" s="87"/>
      <c r="L271" s="87"/>
      <c r="M271" s="87"/>
      <c r="N271" s="87"/>
      <c r="O271" s="87"/>
      <c r="P271" s="87"/>
    </row>
    <row r="272" spans="1:16" x14ac:dyDescent="0.3">
      <c r="A272" s="87"/>
      <c r="B272" s="87"/>
      <c r="C272" s="87"/>
      <c r="D272" s="87"/>
      <c r="E272" s="87"/>
      <c r="F272" s="87"/>
      <c r="G272" s="87"/>
      <c r="H272" s="150"/>
      <c r="I272" s="87"/>
      <c r="J272" s="87"/>
      <c r="K272" s="87"/>
      <c r="L272" s="87"/>
      <c r="M272" s="87"/>
      <c r="N272" s="87"/>
      <c r="O272" s="87"/>
      <c r="P272" s="87"/>
    </row>
    <row r="273" spans="1:16" x14ac:dyDescent="0.3">
      <c r="A273" s="87"/>
      <c r="B273" s="87"/>
      <c r="C273" s="87"/>
      <c r="D273" s="87"/>
      <c r="E273" s="87"/>
      <c r="F273" s="87"/>
      <c r="G273" s="87"/>
      <c r="H273" s="150"/>
      <c r="I273" s="87"/>
      <c r="J273" s="87"/>
      <c r="K273" s="87"/>
      <c r="L273" s="87"/>
      <c r="M273" s="87"/>
      <c r="N273" s="87"/>
      <c r="O273" s="87"/>
      <c r="P273" s="87"/>
    </row>
    <row r="274" spans="1:16" x14ac:dyDescent="0.3">
      <c r="A274" s="87"/>
      <c r="B274" s="87"/>
      <c r="C274" s="87"/>
      <c r="D274" s="87"/>
      <c r="E274" s="87"/>
      <c r="F274" s="87"/>
      <c r="G274" s="87"/>
      <c r="H274" s="150"/>
      <c r="I274" s="87"/>
      <c r="J274" s="87"/>
      <c r="K274" s="87"/>
      <c r="L274" s="87"/>
      <c r="M274" s="87"/>
      <c r="N274" s="87"/>
      <c r="O274" s="87"/>
      <c r="P274" s="87"/>
    </row>
    <row r="275" spans="1:16" x14ac:dyDescent="0.3">
      <c r="A275" s="87"/>
      <c r="B275" s="87"/>
      <c r="C275" s="87"/>
      <c r="D275" s="87"/>
      <c r="E275" s="87"/>
      <c r="F275" s="87"/>
      <c r="G275" s="87"/>
      <c r="H275" s="150"/>
      <c r="I275" s="87"/>
      <c r="J275" s="87"/>
      <c r="K275" s="87"/>
      <c r="L275" s="87"/>
      <c r="M275" s="87"/>
      <c r="N275" s="87"/>
      <c r="O275" s="87"/>
      <c r="P275" s="87"/>
    </row>
    <row r="276" spans="1:16" x14ac:dyDescent="0.3">
      <c r="A276" s="87"/>
      <c r="B276" s="87"/>
      <c r="C276" s="87"/>
      <c r="D276" s="87"/>
      <c r="E276" s="87"/>
      <c r="F276" s="87"/>
      <c r="G276" s="87"/>
      <c r="H276" s="150"/>
      <c r="I276" s="87"/>
      <c r="J276" s="87"/>
      <c r="K276" s="87"/>
      <c r="L276" s="87"/>
      <c r="M276" s="87"/>
      <c r="N276" s="87"/>
      <c r="O276" s="87"/>
      <c r="P276" s="87"/>
    </row>
    <row r="277" spans="1:16" x14ac:dyDescent="0.3">
      <c r="A277" s="87"/>
      <c r="B277" s="87"/>
      <c r="C277" s="87"/>
      <c r="D277" s="87"/>
      <c r="E277" s="87"/>
      <c r="F277" s="87"/>
      <c r="G277" s="87"/>
      <c r="H277" s="150"/>
      <c r="I277" s="87"/>
      <c r="J277" s="87"/>
      <c r="K277" s="87"/>
      <c r="L277" s="87"/>
      <c r="M277" s="87"/>
      <c r="N277" s="87"/>
      <c r="O277" s="87"/>
      <c r="P277" s="87"/>
    </row>
    <row r="278" spans="1:16" x14ac:dyDescent="0.3">
      <c r="A278" s="87"/>
      <c r="B278" s="87"/>
      <c r="C278" s="87"/>
      <c r="D278" s="87"/>
      <c r="E278" s="87"/>
      <c r="F278" s="87"/>
      <c r="G278" s="87"/>
      <c r="H278" s="150"/>
      <c r="I278" s="87"/>
      <c r="J278" s="87"/>
      <c r="K278" s="87"/>
      <c r="L278" s="87"/>
      <c r="M278" s="87"/>
      <c r="N278" s="87"/>
      <c r="O278" s="87"/>
      <c r="P278" s="87"/>
    </row>
    <row r="279" spans="1:16" x14ac:dyDescent="0.3">
      <c r="A279" s="87"/>
      <c r="B279" s="87"/>
      <c r="C279" s="87"/>
      <c r="D279" s="87"/>
      <c r="E279" s="87"/>
      <c r="F279" s="87"/>
      <c r="G279" s="87"/>
      <c r="H279" s="150"/>
      <c r="I279" s="87"/>
      <c r="J279" s="87"/>
      <c r="K279" s="87"/>
      <c r="L279" s="87"/>
      <c r="M279" s="87"/>
      <c r="N279" s="87"/>
      <c r="O279" s="87"/>
      <c r="P279" s="87"/>
    </row>
    <row r="280" spans="1:16" x14ac:dyDescent="0.3">
      <c r="A280" s="87"/>
      <c r="B280" s="87"/>
      <c r="C280" s="87"/>
      <c r="D280" s="87"/>
      <c r="E280" s="87"/>
      <c r="F280" s="87"/>
      <c r="G280" s="87"/>
      <c r="H280" s="150"/>
      <c r="I280" s="87"/>
      <c r="J280" s="87"/>
      <c r="K280" s="87"/>
      <c r="L280" s="87"/>
      <c r="M280" s="87"/>
      <c r="N280" s="87"/>
      <c r="O280" s="87"/>
      <c r="P280" s="87"/>
    </row>
    <row r="281" spans="1:16" x14ac:dyDescent="0.3">
      <c r="A281" s="87"/>
      <c r="B281" s="87"/>
      <c r="C281" s="87"/>
      <c r="D281" s="87"/>
      <c r="E281" s="87"/>
      <c r="F281" s="87"/>
      <c r="G281" s="87"/>
      <c r="H281" s="150"/>
      <c r="I281" s="87"/>
      <c r="J281" s="87"/>
      <c r="K281" s="87"/>
      <c r="L281" s="87"/>
      <c r="M281" s="87"/>
      <c r="N281" s="87"/>
      <c r="O281" s="87"/>
      <c r="P281" s="87"/>
    </row>
    <row r="282" spans="1:16" x14ac:dyDescent="0.3">
      <c r="A282" s="87"/>
      <c r="B282" s="87"/>
      <c r="C282" s="87"/>
      <c r="D282" s="87"/>
      <c r="E282" s="87"/>
      <c r="F282" s="87"/>
      <c r="G282" s="87"/>
      <c r="H282" s="150"/>
      <c r="I282" s="87"/>
      <c r="J282" s="87"/>
      <c r="K282" s="87"/>
      <c r="L282" s="87"/>
      <c r="M282" s="87"/>
      <c r="N282" s="87"/>
      <c r="O282" s="87"/>
      <c r="P282" s="87"/>
    </row>
    <row r="283" spans="1:16" x14ac:dyDescent="0.3">
      <c r="A283" s="87"/>
      <c r="B283" s="87"/>
      <c r="C283" s="87"/>
      <c r="D283" s="87"/>
      <c r="E283" s="87"/>
      <c r="F283" s="87"/>
      <c r="G283" s="87"/>
      <c r="H283" s="150"/>
      <c r="I283" s="87"/>
      <c r="J283" s="87"/>
      <c r="K283" s="87"/>
      <c r="L283" s="87"/>
      <c r="M283" s="87"/>
      <c r="N283" s="87"/>
      <c r="O283" s="87"/>
      <c r="P283" s="87"/>
    </row>
    <row r="284" spans="1:16" x14ac:dyDescent="0.3">
      <c r="A284" s="87"/>
      <c r="B284" s="87"/>
      <c r="C284" s="87"/>
      <c r="D284" s="87"/>
      <c r="E284" s="87"/>
      <c r="F284" s="87"/>
      <c r="G284" s="87"/>
      <c r="H284" s="150"/>
      <c r="I284" s="87"/>
      <c r="J284" s="87"/>
      <c r="K284" s="87"/>
      <c r="L284" s="87"/>
      <c r="M284" s="87"/>
      <c r="N284" s="87"/>
      <c r="O284" s="87"/>
      <c r="P284" s="87"/>
    </row>
    <row r="285" spans="1:16" x14ac:dyDescent="0.3">
      <c r="A285" s="87"/>
      <c r="B285" s="87"/>
      <c r="C285" s="87"/>
      <c r="D285" s="87"/>
      <c r="E285" s="87"/>
      <c r="F285" s="87"/>
      <c r="G285" s="87"/>
      <c r="H285" s="150"/>
      <c r="I285" s="87"/>
      <c r="J285" s="87"/>
      <c r="K285" s="87"/>
      <c r="L285" s="87"/>
      <c r="M285" s="87"/>
      <c r="N285" s="87"/>
      <c r="O285" s="87"/>
      <c r="P285" s="87"/>
    </row>
    <row r="286" spans="1:16" x14ac:dyDescent="0.3">
      <c r="A286" s="87"/>
      <c r="B286" s="87"/>
      <c r="C286" s="87"/>
      <c r="D286" s="87"/>
      <c r="E286" s="87"/>
      <c r="F286" s="87"/>
      <c r="G286" s="87"/>
      <c r="H286" s="150"/>
      <c r="I286" s="87"/>
      <c r="J286" s="87"/>
      <c r="K286" s="87"/>
      <c r="L286" s="87"/>
      <c r="M286" s="87"/>
      <c r="N286" s="87"/>
      <c r="O286" s="87"/>
      <c r="P286" s="87"/>
    </row>
    <row r="287" spans="1:16" x14ac:dyDescent="0.3">
      <c r="A287" s="87"/>
      <c r="B287" s="87"/>
      <c r="C287" s="87"/>
      <c r="D287" s="87"/>
      <c r="E287" s="87"/>
      <c r="F287" s="87"/>
      <c r="G287" s="87"/>
      <c r="H287" s="150"/>
      <c r="I287" s="87"/>
      <c r="J287" s="87"/>
      <c r="K287" s="87"/>
      <c r="L287" s="87"/>
      <c r="M287" s="87"/>
      <c r="N287" s="87"/>
      <c r="O287" s="87"/>
      <c r="P287" s="87"/>
    </row>
    <row r="288" spans="1:16" x14ac:dyDescent="0.3">
      <c r="A288" s="87"/>
      <c r="B288" s="87"/>
      <c r="C288" s="87"/>
      <c r="D288" s="87"/>
      <c r="E288" s="87"/>
      <c r="F288" s="87"/>
      <c r="G288" s="87"/>
      <c r="H288" s="150"/>
      <c r="I288" s="87"/>
      <c r="J288" s="87"/>
      <c r="K288" s="87"/>
      <c r="L288" s="87"/>
      <c r="M288" s="87"/>
      <c r="N288" s="87"/>
      <c r="O288" s="87"/>
      <c r="P288" s="87"/>
    </row>
    <row r="289" spans="1:16" x14ac:dyDescent="0.3">
      <c r="A289" s="87"/>
      <c r="B289" s="87"/>
      <c r="C289" s="87"/>
      <c r="D289" s="87"/>
      <c r="E289" s="87"/>
      <c r="F289" s="87"/>
      <c r="G289" s="87"/>
      <c r="H289" s="150"/>
      <c r="I289" s="87"/>
      <c r="J289" s="87"/>
      <c r="K289" s="87"/>
      <c r="L289" s="87"/>
      <c r="M289" s="87"/>
      <c r="N289" s="87"/>
      <c r="O289" s="87"/>
      <c r="P289" s="87"/>
    </row>
    <row r="290" spans="1:16" x14ac:dyDescent="0.3">
      <c r="A290" s="87"/>
      <c r="B290" s="87"/>
      <c r="C290" s="87"/>
      <c r="D290" s="87"/>
      <c r="E290" s="87"/>
      <c r="F290" s="87"/>
      <c r="G290" s="87"/>
      <c r="H290" s="150"/>
      <c r="I290" s="87"/>
      <c r="J290" s="87"/>
      <c r="K290" s="87"/>
      <c r="L290" s="87"/>
      <c r="M290" s="87"/>
      <c r="N290" s="87"/>
      <c r="O290" s="87"/>
      <c r="P290" s="87"/>
    </row>
    <row r="291" spans="1:16" x14ac:dyDescent="0.3">
      <c r="A291" s="87"/>
      <c r="B291" s="87"/>
      <c r="C291" s="87"/>
      <c r="D291" s="87"/>
      <c r="E291" s="87"/>
      <c r="F291" s="87"/>
      <c r="G291" s="87"/>
      <c r="H291" s="150"/>
      <c r="I291" s="87"/>
      <c r="J291" s="87"/>
      <c r="K291" s="87"/>
      <c r="L291" s="87"/>
      <c r="M291" s="87"/>
      <c r="N291" s="87"/>
      <c r="O291" s="87"/>
      <c r="P291" s="87"/>
    </row>
    <row r="292" spans="1:16" x14ac:dyDescent="0.3">
      <c r="A292" s="87"/>
      <c r="B292" s="87"/>
      <c r="C292" s="87"/>
      <c r="D292" s="87"/>
      <c r="E292" s="87"/>
      <c r="F292" s="87"/>
      <c r="G292" s="87"/>
      <c r="H292" s="150"/>
      <c r="I292" s="87"/>
      <c r="J292" s="87"/>
      <c r="K292" s="87"/>
      <c r="L292" s="87"/>
      <c r="M292" s="87"/>
      <c r="N292" s="87"/>
      <c r="O292" s="87"/>
      <c r="P292" s="87"/>
    </row>
    <row r="293" spans="1:16" x14ac:dyDescent="0.3">
      <c r="A293" s="87"/>
      <c r="B293" s="87"/>
      <c r="C293" s="87"/>
      <c r="D293" s="87"/>
      <c r="E293" s="87"/>
      <c r="F293" s="87"/>
      <c r="G293" s="87"/>
      <c r="H293" s="150"/>
      <c r="I293" s="87"/>
      <c r="J293" s="87"/>
      <c r="K293" s="87"/>
      <c r="L293" s="87"/>
      <c r="M293" s="87"/>
      <c r="N293" s="87"/>
      <c r="O293" s="87"/>
      <c r="P293" s="87"/>
    </row>
    <row r="294" spans="1:16" x14ac:dyDescent="0.3">
      <c r="A294" s="87"/>
      <c r="B294" s="87"/>
      <c r="C294" s="87"/>
      <c r="D294" s="87"/>
      <c r="E294" s="87"/>
      <c r="F294" s="87"/>
      <c r="G294" s="87"/>
      <c r="H294" s="150"/>
      <c r="I294" s="87"/>
      <c r="J294" s="87"/>
      <c r="K294" s="87"/>
      <c r="L294" s="87"/>
      <c r="M294" s="87"/>
      <c r="N294" s="87"/>
      <c r="O294" s="87"/>
      <c r="P294" s="87"/>
    </row>
    <row r="295" spans="1:16" x14ac:dyDescent="0.3">
      <c r="A295" s="87"/>
      <c r="B295" s="87"/>
      <c r="C295" s="87"/>
      <c r="D295" s="87"/>
      <c r="E295" s="87"/>
      <c r="F295" s="87"/>
      <c r="G295" s="87"/>
      <c r="H295" s="150"/>
      <c r="I295" s="87"/>
      <c r="J295" s="87"/>
      <c r="K295" s="87"/>
      <c r="L295" s="87"/>
      <c r="M295" s="87"/>
      <c r="N295" s="87"/>
      <c r="O295" s="87"/>
      <c r="P295" s="87"/>
    </row>
    <row r="296" spans="1:16" x14ac:dyDescent="0.3">
      <c r="A296" s="87"/>
      <c r="B296" s="87"/>
      <c r="C296" s="87"/>
      <c r="D296" s="87"/>
      <c r="E296" s="87"/>
      <c r="F296" s="87"/>
      <c r="G296" s="87"/>
      <c r="H296" s="150"/>
      <c r="I296" s="87"/>
      <c r="J296" s="87"/>
      <c r="K296" s="87"/>
      <c r="L296" s="87"/>
      <c r="M296" s="87"/>
      <c r="N296" s="87"/>
      <c r="O296" s="87"/>
      <c r="P296" s="87"/>
    </row>
    <row r="297" spans="1:16" x14ac:dyDescent="0.3">
      <c r="A297" s="87"/>
      <c r="B297" s="87"/>
      <c r="C297" s="87"/>
      <c r="D297" s="87"/>
      <c r="E297" s="87"/>
      <c r="F297" s="87"/>
      <c r="G297" s="87"/>
      <c r="H297" s="150"/>
      <c r="I297" s="87"/>
      <c r="J297" s="87"/>
      <c r="K297" s="87"/>
      <c r="L297" s="87"/>
      <c r="M297" s="87"/>
      <c r="N297" s="87"/>
      <c r="O297" s="87"/>
      <c r="P297" s="87"/>
    </row>
    <row r="298" spans="1:16" x14ac:dyDescent="0.3">
      <c r="A298" s="87"/>
      <c r="B298" s="87"/>
      <c r="C298" s="87"/>
      <c r="D298" s="87"/>
      <c r="E298" s="87"/>
      <c r="F298" s="87"/>
      <c r="G298" s="87"/>
      <c r="H298" s="150"/>
      <c r="I298" s="87"/>
      <c r="J298" s="87"/>
      <c r="K298" s="87"/>
      <c r="L298" s="87"/>
      <c r="M298" s="87"/>
      <c r="N298" s="87"/>
      <c r="O298" s="87"/>
      <c r="P298" s="87"/>
    </row>
    <row r="299" spans="1:16" x14ac:dyDescent="0.3">
      <c r="A299" s="87"/>
      <c r="B299" s="87"/>
      <c r="C299" s="87"/>
      <c r="D299" s="87"/>
      <c r="E299" s="87"/>
      <c r="F299" s="87"/>
      <c r="G299" s="87"/>
      <c r="H299" s="150"/>
      <c r="I299" s="87"/>
      <c r="J299" s="87"/>
      <c r="K299" s="87"/>
      <c r="L299" s="87"/>
      <c r="M299" s="87"/>
      <c r="N299" s="87"/>
      <c r="O299" s="87"/>
      <c r="P299" s="87"/>
    </row>
    <row r="300" spans="1:16" x14ac:dyDescent="0.3">
      <c r="A300" s="87"/>
      <c r="B300" s="87"/>
      <c r="C300" s="87"/>
      <c r="D300" s="87"/>
      <c r="E300" s="87"/>
      <c r="F300" s="87"/>
      <c r="G300" s="87"/>
      <c r="H300" s="150"/>
      <c r="I300" s="87"/>
      <c r="J300" s="87"/>
      <c r="K300" s="87"/>
      <c r="L300" s="87"/>
      <c r="M300" s="87"/>
      <c r="N300" s="87"/>
      <c r="O300" s="87"/>
      <c r="P300" s="87"/>
    </row>
    <row r="301" spans="1:16" x14ac:dyDescent="0.3">
      <c r="A301" s="87"/>
      <c r="B301" s="87"/>
      <c r="C301" s="87"/>
      <c r="D301" s="87"/>
      <c r="E301" s="87"/>
      <c r="F301" s="87"/>
      <c r="G301" s="87"/>
      <c r="H301" s="150"/>
      <c r="I301" s="87"/>
      <c r="J301" s="87"/>
      <c r="K301" s="87"/>
      <c r="L301" s="87"/>
      <c r="M301" s="87"/>
      <c r="N301" s="87"/>
      <c r="O301" s="87"/>
      <c r="P301" s="87"/>
    </row>
    <row r="302" spans="1:16" x14ac:dyDescent="0.3">
      <c r="A302" s="87"/>
      <c r="B302" s="87"/>
      <c r="C302" s="87"/>
      <c r="D302" s="87"/>
      <c r="E302" s="87"/>
      <c r="F302" s="87"/>
      <c r="G302" s="87"/>
      <c r="H302" s="150"/>
      <c r="I302" s="87"/>
      <c r="J302" s="87"/>
      <c r="K302" s="87"/>
      <c r="L302" s="87"/>
      <c r="M302" s="87"/>
      <c r="N302" s="87"/>
      <c r="O302" s="87"/>
      <c r="P302" s="87"/>
    </row>
    <row r="303" spans="1:16" x14ac:dyDescent="0.3">
      <c r="A303" s="87"/>
      <c r="B303" s="87"/>
      <c r="C303" s="87"/>
      <c r="D303" s="87"/>
      <c r="E303" s="87"/>
      <c r="F303" s="87"/>
      <c r="G303" s="87"/>
      <c r="H303" s="150"/>
      <c r="I303" s="87"/>
      <c r="J303" s="87"/>
      <c r="K303" s="87"/>
      <c r="L303" s="87"/>
      <c r="M303" s="87"/>
      <c r="N303" s="87"/>
      <c r="O303" s="87"/>
      <c r="P303" s="87"/>
    </row>
    <row r="304" spans="1:16" x14ac:dyDescent="0.3">
      <c r="A304" s="87"/>
      <c r="B304" s="87"/>
      <c r="C304" s="87"/>
      <c r="D304" s="87"/>
      <c r="E304" s="87"/>
      <c r="F304" s="87"/>
      <c r="G304" s="87"/>
      <c r="H304" s="150"/>
      <c r="I304" s="87"/>
      <c r="J304" s="87"/>
      <c r="K304" s="87"/>
      <c r="L304" s="87"/>
      <c r="M304" s="87"/>
      <c r="N304" s="87"/>
      <c r="O304" s="87"/>
      <c r="P304" s="87"/>
    </row>
    <row r="305" spans="1:16" x14ac:dyDescent="0.3">
      <c r="A305" s="87"/>
      <c r="B305" s="87"/>
      <c r="C305" s="87"/>
      <c r="D305" s="87"/>
      <c r="E305" s="87"/>
      <c r="F305" s="87"/>
      <c r="G305" s="87"/>
      <c r="H305" s="150"/>
      <c r="I305" s="87"/>
      <c r="J305" s="87"/>
      <c r="K305" s="87"/>
      <c r="L305" s="87"/>
      <c r="M305" s="87"/>
      <c r="N305" s="87"/>
      <c r="O305" s="87"/>
      <c r="P305" s="87"/>
    </row>
    <row r="306" spans="1:16" x14ac:dyDescent="0.3">
      <c r="A306" s="87"/>
      <c r="B306" s="87"/>
      <c r="C306" s="87"/>
      <c r="D306" s="87"/>
      <c r="E306" s="87"/>
      <c r="F306" s="87"/>
      <c r="G306" s="87"/>
      <c r="H306" s="150"/>
      <c r="I306" s="87"/>
      <c r="J306" s="87"/>
      <c r="K306" s="87"/>
      <c r="L306" s="87"/>
      <c r="M306" s="87"/>
      <c r="N306" s="87"/>
      <c r="O306" s="87"/>
      <c r="P306" s="87"/>
    </row>
    <row r="307" spans="1:16" x14ac:dyDescent="0.3">
      <c r="A307" s="87"/>
      <c r="B307" s="87"/>
      <c r="C307" s="87"/>
      <c r="D307" s="87"/>
      <c r="E307" s="87"/>
      <c r="F307" s="87"/>
      <c r="G307" s="87"/>
      <c r="H307" s="150"/>
      <c r="I307" s="87"/>
      <c r="J307" s="87"/>
      <c r="K307" s="87"/>
      <c r="L307" s="87"/>
      <c r="M307" s="87"/>
      <c r="N307" s="87"/>
      <c r="O307" s="87"/>
      <c r="P307" s="87"/>
    </row>
    <row r="308" spans="1:16" x14ac:dyDescent="0.3">
      <c r="A308" s="87"/>
      <c r="B308" s="87"/>
      <c r="C308" s="87"/>
      <c r="D308" s="87"/>
      <c r="E308" s="87"/>
      <c r="F308" s="87"/>
      <c r="G308" s="87"/>
      <c r="H308" s="150"/>
      <c r="I308" s="87"/>
      <c r="J308" s="87"/>
      <c r="K308" s="87"/>
      <c r="L308" s="87"/>
      <c r="M308" s="87"/>
      <c r="N308" s="87"/>
      <c r="O308" s="87"/>
      <c r="P308" s="87"/>
    </row>
    <row r="309" spans="1:16" x14ac:dyDescent="0.3">
      <c r="A309" s="87"/>
      <c r="B309" s="87"/>
      <c r="C309" s="87"/>
      <c r="D309" s="87"/>
      <c r="E309" s="87"/>
      <c r="F309" s="87"/>
      <c r="G309" s="87"/>
      <c r="H309" s="150"/>
      <c r="I309" s="87"/>
      <c r="J309" s="87"/>
      <c r="K309" s="87"/>
      <c r="L309" s="87"/>
      <c r="M309" s="87"/>
      <c r="N309" s="87"/>
      <c r="O309" s="87"/>
      <c r="P309" s="87"/>
    </row>
    <row r="310" spans="1:16" x14ac:dyDescent="0.3">
      <c r="A310" s="87"/>
      <c r="B310" s="87"/>
      <c r="C310" s="87"/>
      <c r="D310" s="87"/>
      <c r="E310" s="87"/>
      <c r="F310" s="87"/>
      <c r="G310" s="87"/>
      <c r="H310" s="150"/>
      <c r="I310" s="87"/>
      <c r="J310" s="87"/>
      <c r="K310" s="87"/>
      <c r="L310" s="87"/>
      <c r="M310" s="87"/>
      <c r="N310" s="87"/>
      <c r="O310" s="87"/>
      <c r="P310" s="87"/>
    </row>
    <row r="311" spans="1:16" x14ac:dyDescent="0.3">
      <c r="A311" s="87"/>
      <c r="B311" s="87"/>
      <c r="C311" s="87"/>
      <c r="D311" s="87"/>
      <c r="E311" s="87"/>
      <c r="F311" s="87"/>
      <c r="G311" s="87"/>
      <c r="H311" s="150"/>
      <c r="I311" s="87"/>
      <c r="J311" s="87"/>
      <c r="K311" s="87"/>
      <c r="L311" s="87"/>
      <c r="M311" s="87"/>
      <c r="N311" s="87"/>
      <c r="O311" s="87"/>
      <c r="P311" s="87"/>
    </row>
    <row r="312" spans="1:16" x14ac:dyDescent="0.3">
      <c r="A312" s="87"/>
      <c r="B312" s="87"/>
      <c r="C312" s="87"/>
      <c r="D312" s="87"/>
      <c r="E312" s="87"/>
      <c r="F312" s="87"/>
      <c r="G312" s="87"/>
      <c r="H312" s="150"/>
      <c r="I312" s="87"/>
      <c r="J312" s="87"/>
      <c r="K312" s="87"/>
      <c r="L312" s="87"/>
      <c r="M312" s="87"/>
      <c r="N312" s="87"/>
      <c r="O312" s="87"/>
      <c r="P312" s="87"/>
    </row>
    <row r="313" spans="1:16" x14ac:dyDescent="0.3">
      <c r="A313" s="87"/>
      <c r="B313" s="87"/>
      <c r="C313" s="87"/>
      <c r="D313" s="87"/>
      <c r="E313" s="87"/>
      <c r="F313" s="87"/>
      <c r="G313" s="87"/>
      <c r="H313" s="150"/>
      <c r="I313" s="87"/>
      <c r="J313" s="87"/>
      <c r="K313" s="87"/>
      <c r="L313" s="87"/>
      <c r="M313" s="87"/>
      <c r="N313" s="87"/>
      <c r="O313" s="87"/>
      <c r="P313" s="87"/>
    </row>
    <row r="314" spans="1:16" x14ac:dyDescent="0.3">
      <c r="A314" s="87"/>
      <c r="B314" s="87"/>
      <c r="C314" s="87"/>
      <c r="D314" s="87"/>
      <c r="E314" s="87"/>
      <c r="F314" s="87"/>
      <c r="G314" s="87"/>
      <c r="H314" s="150"/>
      <c r="I314" s="87"/>
      <c r="J314" s="87"/>
      <c r="K314" s="87"/>
      <c r="L314" s="87"/>
      <c r="M314" s="87"/>
      <c r="N314" s="87"/>
      <c r="O314" s="87"/>
      <c r="P314" s="87"/>
    </row>
    <row r="315" spans="1:16" x14ac:dyDescent="0.3">
      <c r="A315" s="87"/>
      <c r="B315" s="87"/>
      <c r="C315" s="87"/>
      <c r="D315" s="87"/>
      <c r="E315" s="87"/>
      <c r="F315" s="87"/>
      <c r="G315" s="87"/>
      <c r="H315" s="150"/>
      <c r="I315" s="87"/>
      <c r="J315" s="87"/>
      <c r="K315" s="87"/>
      <c r="L315" s="87"/>
      <c r="M315" s="87"/>
      <c r="N315" s="87"/>
      <c r="O315" s="87"/>
      <c r="P315" s="87"/>
    </row>
    <row r="316" spans="1:16" x14ac:dyDescent="0.3">
      <c r="A316" s="87"/>
      <c r="B316" s="87"/>
      <c r="C316" s="87"/>
      <c r="D316" s="87"/>
      <c r="E316" s="87"/>
      <c r="F316" s="87"/>
      <c r="G316" s="87"/>
      <c r="H316" s="150"/>
      <c r="I316" s="87"/>
      <c r="J316" s="87"/>
      <c r="K316" s="87"/>
      <c r="L316" s="87"/>
      <c r="M316" s="87"/>
      <c r="N316" s="87"/>
      <c r="O316" s="87"/>
      <c r="P316" s="87"/>
    </row>
    <row r="317" spans="1:16" x14ac:dyDescent="0.3">
      <c r="A317" s="87"/>
      <c r="B317" s="87"/>
      <c r="C317" s="87"/>
      <c r="D317" s="87"/>
      <c r="E317" s="87"/>
      <c r="F317" s="87"/>
      <c r="G317" s="87"/>
      <c r="H317" s="150"/>
      <c r="I317" s="87"/>
      <c r="J317" s="87"/>
      <c r="K317" s="87"/>
      <c r="L317" s="87"/>
      <c r="M317" s="87"/>
      <c r="N317" s="87"/>
      <c r="O317" s="87"/>
      <c r="P317" s="87"/>
    </row>
    <row r="318" spans="1:16" x14ac:dyDescent="0.3">
      <c r="A318" s="87"/>
      <c r="B318" s="87"/>
      <c r="C318" s="87"/>
      <c r="D318" s="87"/>
      <c r="E318" s="87"/>
      <c r="F318" s="87"/>
      <c r="G318" s="87"/>
      <c r="H318" s="150"/>
      <c r="I318" s="87"/>
      <c r="J318" s="87"/>
      <c r="K318" s="87"/>
      <c r="L318" s="87"/>
      <c r="M318" s="87"/>
      <c r="N318" s="87"/>
      <c r="O318" s="87"/>
      <c r="P318" s="87"/>
    </row>
    <row r="319" spans="1:16" x14ac:dyDescent="0.3">
      <c r="A319" s="87"/>
      <c r="B319" s="87"/>
      <c r="C319" s="87"/>
      <c r="D319" s="87"/>
      <c r="E319" s="87"/>
      <c r="F319" s="87"/>
      <c r="G319" s="87"/>
      <c r="H319" s="150"/>
      <c r="I319" s="87"/>
      <c r="J319" s="87"/>
      <c r="K319" s="87"/>
      <c r="L319" s="87"/>
      <c r="M319" s="87"/>
      <c r="N319" s="87"/>
      <c r="O319" s="87"/>
      <c r="P319" s="87"/>
    </row>
    <row r="320" spans="1:16" x14ac:dyDescent="0.3">
      <c r="A320" s="87"/>
      <c r="B320" s="87"/>
      <c r="C320" s="87"/>
      <c r="D320" s="87"/>
      <c r="E320" s="87"/>
      <c r="F320" s="87"/>
      <c r="G320" s="87"/>
      <c r="H320" s="150"/>
      <c r="I320" s="87"/>
      <c r="J320" s="87"/>
      <c r="K320" s="87"/>
      <c r="L320" s="87"/>
      <c r="M320" s="87"/>
      <c r="N320" s="87"/>
      <c r="O320" s="87"/>
      <c r="P320" s="87"/>
    </row>
    <row r="321" spans="1:16" x14ac:dyDescent="0.3">
      <c r="A321" s="87"/>
      <c r="B321" s="87"/>
      <c r="C321" s="87"/>
      <c r="D321" s="87"/>
      <c r="E321" s="87"/>
      <c r="F321" s="87"/>
      <c r="G321" s="87"/>
      <c r="H321" s="150"/>
      <c r="I321" s="87"/>
      <c r="J321" s="87"/>
      <c r="K321" s="87"/>
      <c r="L321" s="87"/>
      <c r="M321" s="87"/>
      <c r="N321" s="87"/>
      <c r="O321" s="87"/>
      <c r="P321" s="87"/>
    </row>
    <row r="322" spans="1:16" x14ac:dyDescent="0.3">
      <c r="A322" s="87"/>
      <c r="B322" s="87"/>
      <c r="C322" s="87"/>
      <c r="D322" s="87"/>
      <c r="E322" s="87"/>
      <c r="F322" s="87"/>
      <c r="G322" s="87"/>
      <c r="H322" s="150"/>
      <c r="I322" s="87"/>
      <c r="J322" s="87"/>
      <c r="K322" s="87"/>
      <c r="L322" s="87"/>
      <c r="M322" s="87"/>
      <c r="N322" s="87"/>
      <c r="O322" s="87"/>
      <c r="P322" s="87"/>
    </row>
    <row r="323" spans="1:16" x14ac:dyDescent="0.3">
      <c r="A323" s="87"/>
      <c r="B323" s="87"/>
      <c r="C323" s="87"/>
      <c r="D323" s="87"/>
      <c r="E323" s="87"/>
      <c r="F323" s="87"/>
      <c r="G323" s="87"/>
      <c r="H323" s="150"/>
      <c r="I323" s="87"/>
      <c r="J323" s="87"/>
      <c r="K323" s="87"/>
      <c r="L323" s="87"/>
      <c r="M323" s="87"/>
      <c r="N323" s="87"/>
      <c r="O323" s="87"/>
      <c r="P323" s="87"/>
    </row>
    <row r="324" spans="1:16" x14ac:dyDescent="0.3">
      <c r="A324" s="87"/>
      <c r="B324" s="87"/>
      <c r="C324" s="87"/>
      <c r="D324" s="87"/>
      <c r="E324" s="87"/>
      <c r="F324" s="87"/>
      <c r="G324" s="87"/>
      <c r="H324" s="150"/>
      <c r="I324" s="87"/>
      <c r="J324" s="87"/>
      <c r="K324" s="87"/>
      <c r="L324" s="87"/>
      <c r="M324" s="87"/>
      <c r="N324" s="87"/>
      <c r="O324" s="87"/>
      <c r="P324" s="87"/>
    </row>
    <row r="325" spans="1:16" x14ac:dyDescent="0.3">
      <c r="A325" s="87"/>
      <c r="B325" s="87"/>
      <c r="C325" s="87"/>
      <c r="D325" s="87"/>
      <c r="E325" s="87"/>
      <c r="F325" s="87"/>
      <c r="G325" s="87"/>
      <c r="H325" s="150"/>
      <c r="I325" s="87"/>
      <c r="J325" s="87"/>
      <c r="K325" s="87"/>
      <c r="L325" s="87"/>
      <c r="M325" s="87"/>
      <c r="N325" s="87"/>
      <c r="O325" s="87"/>
      <c r="P325" s="87"/>
    </row>
    <row r="326" spans="1:16" x14ac:dyDescent="0.3">
      <c r="A326" s="87"/>
      <c r="B326" s="87"/>
      <c r="C326" s="87"/>
      <c r="D326" s="87"/>
      <c r="E326" s="87"/>
      <c r="F326" s="87"/>
      <c r="G326" s="87"/>
      <c r="H326" s="150"/>
      <c r="I326" s="87"/>
      <c r="J326" s="87"/>
      <c r="K326" s="87"/>
      <c r="L326" s="87"/>
      <c r="M326" s="87"/>
      <c r="N326" s="87"/>
      <c r="O326" s="87"/>
      <c r="P326" s="87"/>
    </row>
    <row r="327" spans="1:16" x14ac:dyDescent="0.3">
      <c r="A327" s="87"/>
      <c r="B327" s="87"/>
      <c r="C327" s="87"/>
      <c r="D327" s="87"/>
      <c r="E327" s="87"/>
      <c r="F327" s="87"/>
      <c r="G327" s="87"/>
      <c r="H327" s="150"/>
      <c r="I327" s="87"/>
      <c r="J327" s="87"/>
      <c r="K327" s="87"/>
      <c r="L327" s="87"/>
      <c r="M327" s="87"/>
      <c r="N327" s="87"/>
      <c r="O327" s="87"/>
      <c r="P327" s="8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8FB7-FC95-4EDA-AF33-3D57BE0BA794}">
  <dimension ref="A1:Z327"/>
  <sheetViews>
    <sheetView zoomScale="175" zoomScaleNormal="175" workbookViewId="0">
      <pane ySplit="6" topLeftCell="A7" activePane="bottomLeft" state="frozen"/>
      <selection pane="bottomLeft" activeCell="B27" sqref="B27:C27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9" x14ac:dyDescent="0.3">
      <c r="A2" s="117" t="s">
        <v>45</v>
      </c>
      <c r="B2" s="44" t="s">
        <v>1</v>
      </c>
      <c r="C2" s="44" t="s">
        <v>24</v>
      </c>
      <c r="D2" s="43" t="s">
        <v>20</v>
      </c>
      <c r="E2" s="41" t="s">
        <v>13</v>
      </c>
      <c r="F2" s="41" t="s">
        <v>15</v>
      </c>
      <c r="G2" s="59"/>
      <c r="H2" s="2"/>
      <c r="J2" s="17"/>
      <c r="K2" s="95"/>
      <c r="L2" s="69" t="s">
        <v>32</v>
      </c>
      <c r="M2" s="74" t="s">
        <v>8</v>
      </c>
      <c r="N2" s="70" t="s">
        <v>21</v>
      </c>
      <c r="O2" s="71" t="s">
        <v>26</v>
      </c>
      <c r="P2" s="144" t="s">
        <v>36</v>
      </c>
      <c r="Q2" s="103" t="s">
        <v>6</v>
      </c>
      <c r="S2" t="s">
        <v>109</v>
      </c>
    </row>
    <row r="3" spans="1:19" x14ac:dyDescent="0.3">
      <c r="A3" s="107" t="s">
        <v>35</v>
      </c>
      <c r="B3" s="1" t="s">
        <v>11</v>
      </c>
      <c r="C3" s="44" t="s">
        <v>10</v>
      </c>
      <c r="D3" s="43" t="s">
        <v>9</v>
      </c>
      <c r="E3" s="41" t="s">
        <v>12</v>
      </c>
      <c r="F3" s="41" t="s">
        <v>14</v>
      </c>
      <c r="G3" s="82"/>
      <c r="H3" s="2"/>
      <c r="J3" s="17"/>
      <c r="K3" s="115" t="s">
        <v>4</v>
      </c>
      <c r="L3" s="69" t="s">
        <v>30</v>
      </c>
      <c r="M3" s="74" t="s">
        <v>2</v>
      </c>
      <c r="N3" s="70" t="s">
        <v>22</v>
      </c>
      <c r="O3" s="71" t="s">
        <v>25</v>
      </c>
      <c r="P3" s="72" t="s">
        <v>28</v>
      </c>
      <c r="Q3" s="104" t="s">
        <v>5</v>
      </c>
      <c r="S3" t="s">
        <v>110</v>
      </c>
    </row>
    <row r="4" spans="1:19" x14ac:dyDescent="0.3">
      <c r="A4" s="1"/>
      <c r="B4" s="1" t="s">
        <v>16</v>
      </c>
      <c r="C4" s="44" t="s">
        <v>17</v>
      </c>
      <c r="D4" s="118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27</v>
      </c>
      <c r="M4" s="74" t="s">
        <v>31</v>
      </c>
      <c r="N4" s="70" t="s">
        <v>29</v>
      </c>
      <c r="O4" s="71" t="s">
        <v>23</v>
      </c>
      <c r="P4" s="72" t="s">
        <v>7</v>
      </c>
      <c r="Q4" s="104"/>
    </row>
    <row r="5" spans="1:19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113"/>
      <c r="L5" s="252" t="s">
        <v>37</v>
      </c>
      <c r="M5" s="106"/>
      <c r="N5" s="101"/>
      <c r="O5" s="103"/>
      <c r="P5" s="104"/>
      <c r="Q5" s="72"/>
    </row>
    <row r="6" spans="1:19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"j"</v>
      </c>
      <c r="C9" t="str">
        <f>_xlfn.CONCAT("""",Keys!C2,""": ", """",C2,"""")</f>
        <v>"10": "m"</v>
      </c>
      <c r="D9" t="str">
        <f>_xlfn.CONCAT("""",Keys!D2,""": ", """",D2,"""")</f>
        <v>"11": "y"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";"</v>
      </c>
      <c r="M9" t="str">
        <f>_xlfn.CONCAT("""",Keys!M2,""": ", """",M2,"""")</f>
        <v>"12": "w"</v>
      </c>
      <c r="N9" t="str">
        <f>_xlfn.CONCAT("""",Keys!N2,""": ", """",N2,"""")</f>
        <v>"11": "h"</v>
      </c>
      <c r="O9" t="str">
        <f>_xlfn.CONCAT("""",Keys!O2,""": ", """",O2,"""")</f>
        <v>"10": "k"</v>
      </c>
      <c r="P9" t="str">
        <f>_xlfn.CONCAT("""",Keys!P2,""": ", """",P2,"""")</f>
        <v>"9": "'"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"s"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"."</v>
      </c>
      <c r="M10" t="str">
        <f>_xlfn.CONCAT("""",Keys!M3,""": ", """",M3,"""")</f>
        <v>"19": "t"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","</v>
      </c>
      <c r="M11" t="str">
        <f>_xlfn.CONCAT("""",Keys!M4,""": ", """",M4,"""")</f>
        <v>"26": "p"</v>
      </c>
      <c r="N11" t="str">
        <f>_xlfn.CONCAT("""",Keys!N4,""": ", """",N4,"""")</f>
        <v>"25": "l"</v>
      </c>
      <c r="O11" t="str">
        <f>_xlfn.CONCAT("""",Keys!O4,""": ", """",O4,"""")</f>
        <v>"24": "u"</v>
      </c>
      <c r="P11" t="str">
        <f>_xlfn.CONCAT("""",Keys!P4,""": ", """",P4,"""")</f>
        <v>"23": "q"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"j","10": "m","11": "y","12": "d","13": "g","14": "","15": "/","16": "a","17": "r","18": "e","19": "s","20": "f","21": "","22": "","23": "z","24": "x","25": "c","26": "v","27": "b","28":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";","12": "w","11": "h","10": "k","9": "'","8": "=","21": "`","20": ".","19": "t","18": "n","17": "i","16": "o","15": "-","29": "","28": "","27": ",","26": "p","25": "l","24": "u","23": "q","22": "","37": "","36": "","35": " ","34": "","33": "","32": "","31": "","30": "","38": ""</v>
      </c>
    </row>
    <row r="18" spans="1:26" x14ac:dyDescent="0.3">
      <c r="A18" t="str">
        <f>_xlfn.CONCAT("{","""left"": {",A15,"}",", ""right"": {",A16,"}}")</f>
        <v>{"left": {"1": "","2": "1","3": "2","4": "3","5": "4","6": "5","7": "","8": "\\","9": "j","10": "m","11": "y","12": "d","13": "g","14": "","15": "/","16": "a","17": "r","18": "e","19": "s","20": "f","21": "","22": "","23": "z","24": "x","25": "c","26": "v","27": "b","28": "","29": "","30": "","31": "","32": "[","33": "]","34": "","35": "","36": "","37": "","38": ""}, "right": {"7": "","6": "6","5": "7","4": "8","3": "9","2": "0","1": "","14": "","13": ";","12": "w","11": "h","10": "k","9": "'","8": "=","21": "`","20": ".","19": "t","18": "n","17": "i","16": "o","15": "-","29": "","28": "","27": ",","26": "p","25": "l","24": "u","23": "q","22": "","37": "","36": "","35": " ","34": "","33": "","32": "","31": "","30": "","38": ""}}</v>
      </c>
    </row>
    <row r="20" spans="1:26" x14ac:dyDescent="0.3">
      <c r="A20" s="87"/>
      <c r="B20" s="64" t="s">
        <v>104</v>
      </c>
      <c r="C20" s="64" t="s">
        <v>105</v>
      </c>
      <c r="D20" s="150" t="s">
        <v>102</v>
      </c>
      <c r="E20" s="152"/>
      <c r="F20" s="152" t="s">
        <v>43</v>
      </c>
      <c r="G20" s="152" t="s">
        <v>103</v>
      </c>
      <c r="H20" s="152"/>
      <c r="I20" s="152" t="s">
        <v>44</v>
      </c>
      <c r="J20" s="152" t="s">
        <v>103</v>
      </c>
      <c r="L20" s="44" t="s">
        <v>30</v>
      </c>
      <c r="M20" s="44" t="s">
        <v>24</v>
      </c>
      <c r="N20" s="43" t="s">
        <v>20</v>
      </c>
      <c r="O20" s="41" t="s">
        <v>13</v>
      </c>
      <c r="P20" s="41" t="s">
        <v>15</v>
      </c>
      <c r="Q20" s="59"/>
      <c r="R20" s="2"/>
      <c r="T20" s="17"/>
      <c r="U20" s="95"/>
      <c r="V20" s="69" t="s">
        <v>32</v>
      </c>
      <c r="W20" s="74" t="s">
        <v>8</v>
      </c>
      <c r="X20" s="70" t="s">
        <v>21</v>
      </c>
      <c r="Y20" s="71" t="s">
        <v>27</v>
      </c>
      <c r="Z20" s="144" t="s">
        <v>36</v>
      </c>
    </row>
    <row r="21" spans="1:26" x14ac:dyDescent="0.3">
      <c r="A21" s="87"/>
      <c r="B21" s="179" t="s">
        <v>9</v>
      </c>
      <c r="C21" s="179" t="s">
        <v>9</v>
      </c>
      <c r="D21" s="183">
        <v>11.692</v>
      </c>
      <c r="E21" s="87"/>
      <c r="F21" t="s">
        <v>30</v>
      </c>
      <c r="G21" s="149">
        <f t="shared" ref="G21:G35" si="0">_xlfn.IFNA(_xlfn.IFNA(INDEX($D$21:$D$67, MATCH(F21,$B$21:$B$67,0)), INDEX($D$21:$D$67, MATCH(F21,$C$21:$C$67,0))),0)</f>
        <v>3.0430000000000001</v>
      </c>
      <c r="H21" s="87"/>
      <c r="I21" s="173" t="s">
        <v>36</v>
      </c>
      <c r="J21" s="149">
        <f t="shared" ref="J21:J35" si="1">_xlfn.IFNA(_xlfn.IFNA(INDEX($D$21:$D$67, MATCH(I21,$B$21:$B$67,0)), INDEX($D$21:$D$67, MATCH(I21,$C$21:$C$67,0))),0)</f>
        <v>0.26900000000000002</v>
      </c>
      <c r="L21" s="1" t="s">
        <v>11</v>
      </c>
      <c r="M21" s="44" t="s">
        <v>10</v>
      </c>
      <c r="N21" s="43" t="s">
        <v>9</v>
      </c>
      <c r="O21" s="41" t="s">
        <v>12</v>
      </c>
      <c r="P21" s="41" t="s">
        <v>14</v>
      </c>
      <c r="Q21" s="82"/>
      <c r="R21" s="2"/>
      <c r="T21" s="17"/>
      <c r="U21" s="115" t="s">
        <v>4</v>
      </c>
      <c r="V21" s="69" t="s">
        <v>26</v>
      </c>
      <c r="W21" s="74" t="s">
        <v>2</v>
      </c>
      <c r="X21" s="70" t="s">
        <v>22</v>
      </c>
      <c r="Y21" s="71" t="s">
        <v>25</v>
      </c>
      <c r="Z21" s="72" t="s">
        <v>28</v>
      </c>
    </row>
    <row r="22" spans="1:26" x14ac:dyDescent="0.3">
      <c r="A22" s="87"/>
      <c r="B22" s="179" t="s">
        <v>2</v>
      </c>
      <c r="C22" s="179" t="s">
        <v>2</v>
      </c>
      <c r="D22" s="183">
        <v>9.1489999999999991</v>
      </c>
      <c r="E22" s="87"/>
      <c r="F22" t="s">
        <v>11</v>
      </c>
      <c r="G22" s="149">
        <f t="shared" si="0"/>
        <v>7.2220000000000004</v>
      </c>
      <c r="H22" s="87"/>
      <c r="I22" t="s">
        <v>27</v>
      </c>
      <c r="J22" s="149">
        <f t="shared" si="1"/>
        <v>1.0269999999999999</v>
      </c>
      <c r="L22" s="1" t="s">
        <v>17</v>
      </c>
      <c r="M22" s="44" t="s">
        <v>18</v>
      </c>
      <c r="N22" s="118" t="s">
        <v>16</v>
      </c>
      <c r="O22" s="41" t="s">
        <v>19</v>
      </c>
      <c r="P22" s="60" t="s">
        <v>1</v>
      </c>
      <c r="Q22" s="3"/>
      <c r="R22" s="3"/>
      <c r="T22" s="73"/>
      <c r="U22" s="73"/>
      <c r="V22" s="69" t="s">
        <v>3</v>
      </c>
      <c r="W22" s="74" t="s">
        <v>31</v>
      </c>
      <c r="X22" s="70" t="s">
        <v>29</v>
      </c>
      <c r="Y22" s="71" t="s">
        <v>23</v>
      </c>
      <c r="Z22" s="72" t="s">
        <v>7</v>
      </c>
    </row>
    <row r="23" spans="1:26" x14ac:dyDescent="0.3">
      <c r="A23" s="87"/>
      <c r="B23" s="179" t="s">
        <v>11</v>
      </c>
      <c r="C23" s="179" t="s">
        <v>11</v>
      </c>
      <c r="D23" s="183">
        <v>7.2220000000000004</v>
      </c>
      <c r="E23" s="87"/>
      <c r="F23" t="s">
        <v>18</v>
      </c>
      <c r="G23" s="149">
        <f t="shared" si="0"/>
        <v>3.9359999999999999</v>
      </c>
      <c r="H23" s="87"/>
      <c r="I23" t="s">
        <v>32</v>
      </c>
      <c r="J23" s="149">
        <f t="shared" si="1"/>
        <v>0.39800000000000002</v>
      </c>
    </row>
    <row r="24" spans="1:26" x14ac:dyDescent="0.3">
      <c r="A24" s="87"/>
      <c r="B24" s="161" t="s">
        <v>25</v>
      </c>
      <c r="C24" s="161" t="s">
        <v>25</v>
      </c>
      <c r="D24" s="162">
        <v>6.7350000000000003</v>
      </c>
      <c r="E24" s="87"/>
      <c r="F24" t="s">
        <v>13</v>
      </c>
      <c r="G24" s="149">
        <f t="shared" si="0"/>
        <v>3.1739999999999999</v>
      </c>
      <c r="H24" s="87"/>
      <c r="I24" t="s">
        <v>3</v>
      </c>
      <c r="J24" s="149">
        <f t="shared" si="1"/>
        <v>1.5489999999999999</v>
      </c>
    </row>
    <row r="25" spans="1:26" x14ac:dyDescent="0.3">
      <c r="A25" s="87"/>
      <c r="B25" s="161" t="s">
        <v>28</v>
      </c>
      <c r="C25" s="161" t="s">
        <v>28</v>
      </c>
      <c r="D25" s="162">
        <v>6.7030000000000003</v>
      </c>
      <c r="E25" s="87"/>
      <c r="F25" t="s">
        <v>9</v>
      </c>
      <c r="G25" s="149">
        <f t="shared" si="0"/>
        <v>11.692</v>
      </c>
      <c r="H25" s="87"/>
      <c r="I25" t="s">
        <v>21</v>
      </c>
      <c r="J25" s="149">
        <f t="shared" si="1"/>
        <v>3.2429999999999999</v>
      </c>
    </row>
    <row r="26" spans="1:26" x14ac:dyDescent="0.3">
      <c r="A26" s="87"/>
      <c r="B26" s="161" t="s">
        <v>22</v>
      </c>
      <c r="C26" s="161" t="s">
        <v>22</v>
      </c>
      <c r="D26" s="162">
        <v>6.49</v>
      </c>
      <c r="E26" s="87"/>
      <c r="F26" t="s">
        <v>14</v>
      </c>
      <c r="G26" s="149">
        <f t="shared" si="0"/>
        <v>1.756</v>
      </c>
      <c r="H26" s="87"/>
      <c r="I26" t="s">
        <v>25</v>
      </c>
      <c r="J26" s="149">
        <f t="shared" si="1"/>
        <v>6.7350000000000003</v>
      </c>
    </row>
    <row r="27" spans="1:26" x14ac:dyDescent="0.3">
      <c r="A27" s="87"/>
      <c r="B27" s="161" t="s">
        <v>12</v>
      </c>
      <c r="C27" s="161" t="s">
        <v>12</v>
      </c>
      <c r="D27" s="162">
        <v>6.3739999999999997</v>
      </c>
      <c r="E27" s="87"/>
      <c r="F27" t="s">
        <v>15</v>
      </c>
      <c r="G27" s="149">
        <f t="shared" si="0"/>
        <v>1.597</v>
      </c>
      <c r="H27" s="87"/>
      <c r="I27" t="s">
        <v>26</v>
      </c>
      <c r="J27" s="149">
        <f t="shared" si="1"/>
        <v>0.51900000000000002</v>
      </c>
    </row>
    <row r="28" spans="1:26" x14ac:dyDescent="0.3">
      <c r="A28" s="87"/>
      <c r="B28" s="161" t="s">
        <v>10</v>
      </c>
      <c r="C28" s="161" t="s">
        <v>10</v>
      </c>
      <c r="D28" s="162">
        <v>5.7329999999999997</v>
      </c>
      <c r="E28" s="87"/>
      <c r="F28" s="173" t="s">
        <v>1</v>
      </c>
      <c r="G28" s="149">
        <f t="shared" si="0"/>
        <v>0.18099999999999999</v>
      </c>
      <c r="H28" s="87"/>
      <c r="I28" s="173" t="s">
        <v>29</v>
      </c>
      <c r="J28" s="149">
        <f t="shared" si="1"/>
        <v>3.9790000000000001</v>
      </c>
    </row>
    <row r="29" spans="1:26" x14ac:dyDescent="0.3">
      <c r="B29" s="181" t="s">
        <v>29</v>
      </c>
      <c r="C29" s="181" t="s">
        <v>29</v>
      </c>
      <c r="D29" s="184">
        <v>3.9790000000000001</v>
      </c>
      <c r="E29" s="87"/>
      <c r="F29" t="s">
        <v>24</v>
      </c>
      <c r="G29" s="149">
        <f t="shared" si="0"/>
        <v>2.4380000000000002</v>
      </c>
      <c r="H29" s="87"/>
      <c r="I29" t="s">
        <v>22</v>
      </c>
      <c r="J29" s="149">
        <f t="shared" si="1"/>
        <v>6.49</v>
      </c>
    </row>
    <row r="30" spans="1:26" x14ac:dyDescent="0.3">
      <c r="A30" s="87"/>
      <c r="B30" s="181" t="s">
        <v>18</v>
      </c>
      <c r="C30" s="181" t="s">
        <v>18</v>
      </c>
      <c r="D30" s="184">
        <v>3.9359999999999999</v>
      </c>
      <c r="E30" s="87"/>
      <c r="F30" t="s">
        <v>10</v>
      </c>
      <c r="G30" s="149">
        <f t="shared" si="0"/>
        <v>5.7329999999999997</v>
      </c>
      <c r="H30" s="87"/>
      <c r="I30" t="s">
        <v>28</v>
      </c>
      <c r="J30" s="149">
        <f t="shared" si="1"/>
        <v>6.7030000000000003</v>
      </c>
    </row>
    <row r="31" spans="1:26" x14ac:dyDescent="0.3">
      <c r="A31" s="87"/>
      <c r="B31" s="154" t="s">
        <v>21</v>
      </c>
      <c r="C31" s="154" t="s">
        <v>21</v>
      </c>
      <c r="D31" s="153">
        <v>3.2429999999999999</v>
      </c>
      <c r="E31" s="87"/>
      <c r="F31" t="s">
        <v>12</v>
      </c>
      <c r="G31" s="149">
        <f t="shared" si="0"/>
        <v>6.3739999999999997</v>
      </c>
      <c r="H31" s="87"/>
      <c r="I31" t="s">
        <v>31</v>
      </c>
      <c r="J31" s="149">
        <f t="shared" si="1"/>
        <v>2.54</v>
      </c>
    </row>
    <row r="32" spans="1:26" x14ac:dyDescent="0.3">
      <c r="A32" s="87"/>
      <c r="B32" s="154" t="s">
        <v>13</v>
      </c>
      <c r="C32" s="154" t="s">
        <v>13</v>
      </c>
      <c r="D32" s="153">
        <v>3.1739999999999999</v>
      </c>
      <c r="E32" s="87"/>
      <c r="F32" t="s">
        <v>19</v>
      </c>
      <c r="G32" s="149">
        <f t="shared" si="0"/>
        <v>0.90100000000000002</v>
      </c>
      <c r="H32" s="87"/>
      <c r="I32" t="s">
        <v>7</v>
      </c>
      <c r="J32" s="149">
        <f t="shared" si="1"/>
        <v>0.23799999999999999</v>
      </c>
    </row>
    <row r="33" spans="1:16" x14ac:dyDescent="0.3">
      <c r="A33" s="87"/>
      <c r="B33" s="154" t="s">
        <v>30</v>
      </c>
      <c r="C33" s="174" t="s">
        <v>98</v>
      </c>
      <c r="D33" s="153">
        <v>3.0430000000000001</v>
      </c>
      <c r="E33" s="87"/>
      <c r="F33" t="s">
        <v>17</v>
      </c>
      <c r="G33" s="149">
        <f t="shared" si="0"/>
        <v>0.43</v>
      </c>
      <c r="H33" s="87"/>
      <c r="I33" t="s">
        <v>2</v>
      </c>
      <c r="J33" s="149">
        <f t="shared" si="1"/>
        <v>9.1489999999999991</v>
      </c>
    </row>
    <row r="34" spans="1:16" x14ac:dyDescent="0.3">
      <c r="A34" s="87"/>
      <c r="B34" s="154" t="s">
        <v>23</v>
      </c>
      <c r="C34" s="154" t="s">
        <v>23</v>
      </c>
      <c r="D34" s="153">
        <v>2.6539999999999999</v>
      </c>
      <c r="E34" s="87"/>
      <c r="F34" t="s">
        <v>20</v>
      </c>
      <c r="G34" s="149">
        <f t="shared" si="0"/>
        <v>1.5489999999999999</v>
      </c>
      <c r="H34" s="87"/>
      <c r="I34" t="s">
        <v>23</v>
      </c>
      <c r="J34" s="149">
        <f t="shared" si="1"/>
        <v>2.6539999999999999</v>
      </c>
    </row>
    <row r="35" spans="1:16" x14ac:dyDescent="0.3">
      <c r="A35" s="87"/>
      <c r="B35" s="154" t="s">
        <v>31</v>
      </c>
      <c r="C35" s="154" t="s">
        <v>31</v>
      </c>
      <c r="D35" s="153">
        <v>2.54</v>
      </c>
      <c r="E35" s="87"/>
      <c r="F35" t="s">
        <v>16</v>
      </c>
      <c r="G35" s="149">
        <f t="shared" si="0"/>
        <v>0.105</v>
      </c>
      <c r="H35" s="87"/>
      <c r="I35" t="s">
        <v>8</v>
      </c>
      <c r="J35" s="149">
        <f t="shared" si="1"/>
        <v>1.278</v>
      </c>
    </row>
    <row r="36" spans="1:16" x14ac:dyDescent="0.3">
      <c r="A36" s="87"/>
      <c r="B36" s="154" t="s">
        <v>24</v>
      </c>
      <c r="C36" s="154" t="s">
        <v>24</v>
      </c>
      <c r="D36" s="153">
        <v>2.4380000000000002</v>
      </c>
      <c r="E36" s="87"/>
      <c r="F36" s="176"/>
      <c r="G36" s="178">
        <f>SUM(G21:G35)</f>
        <v>50.131</v>
      </c>
      <c r="I36" s="176"/>
      <c r="J36" s="178">
        <f>SUM(J21:J35)</f>
        <v>46.771000000000008</v>
      </c>
      <c r="O36" s="87"/>
    </row>
    <row r="37" spans="1:16" x14ac:dyDescent="0.3">
      <c r="A37" s="87"/>
      <c r="B37" s="155" t="s">
        <v>14</v>
      </c>
      <c r="C37" s="155" t="s">
        <v>14</v>
      </c>
      <c r="D37" s="156">
        <v>1.756</v>
      </c>
      <c r="E37" s="87"/>
      <c r="F37" s="87"/>
      <c r="G37" s="87"/>
      <c r="H37" s="87"/>
      <c r="I37" s="87"/>
      <c r="J37" s="87"/>
      <c r="O37" s="87"/>
      <c r="P37" s="87"/>
    </row>
    <row r="38" spans="1:16" x14ac:dyDescent="0.3">
      <c r="A38" s="87"/>
      <c r="B38" s="155" t="s">
        <v>15</v>
      </c>
      <c r="C38" s="155" t="s">
        <v>15</v>
      </c>
      <c r="D38" s="156">
        <v>1.597</v>
      </c>
      <c r="E38" s="87"/>
      <c r="F38" s="87"/>
      <c r="G38" s="87"/>
      <c r="H38" s="87"/>
      <c r="I38" s="87"/>
      <c r="J38" s="87"/>
      <c r="O38" s="87"/>
      <c r="P38" s="87"/>
    </row>
    <row r="39" spans="1:16" x14ac:dyDescent="0.3">
      <c r="A39" s="87"/>
      <c r="B39" s="155" t="s">
        <v>20</v>
      </c>
      <c r="C39" s="155" t="s">
        <v>20</v>
      </c>
      <c r="D39" s="156">
        <v>1.5489999999999999</v>
      </c>
      <c r="E39" s="87"/>
      <c r="F39" s="87"/>
      <c r="G39" s="87"/>
      <c r="H39" s="87"/>
      <c r="I39" s="87"/>
      <c r="J39" s="87"/>
      <c r="O39" s="87"/>
      <c r="P39" s="87"/>
    </row>
    <row r="40" spans="1:16" x14ac:dyDescent="0.3">
      <c r="A40" s="87"/>
      <c r="B40" s="155" t="s">
        <v>3</v>
      </c>
      <c r="C40" s="155" t="s">
        <v>3</v>
      </c>
      <c r="D40" s="156">
        <v>1.5489999999999999</v>
      </c>
      <c r="E40" s="87"/>
      <c r="F40" s="87"/>
      <c r="G40" s="87"/>
      <c r="H40" s="87"/>
      <c r="I40" s="87"/>
      <c r="J40" s="87"/>
      <c r="O40" s="87"/>
      <c r="P40" s="87"/>
    </row>
    <row r="41" spans="1:16" x14ac:dyDescent="0.3">
      <c r="A41" s="87"/>
      <c r="B41" s="155" t="s">
        <v>8</v>
      </c>
      <c r="C41" s="155" t="s">
        <v>8</v>
      </c>
      <c r="D41" s="156">
        <v>1.278</v>
      </c>
      <c r="E41" s="87"/>
      <c r="F41" s="87"/>
      <c r="G41" s="87"/>
      <c r="H41" s="87"/>
      <c r="I41" s="87"/>
      <c r="J41" s="87"/>
      <c r="O41" s="87"/>
      <c r="P41" s="87"/>
    </row>
    <row r="42" spans="1:16" x14ac:dyDescent="0.3">
      <c r="A42" s="87"/>
      <c r="B42" s="155" t="s">
        <v>27</v>
      </c>
      <c r="C42" s="155" t="s">
        <v>99</v>
      </c>
      <c r="D42" s="156">
        <v>1.0269999999999999</v>
      </c>
      <c r="E42" s="87"/>
      <c r="F42" s="87"/>
      <c r="G42" s="87"/>
      <c r="H42" s="87"/>
      <c r="I42" s="87"/>
      <c r="J42" s="87"/>
      <c r="O42" s="87"/>
      <c r="P42" s="87"/>
    </row>
    <row r="43" spans="1:16" x14ac:dyDescent="0.3">
      <c r="A43" s="87"/>
      <c r="B43" s="155" t="s">
        <v>19</v>
      </c>
      <c r="C43" s="155" t="s">
        <v>19</v>
      </c>
      <c r="D43" s="156">
        <v>0.90100000000000002</v>
      </c>
      <c r="E43" s="87"/>
      <c r="F43" s="87"/>
      <c r="G43" s="87"/>
      <c r="H43" s="87"/>
      <c r="I43" s="87"/>
      <c r="J43" s="87"/>
      <c r="O43" s="87"/>
      <c r="P43" s="87"/>
    </row>
    <row r="44" spans="1:16" x14ac:dyDescent="0.3">
      <c r="A44" s="87"/>
      <c r="B44" s="157" t="s">
        <v>26</v>
      </c>
      <c r="C44" s="157" t="s">
        <v>26</v>
      </c>
      <c r="D44" s="158">
        <v>0.51900000000000002</v>
      </c>
      <c r="E44" s="87"/>
      <c r="F44" s="87"/>
      <c r="G44" s="87"/>
      <c r="H44" s="87"/>
      <c r="I44" s="87"/>
      <c r="J44" s="87"/>
      <c r="O44" s="87"/>
      <c r="P44" s="87"/>
    </row>
    <row r="45" spans="1:16" x14ac:dyDescent="0.3">
      <c r="A45" s="87"/>
      <c r="B45" s="157" t="s">
        <v>17</v>
      </c>
      <c r="C45" s="157" t="s">
        <v>17</v>
      </c>
      <c r="D45" s="158">
        <v>0.43</v>
      </c>
      <c r="E45" s="87"/>
      <c r="F45" s="87"/>
      <c r="G45" s="87"/>
      <c r="H45" s="87"/>
      <c r="I45" s="87"/>
      <c r="J45" s="87"/>
      <c r="O45" s="87"/>
      <c r="P45" s="87"/>
    </row>
    <row r="46" spans="1:16" x14ac:dyDescent="0.3">
      <c r="A46" s="87"/>
      <c r="B46" s="157" t="s">
        <v>100</v>
      </c>
      <c r="C46" s="157" t="s">
        <v>32</v>
      </c>
      <c r="D46" s="158">
        <v>0.39800000000000002</v>
      </c>
      <c r="E46" s="87"/>
      <c r="F46" s="87"/>
      <c r="G46" s="87"/>
      <c r="H46" s="87"/>
      <c r="I46" s="87"/>
      <c r="J46" s="87"/>
      <c r="O46" s="87"/>
      <c r="P46" s="87"/>
    </row>
    <row r="47" spans="1:16" x14ac:dyDescent="0.3">
      <c r="A47" s="87"/>
      <c r="B47" s="159" t="s">
        <v>101</v>
      </c>
      <c r="C47" s="160" t="s">
        <v>36</v>
      </c>
      <c r="D47" s="158">
        <v>0.26900000000000002</v>
      </c>
      <c r="E47" s="87"/>
      <c r="F47" s="87"/>
      <c r="G47" s="87"/>
      <c r="H47" s="87"/>
      <c r="I47" s="87"/>
      <c r="J47" s="87"/>
      <c r="O47" s="87"/>
      <c r="P47" s="87"/>
    </row>
    <row r="48" spans="1:16" x14ac:dyDescent="0.3">
      <c r="A48" s="87"/>
      <c r="B48" s="157" t="s">
        <v>7</v>
      </c>
      <c r="C48" s="157" t="s">
        <v>7</v>
      </c>
      <c r="D48" s="158">
        <v>0.23799999999999999</v>
      </c>
      <c r="E48" s="87"/>
      <c r="F48" s="87"/>
      <c r="G48" s="87"/>
      <c r="H48" s="87"/>
      <c r="I48" s="87"/>
      <c r="J48" s="87"/>
      <c r="O48" s="87"/>
      <c r="P48" s="87"/>
    </row>
    <row r="49" spans="1:16" x14ac:dyDescent="0.3">
      <c r="A49" s="87"/>
      <c r="B49" s="157" t="s">
        <v>1</v>
      </c>
      <c r="C49" s="157" t="s">
        <v>1</v>
      </c>
      <c r="D49" s="158">
        <v>0.18099999999999999</v>
      </c>
      <c r="E49" s="87"/>
      <c r="F49" s="87"/>
      <c r="G49" s="87"/>
      <c r="H49" s="87"/>
      <c r="I49" s="87"/>
      <c r="J49" s="87"/>
      <c r="O49" s="87"/>
      <c r="P49" s="87"/>
    </row>
    <row r="50" spans="1:16" x14ac:dyDescent="0.3">
      <c r="A50" s="87"/>
      <c r="B50" s="157" t="s">
        <v>16</v>
      </c>
      <c r="C50" s="157" t="s">
        <v>16</v>
      </c>
      <c r="D50" s="158">
        <v>0.105</v>
      </c>
      <c r="E50" s="87"/>
      <c r="F50" s="87"/>
      <c r="G50" s="87"/>
      <c r="H50" s="87"/>
      <c r="I50" s="87"/>
      <c r="J50" s="87"/>
      <c r="O50" s="87"/>
      <c r="P50" s="87"/>
    </row>
    <row r="51" spans="1:16" x14ac:dyDescent="0.3">
      <c r="A51" s="87"/>
      <c r="B51" s="87"/>
      <c r="C51" s="87"/>
      <c r="D51" s="87"/>
      <c r="E51" s="87"/>
      <c r="F51" s="87"/>
      <c r="G51" s="87"/>
      <c r="H51" s="150"/>
      <c r="I51" s="87"/>
      <c r="J51" s="87"/>
      <c r="K51" s="87"/>
      <c r="L51" s="87"/>
      <c r="M51" s="87"/>
      <c r="N51" s="87"/>
      <c r="O51" s="87"/>
      <c r="P51" s="87"/>
    </row>
    <row r="52" spans="1:16" x14ac:dyDescent="0.3">
      <c r="A52" s="87"/>
      <c r="B52" s="87"/>
      <c r="C52" s="87"/>
      <c r="D52" s="87"/>
      <c r="E52" s="87"/>
      <c r="F52" s="64"/>
      <c r="G52" s="64"/>
      <c r="H52" s="150"/>
      <c r="I52" s="87"/>
      <c r="J52" s="87"/>
      <c r="K52" s="87"/>
      <c r="L52" s="87"/>
      <c r="M52" s="87"/>
      <c r="N52" s="87"/>
      <c r="O52" s="87"/>
      <c r="P52" s="87"/>
    </row>
    <row r="53" spans="1:16" x14ac:dyDescent="0.3">
      <c r="A53" s="87"/>
      <c r="B53" s="87"/>
      <c r="C53" s="87"/>
      <c r="D53" s="87"/>
      <c r="E53" s="87"/>
      <c r="F53" s="87"/>
      <c r="G53" s="87"/>
      <c r="H53" s="150"/>
      <c r="I53" s="87"/>
      <c r="J53" s="87"/>
      <c r="K53" s="87"/>
      <c r="L53" s="87"/>
      <c r="M53" s="87"/>
      <c r="N53" s="87"/>
      <c r="O53" s="87"/>
      <c r="P53" s="87"/>
    </row>
    <row r="54" spans="1:16" x14ac:dyDescent="0.3">
      <c r="A54" s="87"/>
      <c r="B54" s="87"/>
      <c r="C54" s="87"/>
      <c r="D54" s="87"/>
      <c r="E54" s="87"/>
      <c r="F54" s="64"/>
      <c r="G54" s="64"/>
      <c r="H54" s="150"/>
      <c r="I54" s="87"/>
      <c r="J54" s="87"/>
      <c r="K54" s="87"/>
      <c r="L54" s="87"/>
      <c r="M54" s="87"/>
      <c r="N54" s="87"/>
      <c r="O54" s="87"/>
      <c r="P54" s="87"/>
    </row>
    <row r="55" spans="1:16" x14ac:dyDescent="0.3">
      <c r="A55" s="87"/>
      <c r="B55" s="87"/>
      <c r="C55" s="87"/>
      <c r="D55" s="87"/>
      <c r="E55" s="87"/>
      <c r="F55" s="64"/>
      <c r="G55" s="64"/>
      <c r="H55" s="150"/>
      <c r="I55" s="87"/>
      <c r="J55" s="87"/>
      <c r="K55" s="87"/>
      <c r="L55" s="87"/>
      <c r="M55" s="87"/>
      <c r="N55" s="87"/>
      <c r="O55" s="87"/>
      <c r="P55" s="87"/>
    </row>
    <row r="56" spans="1:16" x14ac:dyDescent="0.3">
      <c r="A56" s="87"/>
      <c r="B56" s="87"/>
      <c r="C56" s="87"/>
      <c r="D56" s="87"/>
      <c r="E56" s="87"/>
      <c r="F56" s="87"/>
      <c r="G56" s="87"/>
      <c r="H56" s="150"/>
      <c r="I56" s="87"/>
      <c r="J56" s="87"/>
      <c r="K56" s="87"/>
      <c r="L56" s="87"/>
      <c r="M56" s="87"/>
      <c r="N56" s="87"/>
      <c r="O56" s="87"/>
      <c r="P56" s="87"/>
    </row>
    <row r="57" spans="1:16" x14ac:dyDescent="0.3">
      <c r="A57" s="87"/>
      <c r="B57" s="87"/>
      <c r="C57" s="87"/>
      <c r="D57" s="87"/>
      <c r="E57" s="87"/>
      <c r="F57" s="64"/>
      <c r="G57" s="64"/>
      <c r="H57" s="150"/>
      <c r="I57" s="87"/>
      <c r="J57" s="87"/>
      <c r="K57" s="87"/>
      <c r="L57" s="87"/>
      <c r="M57" s="87"/>
      <c r="N57" s="87"/>
      <c r="O57" s="87"/>
      <c r="P57" s="87"/>
    </row>
    <row r="58" spans="1:16" x14ac:dyDescent="0.3">
      <c r="A58" s="87"/>
      <c r="B58" s="87"/>
      <c r="C58" s="87"/>
      <c r="D58" s="87"/>
      <c r="E58" s="87"/>
      <c r="F58" s="64"/>
      <c r="G58" s="64"/>
      <c r="H58" s="150"/>
      <c r="I58" s="87"/>
      <c r="J58" s="87"/>
      <c r="K58" s="87"/>
      <c r="L58" s="87"/>
      <c r="M58" s="87"/>
      <c r="N58" s="87"/>
      <c r="O58" s="87"/>
      <c r="P58" s="87"/>
    </row>
    <row r="59" spans="1:16" x14ac:dyDescent="0.3">
      <c r="A59" s="87"/>
      <c r="B59" s="87"/>
      <c r="C59" s="87"/>
      <c r="D59" s="87"/>
      <c r="E59" s="87"/>
      <c r="F59" s="64"/>
      <c r="G59" s="64"/>
      <c r="H59" s="150"/>
      <c r="I59" s="87"/>
      <c r="J59" s="87"/>
      <c r="K59" s="87"/>
      <c r="L59" s="87"/>
      <c r="M59" s="87"/>
      <c r="N59" s="87"/>
      <c r="O59" s="87"/>
      <c r="P59" s="87"/>
    </row>
    <row r="60" spans="1:16" x14ac:dyDescent="0.3">
      <c r="A60" s="87"/>
      <c r="B60" s="87"/>
      <c r="C60" s="87"/>
      <c r="D60" s="87"/>
      <c r="E60" s="87"/>
      <c r="F60" s="64"/>
      <c r="G60" s="64"/>
      <c r="H60" s="150"/>
      <c r="I60" s="87"/>
      <c r="J60" s="87"/>
      <c r="K60" s="87"/>
      <c r="L60" s="87"/>
      <c r="M60" s="87"/>
      <c r="N60" s="87"/>
      <c r="O60" s="87"/>
      <c r="P60" s="87"/>
    </row>
    <row r="61" spans="1:16" x14ac:dyDescent="0.3">
      <c r="A61" s="87"/>
      <c r="B61" s="87"/>
      <c r="C61" s="87"/>
      <c r="D61" s="87"/>
      <c r="E61" s="87"/>
      <c r="F61" s="148"/>
      <c r="G61" s="148"/>
      <c r="H61" s="150"/>
      <c r="I61" s="87"/>
      <c r="J61" s="87"/>
      <c r="K61" s="87"/>
      <c r="L61" s="87"/>
      <c r="M61" s="87"/>
      <c r="N61" s="87"/>
      <c r="O61" s="87"/>
      <c r="P61" s="87"/>
    </row>
    <row r="62" spans="1:16" x14ac:dyDescent="0.3">
      <c r="A62" s="87"/>
      <c r="B62" s="87"/>
      <c r="C62" s="87"/>
      <c r="D62" s="87"/>
      <c r="E62" s="87"/>
      <c r="F62" s="87"/>
      <c r="G62" s="87"/>
      <c r="H62" s="150"/>
      <c r="I62" s="87"/>
      <c r="J62" s="87"/>
      <c r="K62" s="87"/>
      <c r="L62" s="87"/>
      <c r="M62" s="87"/>
      <c r="N62" s="87"/>
      <c r="O62" s="87"/>
      <c r="P62" s="87"/>
    </row>
    <row r="63" spans="1:16" x14ac:dyDescent="0.3">
      <c r="A63" s="87"/>
      <c r="B63" s="87"/>
      <c r="C63" s="87"/>
      <c r="D63" s="87"/>
      <c r="E63" s="87"/>
      <c r="F63" s="87"/>
      <c r="G63" s="87"/>
      <c r="H63" s="150"/>
      <c r="I63" s="87"/>
      <c r="J63" s="87"/>
      <c r="K63" s="87"/>
      <c r="L63" s="87"/>
      <c r="M63" s="87"/>
      <c r="N63" s="87"/>
      <c r="O63" s="87"/>
      <c r="P63" s="87"/>
    </row>
    <row r="64" spans="1:16" x14ac:dyDescent="0.3">
      <c r="A64" s="87"/>
      <c r="B64" s="87"/>
      <c r="C64" s="87"/>
      <c r="D64" s="87"/>
      <c r="E64" s="87"/>
      <c r="F64" s="64"/>
      <c r="G64" s="64"/>
      <c r="H64" s="150"/>
      <c r="I64" s="87"/>
      <c r="J64" s="87"/>
      <c r="K64" s="87"/>
      <c r="L64" s="87"/>
      <c r="M64" s="87"/>
      <c r="N64" s="87"/>
      <c r="O64" s="87"/>
      <c r="P64" s="87"/>
    </row>
    <row r="65" spans="1:16" x14ac:dyDescent="0.3">
      <c r="A65" s="87"/>
      <c r="B65" s="87"/>
      <c r="C65" s="87"/>
      <c r="D65" s="87"/>
      <c r="E65" s="87"/>
      <c r="F65" s="64"/>
      <c r="G65" s="64"/>
      <c r="H65" s="150"/>
      <c r="I65" s="87"/>
      <c r="J65" s="87"/>
      <c r="K65" s="87"/>
      <c r="L65" s="87"/>
      <c r="M65" s="87"/>
      <c r="N65" s="87"/>
      <c r="O65" s="87"/>
      <c r="P65" s="87"/>
    </row>
    <row r="66" spans="1:16" x14ac:dyDescent="0.3">
      <c r="A66" s="87"/>
      <c r="B66" s="87"/>
      <c r="C66" s="87"/>
      <c r="D66" s="87"/>
      <c r="E66" s="87"/>
      <c r="F66" s="64"/>
      <c r="G66" s="64"/>
      <c r="H66" s="150"/>
      <c r="I66" s="87"/>
      <c r="J66" s="87"/>
      <c r="K66" s="87"/>
      <c r="L66" s="87"/>
      <c r="M66" s="87"/>
      <c r="N66" s="87"/>
      <c r="O66" s="87"/>
      <c r="P66" s="87"/>
    </row>
    <row r="67" spans="1:16" x14ac:dyDescent="0.3">
      <c r="A67" s="87"/>
      <c r="B67" s="87"/>
      <c r="C67" s="87"/>
      <c r="D67" s="87"/>
      <c r="E67" s="87"/>
      <c r="F67" s="64"/>
      <c r="G67" s="64"/>
      <c r="H67" s="150"/>
      <c r="I67" s="87"/>
      <c r="J67" s="87"/>
      <c r="K67" s="87"/>
      <c r="L67" s="87"/>
      <c r="M67" s="87"/>
      <c r="N67" s="87"/>
      <c r="O67" s="87"/>
      <c r="P67" s="87"/>
    </row>
    <row r="68" spans="1:16" x14ac:dyDescent="0.3">
      <c r="A68" s="87"/>
      <c r="B68" s="87"/>
      <c r="C68" s="87"/>
      <c r="D68" s="87"/>
      <c r="E68" s="87"/>
      <c r="F68" s="87"/>
      <c r="G68" s="87"/>
      <c r="H68" s="150"/>
      <c r="I68" s="87"/>
      <c r="J68" s="87"/>
      <c r="K68" s="87"/>
      <c r="L68" s="87"/>
      <c r="M68" s="87"/>
      <c r="N68" s="87"/>
      <c r="O68" s="87"/>
      <c r="P68" s="87"/>
    </row>
    <row r="69" spans="1:16" x14ac:dyDescent="0.3">
      <c r="A69" s="87"/>
      <c r="B69" s="87"/>
      <c r="C69" s="87"/>
      <c r="D69" s="87"/>
      <c r="E69" s="87"/>
      <c r="F69" s="87"/>
      <c r="G69" s="87"/>
      <c r="H69" s="150"/>
      <c r="I69" s="87"/>
      <c r="J69" s="87"/>
      <c r="K69" s="87"/>
      <c r="L69" s="87"/>
      <c r="M69" s="87"/>
      <c r="N69" s="87"/>
      <c r="O69" s="87"/>
      <c r="P69" s="87"/>
    </row>
    <row r="70" spans="1:16" x14ac:dyDescent="0.3">
      <c r="A70" s="87"/>
      <c r="B70" s="87"/>
      <c r="C70" s="87"/>
      <c r="D70" s="87"/>
      <c r="E70" s="87"/>
      <c r="F70" s="87"/>
      <c r="G70" s="87"/>
      <c r="H70" s="150"/>
      <c r="I70" s="87"/>
      <c r="J70" s="87"/>
      <c r="K70" s="87"/>
      <c r="L70" s="87"/>
      <c r="M70" s="87"/>
      <c r="N70" s="87"/>
      <c r="O70" s="87"/>
      <c r="P70" s="87"/>
    </row>
    <row r="71" spans="1:16" x14ac:dyDescent="0.3">
      <c r="A71" s="87"/>
      <c r="B71" s="87"/>
      <c r="C71" s="87"/>
      <c r="D71" s="87"/>
      <c r="E71" s="87"/>
      <c r="F71" s="87"/>
      <c r="G71" s="87"/>
      <c r="H71" s="150"/>
      <c r="I71" s="87"/>
      <c r="J71" s="87"/>
      <c r="K71" s="87"/>
      <c r="L71" s="87"/>
      <c r="M71" s="87"/>
      <c r="N71" s="87"/>
      <c r="O71" s="87"/>
      <c r="P71" s="87"/>
    </row>
    <row r="72" spans="1:16" x14ac:dyDescent="0.3">
      <c r="A72" s="87"/>
      <c r="B72" s="87"/>
      <c r="C72" s="87"/>
      <c r="D72" s="87"/>
      <c r="E72" s="87"/>
      <c r="F72" s="87"/>
      <c r="G72" s="87"/>
      <c r="H72" s="150"/>
      <c r="I72" s="87"/>
      <c r="J72" s="87"/>
      <c r="K72" s="87"/>
      <c r="L72" s="87"/>
      <c r="M72" s="87"/>
      <c r="N72" s="87"/>
      <c r="O72" s="87"/>
      <c r="P72" s="87"/>
    </row>
    <row r="73" spans="1:16" x14ac:dyDescent="0.3">
      <c r="A73" s="87"/>
      <c r="B73" s="87"/>
      <c r="C73" s="87"/>
      <c r="D73" s="87"/>
      <c r="E73" s="87"/>
      <c r="F73" s="87"/>
      <c r="G73" s="87"/>
      <c r="H73" s="150"/>
      <c r="I73" s="87"/>
      <c r="J73" s="87"/>
      <c r="K73" s="87"/>
      <c r="L73" s="87"/>
      <c r="M73" s="87"/>
      <c r="N73" s="87"/>
      <c r="O73" s="87"/>
      <c r="P73" s="87"/>
    </row>
    <row r="74" spans="1:16" x14ac:dyDescent="0.3">
      <c r="A74" s="87"/>
      <c r="B74" s="87"/>
      <c r="C74" s="87"/>
      <c r="D74" s="87"/>
      <c r="E74" s="87"/>
      <c r="F74" s="87"/>
      <c r="G74" s="87"/>
      <c r="H74" s="150"/>
      <c r="I74" s="87"/>
      <c r="J74" s="87"/>
      <c r="K74" s="87"/>
      <c r="L74" s="87"/>
      <c r="M74" s="87"/>
      <c r="N74" s="87"/>
      <c r="O74" s="87"/>
      <c r="P74" s="87"/>
    </row>
    <row r="75" spans="1:16" x14ac:dyDescent="0.3">
      <c r="A75" s="87"/>
      <c r="B75" s="87"/>
      <c r="C75" s="87"/>
      <c r="D75" s="87"/>
      <c r="E75" s="87"/>
      <c r="F75" s="87"/>
      <c r="G75" s="87"/>
      <c r="H75" s="150"/>
      <c r="I75" s="87"/>
      <c r="J75" s="87"/>
      <c r="K75" s="87"/>
      <c r="L75" s="87"/>
      <c r="M75" s="87"/>
      <c r="N75" s="87"/>
      <c r="O75" s="87"/>
      <c r="P75" s="87"/>
    </row>
    <row r="76" spans="1:16" x14ac:dyDescent="0.3">
      <c r="A76" s="87"/>
      <c r="B76" s="87"/>
      <c r="C76" s="87"/>
      <c r="D76" s="87"/>
      <c r="E76" s="87"/>
      <c r="F76" s="87"/>
      <c r="G76" s="87"/>
      <c r="H76" s="150"/>
      <c r="I76" s="87"/>
      <c r="J76" s="87"/>
      <c r="K76" s="87"/>
      <c r="L76" s="87"/>
      <c r="M76" s="87"/>
      <c r="N76" s="87"/>
      <c r="O76" s="87"/>
      <c r="P76" s="87"/>
    </row>
    <row r="77" spans="1:16" x14ac:dyDescent="0.3">
      <c r="A77" s="87"/>
      <c r="B77" s="87"/>
      <c r="C77" s="87"/>
      <c r="D77" s="87"/>
      <c r="E77" s="87"/>
      <c r="F77" s="87"/>
      <c r="G77" s="87"/>
      <c r="H77" s="150"/>
      <c r="I77" s="87"/>
      <c r="J77" s="87"/>
      <c r="K77" s="87"/>
      <c r="L77" s="87"/>
      <c r="M77" s="87"/>
      <c r="N77" s="87"/>
      <c r="O77" s="87"/>
      <c r="P77" s="87"/>
    </row>
    <row r="78" spans="1:16" x14ac:dyDescent="0.3">
      <c r="A78" s="87"/>
      <c r="B78" s="87"/>
      <c r="C78" s="87"/>
      <c r="D78" s="87"/>
      <c r="E78" s="87"/>
      <c r="F78" s="87"/>
      <c r="G78" s="87"/>
      <c r="H78" s="150"/>
      <c r="I78" s="87"/>
      <c r="J78" s="87"/>
      <c r="K78" s="87"/>
      <c r="L78" s="87"/>
      <c r="M78" s="87"/>
      <c r="N78" s="87"/>
      <c r="O78" s="87"/>
      <c r="P78" s="87"/>
    </row>
    <row r="79" spans="1:16" x14ac:dyDescent="0.3">
      <c r="A79" s="87"/>
      <c r="B79" s="87"/>
      <c r="C79" s="87"/>
      <c r="D79" s="87"/>
      <c r="E79" s="87"/>
      <c r="F79" s="87"/>
      <c r="G79" s="87"/>
      <c r="H79" s="150"/>
      <c r="I79" s="87"/>
      <c r="J79" s="87"/>
      <c r="K79" s="87"/>
      <c r="L79" s="87"/>
      <c r="M79" s="87"/>
      <c r="N79" s="87"/>
      <c r="O79" s="87"/>
      <c r="P79" s="87"/>
    </row>
    <row r="80" spans="1:16" x14ac:dyDescent="0.3">
      <c r="A80" s="87"/>
      <c r="B80" s="87"/>
      <c r="C80" s="87"/>
      <c r="D80" s="87"/>
      <c r="E80" s="87"/>
      <c r="F80" s="87"/>
      <c r="G80" s="87"/>
      <c r="H80" s="150"/>
      <c r="I80" s="87"/>
      <c r="J80" s="87"/>
      <c r="K80" s="87"/>
      <c r="L80" s="87"/>
      <c r="M80" s="87"/>
      <c r="N80" s="87"/>
      <c r="O80" s="87"/>
      <c r="P80" s="87"/>
    </row>
    <row r="81" spans="1:16" x14ac:dyDescent="0.3">
      <c r="A81" s="87"/>
      <c r="B81" s="87"/>
      <c r="C81" s="87"/>
      <c r="D81" s="87"/>
      <c r="E81" s="87"/>
      <c r="F81" s="87"/>
      <c r="G81" s="87"/>
      <c r="H81" s="150"/>
      <c r="I81" s="87"/>
      <c r="J81" s="87"/>
      <c r="K81" s="87"/>
      <c r="L81" s="87"/>
      <c r="M81" s="87"/>
      <c r="N81" s="87"/>
      <c r="O81" s="87"/>
      <c r="P81" s="87"/>
    </row>
    <row r="82" spans="1:16" x14ac:dyDescent="0.3">
      <c r="A82" s="87"/>
      <c r="B82" s="87"/>
      <c r="C82" s="87"/>
      <c r="D82" s="87"/>
      <c r="E82" s="87"/>
      <c r="F82" s="87"/>
      <c r="G82" s="87"/>
      <c r="H82" s="150"/>
      <c r="I82" s="87"/>
      <c r="J82" s="87"/>
      <c r="K82" s="87"/>
      <c r="L82" s="87"/>
      <c r="M82" s="87"/>
      <c r="N82" s="87"/>
      <c r="O82" s="87"/>
      <c r="P82" s="87"/>
    </row>
    <row r="83" spans="1:16" x14ac:dyDescent="0.3">
      <c r="A83" s="87"/>
      <c r="B83" s="87"/>
      <c r="C83" s="87"/>
      <c r="D83" s="87"/>
      <c r="E83" s="87"/>
      <c r="F83" s="87"/>
      <c r="G83" s="87"/>
      <c r="H83" s="150"/>
      <c r="I83" s="87"/>
      <c r="J83" s="87"/>
      <c r="K83" s="87"/>
      <c r="L83" s="87"/>
      <c r="M83" s="87"/>
      <c r="N83" s="87"/>
      <c r="O83" s="87"/>
      <c r="P83" s="87"/>
    </row>
    <row r="84" spans="1:16" x14ac:dyDescent="0.3">
      <c r="A84" s="87"/>
      <c r="B84" s="87"/>
      <c r="C84" s="87"/>
      <c r="D84" s="87"/>
      <c r="E84" s="87"/>
      <c r="F84" s="87"/>
      <c r="G84" s="87"/>
      <c r="H84" s="150"/>
      <c r="I84" s="87"/>
      <c r="J84" s="87"/>
      <c r="K84" s="87"/>
      <c r="L84" s="87"/>
      <c r="M84" s="87"/>
      <c r="N84" s="87"/>
      <c r="O84" s="87"/>
      <c r="P84" s="87"/>
    </row>
    <row r="85" spans="1:16" x14ac:dyDescent="0.3">
      <c r="A85" s="87"/>
      <c r="B85" s="87"/>
      <c r="C85" s="87"/>
      <c r="D85" s="87"/>
      <c r="E85" s="87"/>
      <c r="F85" s="87"/>
      <c r="G85" s="87"/>
      <c r="H85" s="150"/>
      <c r="I85" s="87"/>
      <c r="J85" s="87"/>
      <c r="K85" s="87"/>
      <c r="L85" s="87"/>
      <c r="M85" s="87"/>
      <c r="N85" s="87"/>
      <c r="O85" s="87"/>
      <c r="P85" s="87"/>
    </row>
    <row r="86" spans="1:16" x14ac:dyDescent="0.3">
      <c r="A86" s="87"/>
      <c r="B86" s="87"/>
      <c r="C86" s="87"/>
      <c r="D86" s="87"/>
      <c r="E86" s="87"/>
      <c r="F86" s="87"/>
      <c r="G86" s="87"/>
      <c r="H86" s="150"/>
      <c r="I86" s="87"/>
      <c r="J86" s="87"/>
      <c r="K86" s="87"/>
      <c r="L86" s="87"/>
      <c r="M86" s="87"/>
      <c r="N86" s="87"/>
      <c r="O86" s="87"/>
      <c r="P86" s="87"/>
    </row>
    <row r="87" spans="1:16" x14ac:dyDescent="0.3">
      <c r="A87" s="87"/>
      <c r="B87" s="87"/>
      <c r="C87" s="87"/>
      <c r="D87" s="87"/>
      <c r="E87" s="87"/>
      <c r="F87" s="87"/>
      <c r="G87" s="87"/>
      <c r="H87" s="150"/>
      <c r="I87" s="87"/>
      <c r="J87" s="87"/>
      <c r="K87" s="87"/>
      <c r="L87" s="87"/>
      <c r="M87" s="87"/>
      <c r="N87" s="87"/>
      <c r="O87" s="87"/>
      <c r="P87" s="87"/>
    </row>
    <row r="88" spans="1:16" x14ac:dyDescent="0.3">
      <c r="A88" s="87"/>
      <c r="B88" s="87"/>
      <c r="C88" s="87"/>
      <c r="D88" s="87"/>
      <c r="E88" s="87"/>
      <c r="F88" s="87"/>
      <c r="G88" s="87"/>
      <c r="H88" s="150"/>
      <c r="I88" s="87"/>
      <c r="J88" s="87"/>
      <c r="K88" s="87"/>
      <c r="L88" s="87"/>
      <c r="M88" s="87"/>
      <c r="N88" s="87"/>
      <c r="O88" s="87"/>
      <c r="P88" s="87"/>
    </row>
    <row r="89" spans="1:16" x14ac:dyDescent="0.3">
      <c r="A89" s="87"/>
      <c r="B89" s="87"/>
      <c r="C89" s="87"/>
      <c r="D89" s="87"/>
      <c r="E89" s="87"/>
      <c r="F89" s="87"/>
      <c r="G89" s="87"/>
      <c r="H89" s="150"/>
      <c r="I89" s="87"/>
      <c r="J89" s="87"/>
      <c r="K89" s="87"/>
      <c r="L89" s="87"/>
      <c r="M89" s="87"/>
      <c r="N89" s="87"/>
      <c r="O89" s="87"/>
      <c r="P89" s="87"/>
    </row>
    <row r="90" spans="1:16" x14ac:dyDescent="0.3">
      <c r="A90" s="87"/>
      <c r="B90" s="87"/>
      <c r="C90" s="87"/>
      <c r="D90" s="87"/>
      <c r="E90" s="87"/>
      <c r="F90" s="87"/>
      <c r="G90" s="87"/>
      <c r="H90" s="150"/>
      <c r="I90" s="87"/>
      <c r="J90" s="87"/>
      <c r="K90" s="87"/>
      <c r="L90" s="87"/>
      <c r="M90" s="87"/>
      <c r="N90" s="87"/>
      <c r="O90" s="87"/>
      <c r="P90" s="87"/>
    </row>
    <row r="91" spans="1:16" x14ac:dyDescent="0.3">
      <c r="A91" s="87"/>
      <c r="B91" s="87"/>
      <c r="C91" s="87"/>
      <c r="D91" s="87"/>
      <c r="E91" s="87"/>
      <c r="F91" s="87"/>
      <c r="G91" s="87"/>
      <c r="H91" s="150"/>
      <c r="I91" s="87"/>
      <c r="J91" s="87"/>
      <c r="K91" s="87"/>
      <c r="L91" s="87"/>
      <c r="M91" s="87"/>
      <c r="N91" s="87"/>
      <c r="O91" s="87"/>
      <c r="P91" s="87"/>
    </row>
    <row r="92" spans="1:16" x14ac:dyDescent="0.3">
      <c r="A92" s="87"/>
      <c r="B92" s="87"/>
      <c r="C92" s="87"/>
      <c r="D92" s="87"/>
      <c r="E92" s="87"/>
      <c r="F92" s="87"/>
      <c r="G92" s="87"/>
      <c r="H92" s="150"/>
      <c r="I92" s="87"/>
      <c r="J92" s="87"/>
      <c r="K92" s="87"/>
      <c r="L92" s="87"/>
      <c r="M92" s="87"/>
      <c r="N92" s="87"/>
      <c r="O92" s="87"/>
      <c r="P92" s="87"/>
    </row>
    <row r="93" spans="1:16" x14ac:dyDescent="0.3">
      <c r="A93" s="87"/>
      <c r="B93" s="87"/>
      <c r="C93" s="87"/>
      <c r="D93" s="87"/>
      <c r="E93" s="87"/>
      <c r="F93" s="87"/>
      <c r="G93" s="87"/>
      <c r="H93" s="150"/>
      <c r="I93" s="87"/>
      <c r="J93" s="87"/>
      <c r="K93" s="87"/>
      <c r="L93" s="87"/>
      <c r="M93" s="87"/>
      <c r="N93" s="87"/>
      <c r="O93" s="87"/>
      <c r="P93" s="87"/>
    </row>
    <row r="94" spans="1:16" x14ac:dyDescent="0.3">
      <c r="A94" s="87"/>
      <c r="B94" s="87"/>
      <c r="C94" s="87"/>
      <c r="D94" s="87"/>
      <c r="E94" s="87"/>
      <c r="F94" s="87"/>
      <c r="G94" s="87"/>
      <c r="H94" s="150"/>
      <c r="I94" s="87"/>
      <c r="J94" s="87"/>
      <c r="K94" s="87"/>
      <c r="L94" s="87"/>
      <c r="M94" s="87"/>
      <c r="N94" s="87"/>
      <c r="O94" s="87"/>
      <c r="P94" s="87"/>
    </row>
    <row r="95" spans="1:16" x14ac:dyDescent="0.3">
      <c r="A95" s="87"/>
      <c r="B95" s="87"/>
      <c r="C95" s="87"/>
      <c r="D95" s="87"/>
      <c r="E95" s="87"/>
      <c r="F95" s="87"/>
      <c r="G95" s="87"/>
      <c r="H95" s="150"/>
      <c r="I95" s="87"/>
      <c r="J95" s="87"/>
      <c r="K95" s="87"/>
      <c r="L95" s="87"/>
      <c r="M95" s="87"/>
      <c r="N95" s="87"/>
      <c r="O95" s="87"/>
      <c r="P95" s="87"/>
    </row>
    <row r="96" spans="1:16" x14ac:dyDescent="0.3">
      <c r="A96" s="87"/>
      <c r="B96" s="87"/>
      <c r="C96" s="87"/>
      <c r="D96" s="87"/>
      <c r="E96" s="87"/>
      <c r="F96" s="87"/>
      <c r="G96" s="87"/>
      <c r="H96" s="150"/>
      <c r="I96" s="87"/>
      <c r="J96" s="87"/>
      <c r="K96" s="87"/>
      <c r="L96" s="87"/>
      <c r="M96" s="87"/>
      <c r="N96" s="87"/>
      <c r="O96" s="87"/>
      <c r="P96" s="87"/>
    </row>
    <row r="97" spans="1:16" x14ac:dyDescent="0.3">
      <c r="A97" s="87"/>
      <c r="B97" s="87"/>
      <c r="C97" s="87"/>
      <c r="D97" s="87"/>
      <c r="E97" s="87"/>
      <c r="F97" s="87"/>
      <c r="G97" s="87"/>
      <c r="H97" s="150"/>
      <c r="I97" s="87"/>
      <c r="J97" s="87"/>
      <c r="K97" s="87"/>
      <c r="L97" s="87"/>
      <c r="M97" s="87"/>
      <c r="N97" s="87"/>
      <c r="O97" s="87"/>
      <c r="P97" s="87"/>
    </row>
    <row r="98" spans="1:16" x14ac:dyDescent="0.3">
      <c r="A98" s="87"/>
      <c r="B98" s="87"/>
      <c r="C98" s="87"/>
      <c r="D98" s="87"/>
      <c r="E98" s="87"/>
      <c r="F98" s="87"/>
      <c r="G98" s="87"/>
      <c r="H98" s="150"/>
      <c r="I98" s="87"/>
      <c r="J98" s="87"/>
      <c r="K98" s="87"/>
      <c r="L98" s="87"/>
      <c r="M98" s="87"/>
      <c r="N98" s="87"/>
      <c r="O98" s="87"/>
      <c r="P98" s="87"/>
    </row>
    <row r="99" spans="1:16" x14ac:dyDescent="0.3">
      <c r="A99" s="87"/>
      <c r="B99" s="87"/>
      <c r="C99" s="87"/>
      <c r="D99" s="87"/>
      <c r="E99" s="87"/>
      <c r="F99" s="87"/>
      <c r="G99" s="87"/>
      <c r="H99" s="150"/>
      <c r="I99" s="87"/>
      <c r="J99" s="87"/>
      <c r="K99" s="87"/>
      <c r="L99" s="87"/>
      <c r="M99" s="87"/>
      <c r="N99" s="87"/>
      <c r="O99" s="87"/>
      <c r="P99" s="87"/>
    </row>
    <row r="100" spans="1:16" x14ac:dyDescent="0.3">
      <c r="A100" s="87"/>
      <c r="B100" s="87"/>
      <c r="C100" s="87"/>
      <c r="D100" s="87"/>
      <c r="E100" s="87"/>
      <c r="F100" s="87"/>
      <c r="G100" s="87"/>
      <c r="H100" s="150"/>
      <c r="I100" s="87"/>
      <c r="J100" s="87"/>
      <c r="K100" s="87"/>
      <c r="L100" s="87"/>
      <c r="M100" s="87"/>
      <c r="N100" s="87"/>
      <c r="O100" s="87"/>
      <c r="P100" s="87"/>
    </row>
    <row r="101" spans="1:16" x14ac:dyDescent="0.3">
      <c r="A101" s="87"/>
      <c r="B101" s="87"/>
      <c r="C101" s="87"/>
      <c r="D101" s="87"/>
      <c r="E101" s="87"/>
      <c r="F101" s="87"/>
      <c r="G101" s="87"/>
      <c r="H101" s="150"/>
      <c r="I101" s="87"/>
      <c r="J101" s="87"/>
      <c r="K101" s="87"/>
      <c r="L101" s="87"/>
      <c r="M101" s="87"/>
      <c r="N101" s="87"/>
      <c r="O101" s="87"/>
      <c r="P101" s="87"/>
    </row>
    <row r="102" spans="1:16" x14ac:dyDescent="0.3">
      <c r="A102" s="87"/>
      <c r="B102" s="87"/>
      <c r="C102" s="87"/>
      <c r="D102" s="87"/>
      <c r="E102" s="87"/>
      <c r="F102" s="87"/>
      <c r="G102" s="87"/>
      <c r="H102" s="150"/>
      <c r="I102" s="87"/>
      <c r="J102" s="87"/>
      <c r="K102" s="87"/>
      <c r="L102" s="87"/>
      <c r="M102" s="87"/>
      <c r="N102" s="87"/>
      <c r="O102" s="87"/>
      <c r="P102" s="87"/>
    </row>
    <row r="103" spans="1:16" x14ac:dyDescent="0.3">
      <c r="A103" s="87"/>
      <c r="B103" s="87"/>
      <c r="C103" s="87"/>
      <c r="D103" s="87"/>
      <c r="E103" s="87"/>
      <c r="F103" s="87"/>
      <c r="G103" s="87"/>
      <c r="H103" s="150"/>
      <c r="I103" s="87"/>
      <c r="J103" s="87"/>
      <c r="K103" s="87"/>
      <c r="L103" s="87"/>
      <c r="M103" s="87"/>
      <c r="N103" s="87"/>
      <c r="O103" s="87"/>
      <c r="P103" s="87"/>
    </row>
    <row r="104" spans="1:16" x14ac:dyDescent="0.3">
      <c r="A104" s="87"/>
      <c r="B104" s="87"/>
      <c r="C104" s="87"/>
      <c r="D104" s="87"/>
      <c r="E104" s="87"/>
      <c r="F104" s="87"/>
      <c r="G104" s="87"/>
      <c r="H104" s="150"/>
      <c r="I104" s="87"/>
      <c r="J104" s="87"/>
      <c r="K104" s="87"/>
      <c r="L104" s="87"/>
      <c r="M104" s="87"/>
      <c r="N104" s="87"/>
      <c r="O104" s="87"/>
      <c r="P104" s="87"/>
    </row>
    <row r="105" spans="1:16" x14ac:dyDescent="0.3">
      <c r="A105" s="87"/>
      <c r="B105" s="87"/>
      <c r="C105" s="87"/>
      <c r="D105" s="87"/>
      <c r="E105" s="87"/>
      <c r="F105" s="87"/>
      <c r="G105" s="87"/>
      <c r="H105" s="150"/>
      <c r="I105" s="87"/>
      <c r="J105" s="87"/>
      <c r="K105" s="87"/>
      <c r="L105" s="87"/>
      <c r="M105" s="87"/>
      <c r="N105" s="87"/>
      <c r="O105" s="87"/>
      <c r="P105" s="87"/>
    </row>
    <row r="106" spans="1:16" x14ac:dyDescent="0.3">
      <c r="A106" s="87"/>
      <c r="B106" s="87"/>
      <c r="C106" s="87"/>
      <c r="D106" s="87"/>
      <c r="E106" s="87"/>
      <c r="F106" s="87"/>
      <c r="G106" s="87"/>
      <c r="H106" s="150"/>
      <c r="I106" s="87"/>
      <c r="J106" s="87"/>
      <c r="K106" s="87"/>
      <c r="L106" s="87"/>
      <c r="M106" s="87"/>
      <c r="N106" s="87"/>
      <c r="O106" s="87"/>
      <c r="P106" s="87"/>
    </row>
    <row r="107" spans="1:16" x14ac:dyDescent="0.3">
      <c r="A107" s="87"/>
      <c r="B107" s="87"/>
      <c r="C107" s="87"/>
      <c r="D107" s="87"/>
      <c r="E107" s="87"/>
      <c r="F107" s="87"/>
      <c r="G107" s="87"/>
      <c r="H107" s="150"/>
      <c r="I107" s="87"/>
      <c r="J107" s="87"/>
      <c r="K107" s="87"/>
      <c r="L107" s="87"/>
      <c r="M107" s="87"/>
      <c r="N107" s="87"/>
      <c r="O107" s="87"/>
      <c r="P107" s="87"/>
    </row>
    <row r="108" spans="1:16" x14ac:dyDescent="0.3">
      <c r="A108" s="87"/>
      <c r="B108" s="87"/>
      <c r="C108" s="87"/>
      <c r="D108" s="87"/>
      <c r="E108" s="87"/>
      <c r="F108" s="87"/>
      <c r="G108" s="87"/>
      <c r="H108" s="150"/>
      <c r="I108" s="87"/>
      <c r="J108" s="87"/>
      <c r="K108" s="87"/>
      <c r="L108" s="87"/>
      <c r="M108" s="87"/>
      <c r="N108" s="87"/>
      <c r="O108" s="87"/>
      <c r="P108" s="87"/>
    </row>
    <row r="109" spans="1:16" x14ac:dyDescent="0.3">
      <c r="A109" s="87"/>
      <c r="B109" s="87"/>
      <c r="C109" s="87"/>
      <c r="D109" s="87"/>
      <c r="E109" s="87"/>
      <c r="F109" s="87"/>
      <c r="G109" s="87"/>
      <c r="H109" s="150"/>
      <c r="I109" s="87"/>
      <c r="J109" s="87"/>
      <c r="K109" s="87"/>
      <c r="L109" s="87"/>
      <c r="M109" s="87"/>
      <c r="N109" s="87"/>
      <c r="O109" s="87"/>
      <c r="P109" s="87"/>
    </row>
    <row r="110" spans="1:16" x14ac:dyDescent="0.3">
      <c r="A110" s="87"/>
      <c r="B110" s="87"/>
      <c r="C110" s="87"/>
      <c r="D110" s="87"/>
      <c r="E110" s="87"/>
      <c r="F110" s="87"/>
      <c r="G110" s="87"/>
      <c r="H110" s="150"/>
      <c r="I110" s="87"/>
      <c r="J110" s="87"/>
      <c r="K110" s="87"/>
      <c r="L110" s="87"/>
      <c r="M110" s="87"/>
      <c r="N110" s="87"/>
      <c r="O110" s="87"/>
      <c r="P110" s="87"/>
    </row>
    <row r="111" spans="1:16" x14ac:dyDescent="0.3">
      <c r="A111" s="87"/>
      <c r="B111" s="87"/>
      <c r="C111" s="87"/>
      <c r="D111" s="87"/>
      <c r="E111" s="87"/>
      <c r="F111" s="87"/>
      <c r="G111" s="87"/>
      <c r="H111" s="150"/>
      <c r="I111" s="87"/>
      <c r="J111" s="87"/>
      <c r="K111" s="87"/>
      <c r="L111" s="87"/>
      <c r="M111" s="87"/>
      <c r="N111" s="87"/>
      <c r="O111" s="87"/>
      <c r="P111" s="87"/>
    </row>
    <row r="112" spans="1:16" x14ac:dyDescent="0.3">
      <c r="A112" s="87"/>
      <c r="B112" s="87"/>
      <c r="C112" s="87"/>
      <c r="D112" s="87"/>
      <c r="E112" s="87"/>
      <c r="F112" s="87"/>
      <c r="G112" s="87"/>
      <c r="H112" s="150"/>
      <c r="I112" s="87"/>
      <c r="J112" s="87"/>
      <c r="K112" s="87"/>
      <c r="L112" s="87"/>
      <c r="M112" s="87"/>
      <c r="N112" s="87"/>
      <c r="O112" s="87"/>
      <c r="P112" s="87"/>
    </row>
    <row r="113" spans="1:16" x14ac:dyDescent="0.3">
      <c r="A113" s="87"/>
      <c r="B113" s="87"/>
      <c r="C113" s="87"/>
      <c r="D113" s="87"/>
      <c r="E113" s="87"/>
      <c r="F113" s="87"/>
      <c r="G113" s="87"/>
      <c r="H113" s="150"/>
      <c r="I113" s="87"/>
      <c r="J113" s="87"/>
      <c r="K113" s="87"/>
      <c r="L113" s="87"/>
      <c r="M113" s="87"/>
      <c r="N113" s="87"/>
      <c r="O113" s="87"/>
      <c r="P113" s="87"/>
    </row>
    <row r="114" spans="1:16" x14ac:dyDescent="0.3">
      <c r="A114" s="87"/>
      <c r="B114" s="87"/>
      <c r="C114" s="87"/>
      <c r="D114" s="87"/>
      <c r="E114" s="87"/>
      <c r="F114" s="87"/>
      <c r="G114" s="87"/>
      <c r="H114" s="150"/>
      <c r="I114" s="87"/>
      <c r="J114" s="87"/>
      <c r="K114" s="87"/>
      <c r="L114" s="87"/>
      <c r="M114" s="87"/>
      <c r="N114" s="87"/>
      <c r="O114" s="87"/>
      <c r="P114" s="87"/>
    </row>
    <row r="115" spans="1:16" x14ac:dyDescent="0.3">
      <c r="A115" s="87"/>
      <c r="B115" s="87"/>
      <c r="C115" s="87"/>
      <c r="D115" s="87"/>
      <c r="E115" s="87"/>
      <c r="F115" s="87"/>
      <c r="G115" s="87"/>
      <c r="H115" s="150"/>
      <c r="I115" s="87"/>
      <c r="J115" s="87"/>
      <c r="K115" s="87"/>
      <c r="L115" s="87"/>
      <c r="M115" s="87"/>
      <c r="N115" s="87"/>
      <c r="O115" s="87"/>
      <c r="P115" s="87"/>
    </row>
    <row r="116" spans="1:16" x14ac:dyDescent="0.3">
      <c r="A116" s="87"/>
      <c r="B116" s="87"/>
      <c r="C116" s="87"/>
      <c r="D116" s="87"/>
      <c r="E116" s="87"/>
      <c r="F116" s="87"/>
      <c r="G116" s="87"/>
      <c r="H116" s="150"/>
      <c r="I116" s="87"/>
      <c r="J116" s="87"/>
      <c r="K116" s="87"/>
      <c r="L116" s="87"/>
      <c r="M116" s="87"/>
      <c r="N116" s="87"/>
      <c r="O116" s="87"/>
      <c r="P116" s="87"/>
    </row>
    <row r="117" spans="1:16" x14ac:dyDescent="0.3">
      <c r="A117" s="87"/>
      <c r="B117" s="87"/>
      <c r="C117" s="87"/>
      <c r="D117" s="87"/>
      <c r="E117" s="87"/>
      <c r="F117" s="87"/>
      <c r="G117" s="87"/>
      <c r="H117" s="150"/>
      <c r="I117" s="87"/>
      <c r="J117" s="87"/>
      <c r="K117" s="87"/>
      <c r="L117" s="87"/>
      <c r="M117" s="87"/>
      <c r="N117" s="87"/>
      <c r="O117" s="87"/>
      <c r="P117" s="87"/>
    </row>
    <row r="118" spans="1:16" x14ac:dyDescent="0.3">
      <c r="A118" s="87"/>
      <c r="B118" s="87"/>
      <c r="C118" s="87"/>
      <c r="D118" s="87"/>
      <c r="E118" s="87"/>
      <c r="F118" s="87"/>
      <c r="G118" s="87"/>
      <c r="H118" s="150"/>
      <c r="I118" s="87"/>
      <c r="J118" s="87"/>
      <c r="K118" s="87"/>
      <c r="L118" s="87"/>
      <c r="M118" s="87"/>
      <c r="N118" s="87"/>
      <c r="O118" s="87"/>
      <c r="P118" s="87"/>
    </row>
    <row r="119" spans="1:16" x14ac:dyDescent="0.3">
      <c r="A119" s="87"/>
      <c r="B119" s="87"/>
      <c r="C119" s="87"/>
      <c r="D119" s="87"/>
      <c r="E119" s="87"/>
      <c r="F119" s="87"/>
      <c r="G119" s="87"/>
      <c r="H119" s="150"/>
      <c r="I119" s="87"/>
      <c r="J119" s="87"/>
      <c r="K119" s="87"/>
      <c r="L119" s="87"/>
      <c r="M119" s="87"/>
      <c r="N119" s="87"/>
      <c r="O119" s="87"/>
      <c r="P119" s="87"/>
    </row>
    <row r="120" spans="1:16" x14ac:dyDescent="0.3">
      <c r="A120" s="87"/>
      <c r="B120" s="87"/>
      <c r="C120" s="87"/>
      <c r="D120" s="87"/>
      <c r="E120" s="87"/>
      <c r="F120" s="87"/>
      <c r="G120" s="87"/>
      <c r="H120" s="150"/>
      <c r="I120" s="87"/>
      <c r="J120" s="87"/>
      <c r="K120" s="87"/>
      <c r="L120" s="87"/>
      <c r="M120" s="87"/>
      <c r="N120" s="87"/>
      <c r="O120" s="87"/>
      <c r="P120" s="87"/>
    </row>
    <row r="121" spans="1:16" x14ac:dyDescent="0.3">
      <c r="A121" s="87"/>
      <c r="B121" s="87"/>
      <c r="C121" s="87"/>
      <c r="D121" s="87"/>
      <c r="E121" s="87"/>
      <c r="F121" s="87"/>
      <c r="G121" s="87"/>
      <c r="H121" s="150"/>
      <c r="I121" s="87"/>
      <c r="J121" s="87"/>
      <c r="K121" s="87"/>
      <c r="L121" s="87"/>
      <c r="M121" s="87"/>
      <c r="N121" s="87"/>
      <c r="O121" s="87"/>
      <c r="P121" s="87"/>
    </row>
    <row r="122" spans="1:16" x14ac:dyDescent="0.3">
      <c r="A122" s="87"/>
      <c r="B122" s="87"/>
      <c r="C122" s="87"/>
      <c r="D122" s="87"/>
      <c r="E122" s="87"/>
      <c r="F122" s="87"/>
      <c r="G122" s="87"/>
      <c r="H122" s="150"/>
      <c r="I122" s="87"/>
      <c r="J122" s="87"/>
      <c r="K122" s="87"/>
      <c r="L122" s="87"/>
      <c r="M122" s="87"/>
      <c r="N122" s="87"/>
      <c r="O122" s="87"/>
      <c r="P122" s="87"/>
    </row>
    <row r="123" spans="1:16" x14ac:dyDescent="0.3">
      <c r="A123" s="87"/>
      <c r="B123" s="87"/>
      <c r="C123" s="87"/>
      <c r="D123" s="87"/>
      <c r="E123" s="87"/>
      <c r="F123" s="87"/>
      <c r="G123" s="87"/>
      <c r="H123" s="150"/>
      <c r="I123" s="87"/>
      <c r="J123" s="87"/>
      <c r="K123" s="87"/>
      <c r="L123" s="87"/>
      <c r="M123" s="87"/>
      <c r="N123" s="87"/>
      <c r="O123" s="87"/>
      <c r="P123" s="87"/>
    </row>
    <row r="124" spans="1:16" x14ac:dyDescent="0.3">
      <c r="A124" s="87"/>
      <c r="B124" s="87"/>
      <c r="C124" s="87"/>
      <c r="D124" s="87"/>
      <c r="E124" s="87"/>
      <c r="F124" s="87"/>
      <c r="G124" s="87"/>
      <c r="H124" s="150"/>
      <c r="I124" s="87"/>
      <c r="J124" s="87"/>
      <c r="K124" s="87"/>
      <c r="L124" s="87"/>
      <c r="M124" s="87"/>
      <c r="N124" s="87"/>
      <c r="O124" s="87"/>
      <c r="P124" s="87"/>
    </row>
    <row r="125" spans="1:16" x14ac:dyDescent="0.3">
      <c r="A125" s="87"/>
      <c r="B125" s="87"/>
      <c r="C125" s="87"/>
      <c r="D125" s="87"/>
      <c r="E125" s="87"/>
      <c r="F125" s="87"/>
      <c r="G125" s="87"/>
      <c r="H125" s="150"/>
      <c r="I125" s="87"/>
      <c r="J125" s="87"/>
      <c r="K125" s="87"/>
      <c r="L125" s="87"/>
      <c r="M125" s="87"/>
      <c r="N125" s="87"/>
      <c r="O125" s="87"/>
      <c r="P125" s="87"/>
    </row>
    <row r="126" spans="1:16" x14ac:dyDescent="0.3">
      <c r="A126" s="87"/>
      <c r="B126" s="87"/>
      <c r="C126" s="87"/>
      <c r="D126" s="87"/>
      <c r="E126" s="87"/>
      <c r="F126" s="87"/>
      <c r="G126" s="87"/>
      <c r="H126" s="150"/>
      <c r="I126" s="87"/>
      <c r="J126" s="87"/>
      <c r="K126" s="87"/>
      <c r="L126" s="87"/>
      <c r="M126" s="87"/>
      <c r="N126" s="87"/>
      <c r="O126" s="87"/>
      <c r="P126" s="87"/>
    </row>
    <row r="127" spans="1:16" x14ac:dyDescent="0.3">
      <c r="A127" s="87"/>
      <c r="B127" s="87"/>
      <c r="C127" s="87"/>
      <c r="D127" s="87"/>
      <c r="E127" s="87"/>
      <c r="F127" s="87"/>
      <c r="G127" s="87"/>
      <c r="H127" s="150"/>
      <c r="I127" s="87"/>
      <c r="J127" s="87"/>
      <c r="K127" s="87"/>
      <c r="L127" s="87"/>
      <c r="M127" s="87"/>
      <c r="N127" s="87"/>
      <c r="O127" s="87"/>
      <c r="P127" s="87"/>
    </row>
    <row r="128" spans="1:16" x14ac:dyDescent="0.3">
      <c r="A128" s="87"/>
      <c r="B128" s="87"/>
      <c r="C128" s="87"/>
      <c r="D128" s="87"/>
      <c r="E128" s="87"/>
      <c r="F128" s="87"/>
      <c r="G128" s="87"/>
      <c r="H128" s="150"/>
      <c r="I128" s="87"/>
      <c r="J128" s="87"/>
      <c r="K128" s="87"/>
      <c r="L128" s="87"/>
      <c r="M128" s="87"/>
      <c r="N128" s="87"/>
      <c r="O128" s="87"/>
      <c r="P128" s="87"/>
    </row>
    <row r="129" spans="1:16" x14ac:dyDescent="0.3">
      <c r="A129" s="87"/>
      <c r="B129" s="87"/>
      <c r="C129" s="87"/>
      <c r="D129" s="87"/>
      <c r="E129" s="87"/>
      <c r="F129" s="87"/>
      <c r="G129" s="87"/>
      <c r="H129" s="150"/>
      <c r="I129" s="87"/>
      <c r="J129" s="87"/>
      <c r="K129" s="87"/>
      <c r="L129" s="87"/>
      <c r="M129" s="87"/>
      <c r="N129" s="87"/>
      <c r="O129" s="87"/>
      <c r="P129" s="87"/>
    </row>
    <row r="130" spans="1:16" x14ac:dyDescent="0.3">
      <c r="A130" s="87"/>
      <c r="B130" s="87"/>
      <c r="C130" s="87"/>
      <c r="D130" s="87"/>
      <c r="E130" s="87"/>
      <c r="F130" s="87"/>
      <c r="G130" s="87"/>
      <c r="H130" s="150"/>
      <c r="I130" s="87"/>
      <c r="J130" s="87"/>
      <c r="K130" s="87"/>
      <c r="L130" s="87"/>
      <c r="M130" s="87"/>
      <c r="N130" s="87"/>
      <c r="O130" s="87"/>
      <c r="P130" s="87"/>
    </row>
    <row r="131" spans="1:16" x14ac:dyDescent="0.3">
      <c r="A131" s="87"/>
      <c r="B131" s="87"/>
      <c r="C131" s="87"/>
      <c r="D131" s="87"/>
      <c r="E131" s="87"/>
      <c r="F131" s="87"/>
      <c r="G131" s="87"/>
      <c r="H131" s="150"/>
      <c r="I131" s="87"/>
      <c r="J131" s="87"/>
      <c r="K131" s="87"/>
      <c r="L131" s="87"/>
      <c r="M131" s="87"/>
      <c r="N131" s="87"/>
      <c r="O131" s="87"/>
      <c r="P131" s="87"/>
    </row>
    <row r="132" spans="1:16" x14ac:dyDescent="0.3">
      <c r="A132" s="87"/>
      <c r="B132" s="87"/>
      <c r="C132" s="87"/>
      <c r="D132" s="87"/>
      <c r="E132" s="87"/>
      <c r="F132" s="87"/>
      <c r="G132" s="87"/>
      <c r="H132" s="150"/>
      <c r="I132" s="87"/>
      <c r="J132" s="87"/>
      <c r="K132" s="87"/>
      <c r="L132" s="87"/>
      <c r="M132" s="87"/>
      <c r="N132" s="87"/>
      <c r="O132" s="87"/>
      <c r="P132" s="87"/>
    </row>
    <row r="133" spans="1:16" x14ac:dyDescent="0.3">
      <c r="A133" s="87"/>
      <c r="B133" s="87"/>
      <c r="C133" s="87"/>
      <c r="D133" s="87"/>
      <c r="E133" s="87"/>
      <c r="F133" s="87"/>
      <c r="G133" s="87"/>
      <c r="H133" s="150"/>
      <c r="I133" s="87"/>
      <c r="J133" s="87"/>
      <c r="K133" s="87"/>
      <c r="L133" s="87"/>
      <c r="M133" s="87"/>
      <c r="N133" s="87"/>
      <c r="O133" s="87"/>
      <c r="P133" s="87"/>
    </row>
    <row r="134" spans="1:16" x14ac:dyDescent="0.3">
      <c r="A134" s="87"/>
      <c r="B134" s="87"/>
      <c r="C134" s="87"/>
      <c r="D134" s="87"/>
      <c r="E134" s="87"/>
      <c r="F134" s="87"/>
      <c r="G134" s="87"/>
      <c r="H134" s="150"/>
      <c r="I134" s="87"/>
      <c r="J134" s="87"/>
      <c r="K134" s="87"/>
      <c r="L134" s="87"/>
      <c r="M134" s="87"/>
      <c r="N134" s="87"/>
      <c r="O134" s="87"/>
      <c r="P134" s="87"/>
    </row>
    <row r="135" spans="1:16" x14ac:dyDescent="0.3">
      <c r="A135" s="87"/>
      <c r="B135" s="87"/>
      <c r="C135" s="87"/>
      <c r="D135" s="87"/>
      <c r="E135" s="87"/>
      <c r="F135" s="87"/>
      <c r="G135" s="87"/>
      <c r="H135" s="150"/>
      <c r="I135" s="87"/>
      <c r="J135" s="87"/>
      <c r="K135" s="87"/>
      <c r="L135" s="87"/>
      <c r="M135" s="87"/>
      <c r="N135" s="87"/>
      <c r="O135" s="87"/>
      <c r="P135" s="87"/>
    </row>
    <row r="136" spans="1:16" x14ac:dyDescent="0.3">
      <c r="A136" s="87"/>
      <c r="B136" s="87"/>
      <c r="C136" s="87"/>
      <c r="D136" s="87"/>
      <c r="E136" s="87"/>
      <c r="F136" s="87"/>
      <c r="G136" s="87"/>
      <c r="H136" s="150"/>
      <c r="I136" s="87"/>
      <c r="J136" s="87"/>
      <c r="K136" s="87"/>
      <c r="L136" s="87"/>
      <c r="M136" s="87"/>
      <c r="N136" s="87"/>
      <c r="O136" s="87"/>
      <c r="P136" s="87"/>
    </row>
    <row r="137" spans="1:16" x14ac:dyDescent="0.3">
      <c r="A137" s="87"/>
      <c r="B137" s="87"/>
      <c r="C137" s="87"/>
      <c r="D137" s="87"/>
      <c r="E137" s="87"/>
      <c r="F137" s="87"/>
      <c r="G137" s="87"/>
      <c r="H137" s="150"/>
      <c r="I137" s="87"/>
      <c r="J137" s="87"/>
      <c r="K137" s="87"/>
      <c r="L137" s="87"/>
      <c r="M137" s="87"/>
      <c r="N137" s="87"/>
      <c r="O137" s="87"/>
      <c r="P137" s="87"/>
    </row>
    <row r="138" spans="1:16" x14ac:dyDescent="0.3">
      <c r="A138" s="87"/>
      <c r="B138" s="87"/>
      <c r="C138" s="87"/>
      <c r="D138" s="87"/>
      <c r="E138" s="87"/>
      <c r="F138" s="87"/>
      <c r="G138" s="87"/>
      <c r="H138" s="150"/>
      <c r="I138" s="87"/>
      <c r="J138" s="87"/>
      <c r="K138" s="87"/>
      <c r="L138" s="87"/>
      <c r="M138" s="87"/>
      <c r="N138" s="87"/>
      <c r="O138" s="87"/>
      <c r="P138" s="87"/>
    </row>
    <row r="139" spans="1:16" x14ac:dyDescent="0.3">
      <c r="A139" s="87"/>
      <c r="B139" s="87"/>
      <c r="C139" s="87"/>
      <c r="D139" s="87"/>
      <c r="E139" s="87"/>
      <c r="F139" s="87"/>
      <c r="G139" s="87"/>
      <c r="H139" s="150"/>
      <c r="I139" s="87"/>
      <c r="J139" s="87"/>
      <c r="K139" s="87"/>
      <c r="L139" s="87"/>
      <c r="M139" s="87"/>
      <c r="N139" s="87"/>
      <c r="O139" s="87"/>
      <c r="P139" s="87"/>
    </row>
    <row r="140" spans="1:16" x14ac:dyDescent="0.3">
      <c r="A140" s="87"/>
      <c r="B140" s="87"/>
      <c r="C140" s="87"/>
      <c r="D140" s="87"/>
      <c r="E140" s="87"/>
      <c r="F140" s="87"/>
      <c r="G140" s="87"/>
      <c r="H140" s="150"/>
      <c r="I140" s="87"/>
      <c r="J140" s="87"/>
      <c r="K140" s="87"/>
      <c r="L140" s="87"/>
      <c r="M140" s="87"/>
      <c r="N140" s="87"/>
      <c r="O140" s="87"/>
      <c r="P140" s="87"/>
    </row>
    <row r="141" spans="1:16" x14ac:dyDescent="0.3">
      <c r="A141" s="87"/>
      <c r="B141" s="87"/>
      <c r="C141" s="87"/>
      <c r="D141" s="87"/>
      <c r="E141" s="87"/>
      <c r="F141" s="87"/>
      <c r="G141" s="87"/>
      <c r="H141" s="150"/>
      <c r="I141" s="87"/>
      <c r="J141" s="87"/>
      <c r="K141" s="87"/>
      <c r="L141" s="87"/>
      <c r="M141" s="87"/>
      <c r="N141" s="87"/>
      <c r="O141" s="87"/>
      <c r="P141" s="87"/>
    </row>
    <row r="142" spans="1:16" x14ac:dyDescent="0.3">
      <c r="A142" s="87"/>
      <c r="B142" s="87"/>
      <c r="C142" s="87"/>
      <c r="D142" s="87"/>
      <c r="E142" s="87"/>
      <c r="F142" s="87"/>
      <c r="G142" s="87"/>
      <c r="H142" s="150"/>
      <c r="I142" s="87"/>
      <c r="J142" s="87"/>
      <c r="K142" s="87"/>
      <c r="L142" s="87"/>
      <c r="M142" s="87"/>
      <c r="N142" s="87"/>
      <c r="O142" s="87"/>
      <c r="P142" s="87"/>
    </row>
    <row r="143" spans="1:16" x14ac:dyDescent="0.3">
      <c r="A143" s="87"/>
      <c r="B143" s="87"/>
      <c r="C143" s="87"/>
      <c r="D143" s="87"/>
      <c r="E143" s="87"/>
      <c r="F143" s="87"/>
      <c r="G143" s="87"/>
      <c r="H143" s="150"/>
      <c r="I143" s="87"/>
      <c r="J143" s="87"/>
      <c r="K143" s="87"/>
      <c r="L143" s="87"/>
      <c r="M143" s="87"/>
      <c r="N143" s="87"/>
      <c r="O143" s="87"/>
      <c r="P143" s="87"/>
    </row>
    <row r="144" spans="1:16" x14ac:dyDescent="0.3">
      <c r="A144" s="87"/>
      <c r="B144" s="87"/>
      <c r="C144" s="87"/>
      <c r="D144" s="87"/>
      <c r="E144" s="87"/>
      <c r="F144" s="87"/>
      <c r="G144" s="87"/>
      <c r="H144" s="150"/>
      <c r="I144" s="87"/>
      <c r="J144" s="87"/>
      <c r="K144" s="87"/>
      <c r="L144" s="87"/>
      <c r="M144" s="87"/>
      <c r="N144" s="87"/>
      <c r="O144" s="87"/>
      <c r="P144" s="87"/>
    </row>
    <row r="145" spans="1:16" x14ac:dyDescent="0.3">
      <c r="A145" s="87"/>
      <c r="B145" s="87"/>
      <c r="C145" s="87"/>
      <c r="D145" s="87"/>
      <c r="E145" s="87"/>
      <c r="F145" s="87"/>
      <c r="G145" s="87"/>
      <c r="H145" s="150"/>
      <c r="I145" s="87"/>
      <c r="J145" s="87"/>
      <c r="K145" s="87"/>
      <c r="L145" s="87"/>
      <c r="M145" s="87"/>
      <c r="N145" s="87"/>
      <c r="O145" s="87"/>
      <c r="P145" s="87"/>
    </row>
    <row r="146" spans="1:16" x14ac:dyDescent="0.3">
      <c r="A146" s="87"/>
      <c r="B146" s="87"/>
      <c r="C146" s="87"/>
      <c r="D146" s="87"/>
      <c r="E146" s="87"/>
      <c r="F146" s="87"/>
      <c r="G146" s="87"/>
      <c r="H146" s="150"/>
      <c r="I146" s="87"/>
      <c r="J146" s="87"/>
      <c r="K146" s="87"/>
      <c r="L146" s="87"/>
      <c r="M146" s="87"/>
      <c r="N146" s="87"/>
      <c r="O146" s="87"/>
      <c r="P146" s="87"/>
    </row>
    <row r="147" spans="1:16" x14ac:dyDescent="0.3">
      <c r="A147" s="87"/>
      <c r="B147" s="87"/>
      <c r="C147" s="87"/>
      <c r="D147" s="87"/>
      <c r="E147" s="87"/>
      <c r="F147" s="87"/>
      <c r="G147" s="87"/>
      <c r="H147" s="150"/>
      <c r="I147" s="87"/>
      <c r="J147" s="87"/>
      <c r="K147" s="87"/>
      <c r="L147" s="87"/>
      <c r="M147" s="87"/>
      <c r="N147" s="87"/>
      <c r="O147" s="87"/>
      <c r="P147" s="87"/>
    </row>
    <row r="148" spans="1:16" x14ac:dyDescent="0.3">
      <c r="A148" s="87"/>
      <c r="B148" s="87"/>
      <c r="C148" s="87"/>
      <c r="D148" s="87"/>
      <c r="E148" s="87"/>
      <c r="F148" s="87"/>
      <c r="G148" s="87"/>
      <c r="H148" s="150"/>
      <c r="I148" s="87"/>
      <c r="J148" s="87"/>
      <c r="K148" s="87"/>
      <c r="L148" s="87"/>
      <c r="M148" s="87"/>
      <c r="N148" s="87"/>
      <c r="O148" s="87"/>
      <c r="P148" s="87"/>
    </row>
    <row r="149" spans="1:16" x14ac:dyDescent="0.3">
      <c r="A149" s="87"/>
      <c r="B149" s="87"/>
      <c r="C149" s="87"/>
      <c r="D149" s="87"/>
      <c r="E149" s="87"/>
      <c r="F149" s="87"/>
      <c r="G149" s="87"/>
      <c r="H149" s="150"/>
      <c r="I149" s="87"/>
      <c r="J149" s="87"/>
      <c r="K149" s="87"/>
      <c r="L149" s="87"/>
      <c r="M149" s="87"/>
      <c r="N149" s="87"/>
      <c r="O149" s="87"/>
      <c r="P149" s="87"/>
    </row>
    <row r="150" spans="1:16" x14ac:dyDescent="0.3">
      <c r="A150" s="87"/>
      <c r="B150" s="87"/>
      <c r="C150" s="87"/>
      <c r="D150" s="87"/>
      <c r="E150" s="87"/>
      <c r="F150" s="87"/>
      <c r="G150" s="87"/>
      <c r="H150" s="150"/>
      <c r="I150" s="87"/>
      <c r="J150" s="87"/>
      <c r="K150" s="87"/>
      <c r="L150" s="87"/>
      <c r="M150" s="87"/>
      <c r="N150" s="87"/>
      <c r="O150" s="87"/>
      <c r="P150" s="87"/>
    </row>
    <row r="151" spans="1:16" x14ac:dyDescent="0.3">
      <c r="A151" s="87"/>
      <c r="B151" s="87"/>
      <c r="C151" s="87"/>
      <c r="D151" s="87"/>
      <c r="E151" s="87"/>
      <c r="F151" s="87"/>
      <c r="G151" s="87"/>
      <c r="H151" s="150"/>
      <c r="I151" s="87"/>
      <c r="J151" s="87"/>
      <c r="K151" s="87"/>
      <c r="L151" s="87"/>
      <c r="M151" s="87"/>
      <c r="N151" s="87"/>
      <c r="O151" s="87"/>
      <c r="P151" s="87"/>
    </row>
    <row r="152" spans="1:16" x14ac:dyDescent="0.3">
      <c r="A152" s="87"/>
      <c r="B152" s="87"/>
      <c r="C152" s="87"/>
      <c r="D152" s="87"/>
      <c r="E152" s="87"/>
      <c r="F152" s="87"/>
      <c r="G152" s="87"/>
      <c r="H152" s="150"/>
      <c r="I152" s="87"/>
      <c r="J152" s="87"/>
      <c r="K152" s="87"/>
      <c r="L152" s="87"/>
      <c r="M152" s="87"/>
      <c r="N152" s="87"/>
      <c r="O152" s="87"/>
      <c r="P152" s="87"/>
    </row>
    <row r="153" spans="1:16" x14ac:dyDescent="0.3">
      <c r="A153" s="87"/>
      <c r="B153" s="87"/>
      <c r="C153" s="87"/>
      <c r="D153" s="87"/>
      <c r="E153" s="87"/>
      <c r="F153" s="87"/>
      <c r="G153" s="87"/>
      <c r="H153" s="150"/>
      <c r="I153" s="87"/>
      <c r="J153" s="87"/>
      <c r="K153" s="87"/>
      <c r="L153" s="87"/>
      <c r="M153" s="87"/>
      <c r="N153" s="87"/>
      <c r="O153" s="87"/>
      <c r="P153" s="87"/>
    </row>
    <row r="154" spans="1:16" x14ac:dyDescent="0.3">
      <c r="A154" s="87"/>
      <c r="B154" s="87"/>
      <c r="C154" s="87"/>
      <c r="D154" s="87"/>
      <c r="E154" s="87"/>
      <c r="F154" s="87"/>
      <c r="G154" s="87"/>
      <c r="H154" s="150"/>
      <c r="I154" s="87"/>
      <c r="J154" s="87"/>
      <c r="K154" s="87"/>
      <c r="L154" s="87"/>
      <c r="M154" s="87"/>
      <c r="N154" s="87"/>
      <c r="O154" s="87"/>
      <c r="P154" s="87"/>
    </row>
    <row r="155" spans="1:16" x14ac:dyDescent="0.3">
      <c r="A155" s="87"/>
      <c r="B155" s="87"/>
      <c r="C155" s="87"/>
      <c r="D155" s="87"/>
      <c r="E155" s="87"/>
      <c r="F155" s="87"/>
      <c r="G155" s="87"/>
      <c r="H155" s="150"/>
      <c r="I155" s="87"/>
      <c r="J155" s="87"/>
      <c r="K155" s="87"/>
      <c r="L155" s="87"/>
      <c r="M155" s="87"/>
      <c r="N155" s="87"/>
      <c r="O155" s="87"/>
      <c r="P155" s="87"/>
    </row>
    <row r="156" spans="1:16" x14ac:dyDescent="0.3">
      <c r="A156" s="87"/>
      <c r="B156" s="87"/>
      <c r="C156" s="87"/>
      <c r="D156" s="87"/>
      <c r="E156" s="87"/>
      <c r="F156" s="87"/>
      <c r="G156" s="87"/>
      <c r="H156" s="150"/>
      <c r="I156" s="87"/>
      <c r="J156" s="87"/>
      <c r="K156" s="87"/>
      <c r="L156" s="87"/>
      <c r="M156" s="87"/>
      <c r="N156" s="87"/>
      <c r="O156" s="87"/>
      <c r="P156" s="87"/>
    </row>
    <row r="157" spans="1:16" x14ac:dyDescent="0.3">
      <c r="A157" s="87"/>
      <c r="B157" s="87"/>
      <c r="C157" s="87"/>
      <c r="D157" s="87"/>
      <c r="E157" s="87"/>
      <c r="F157" s="87"/>
      <c r="G157" s="87"/>
      <c r="H157" s="150"/>
      <c r="I157" s="87"/>
      <c r="J157" s="87"/>
      <c r="K157" s="87"/>
      <c r="L157" s="87"/>
      <c r="M157" s="87"/>
      <c r="N157" s="87"/>
      <c r="O157" s="87"/>
      <c r="P157" s="87"/>
    </row>
    <row r="158" spans="1:16" x14ac:dyDescent="0.3">
      <c r="A158" s="87"/>
      <c r="B158" s="87"/>
      <c r="C158" s="87"/>
      <c r="D158" s="87"/>
      <c r="E158" s="87"/>
      <c r="F158" s="87"/>
      <c r="G158" s="87"/>
      <c r="H158" s="150"/>
      <c r="I158" s="87"/>
      <c r="J158" s="87"/>
      <c r="K158" s="87"/>
      <c r="L158" s="87"/>
      <c r="M158" s="87"/>
      <c r="N158" s="87"/>
      <c r="O158" s="87"/>
      <c r="P158" s="87"/>
    </row>
    <row r="159" spans="1:16" x14ac:dyDescent="0.3">
      <c r="A159" s="87"/>
      <c r="B159" s="87"/>
      <c r="C159" s="87"/>
      <c r="D159" s="87"/>
      <c r="E159" s="87"/>
      <c r="F159" s="87"/>
      <c r="G159" s="87"/>
      <c r="H159" s="150"/>
      <c r="I159" s="87"/>
      <c r="J159" s="87"/>
      <c r="K159" s="87"/>
      <c r="L159" s="87"/>
      <c r="M159" s="87"/>
      <c r="N159" s="87"/>
      <c r="O159" s="87"/>
      <c r="P159" s="87"/>
    </row>
    <row r="160" spans="1:16" x14ac:dyDescent="0.3">
      <c r="A160" s="87"/>
      <c r="B160" s="87"/>
      <c r="C160" s="87"/>
      <c r="D160" s="87"/>
      <c r="E160" s="87"/>
      <c r="F160" s="87"/>
      <c r="G160" s="87"/>
      <c r="H160" s="150"/>
      <c r="I160" s="87"/>
      <c r="J160" s="87"/>
      <c r="K160" s="87"/>
      <c r="L160" s="87"/>
      <c r="M160" s="87"/>
      <c r="N160" s="87"/>
      <c r="O160" s="87"/>
      <c r="P160" s="87"/>
    </row>
    <row r="161" spans="1:16" x14ac:dyDescent="0.3">
      <c r="A161" s="87"/>
      <c r="B161" s="87"/>
      <c r="C161" s="87"/>
      <c r="D161" s="87"/>
      <c r="E161" s="87"/>
      <c r="F161" s="87"/>
      <c r="G161" s="87"/>
      <c r="H161" s="150"/>
      <c r="I161" s="87"/>
      <c r="J161" s="87"/>
      <c r="K161" s="87"/>
      <c r="L161" s="87"/>
      <c r="M161" s="87"/>
      <c r="N161" s="87"/>
      <c r="O161" s="87"/>
      <c r="P161" s="87"/>
    </row>
    <row r="162" spans="1:16" x14ac:dyDescent="0.3">
      <c r="A162" s="87"/>
      <c r="B162" s="87"/>
      <c r="C162" s="87"/>
      <c r="D162" s="87"/>
      <c r="E162" s="87"/>
      <c r="F162" s="87"/>
      <c r="G162" s="87"/>
      <c r="H162" s="150"/>
      <c r="I162" s="87"/>
      <c r="J162" s="87"/>
      <c r="K162" s="87"/>
      <c r="L162" s="87"/>
      <c r="M162" s="87"/>
      <c r="N162" s="87"/>
      <c r="O162" s="87"/>
      <c r="P162" s="87"/>
    </row>
    <row r="163" spans="1:16" x14ac:dyDescent="0.3">
      <c r="A163" s="87"/>
      <c r="B163" s="87"/>
      <c r="C163" s="87"/>
      <c r="D163" s="87"/>
      <c r="E163" s="87"/>
      <c r="F163" s="87"/>
      <c r="G163" s="87"/>
      <c r="H163" s="150"/>
      <c r="I163" s="87"/>
      <c r="J163" s="87"/>
      <c r="K163" s="87"/>
      <c r="L163" s="87"/>
      <c r="M163" s="87"/>
      <c r="N163" s="87"/>
      <c r="O163" s="87"/>
      <c r="P163" s="87"/>
    </row>
    <row r="164" spans="1:16" x14ac:dyDescent="0.3">
      <c r="A164" s="87"/>
      <c r="B164" s="87"/>
      <c r="C164" s="87"/>
      <c r="D164" s="87"/>
      <c r="E164" s="87"/>
      <c r="F164" s="87"/>
      <c r="G164" s="87"/>
      <c r="H164" s="150"/>
      <c r="I164" s="87"/>
      <c r="J164" s="87"/>
      <c r="K164" s="87"/>
      <c r="L164" s="87"/>
      <c r="M164" s="87"/>
      <c r="N164" s="87"/>
      <c r="O164" s="87"/>
      <c r="P164" s="87"/>
    </row>
    <row r="165" spans="1:16" x14ac:dyDescent="0.3">
      <c r="A165" s="87"/>
      <c r="B165" s="87"/>
      <c r="C165" s="87"/>
      <c r="D165" s="87"/>
      <c r="E165" s="87"/>
      <c r="F165" s="87"/>
      <c r="G165" s="87"/>
      <c r="H165" s="150"/>
      <c r="I165" s="87"/>
      <c r="J165" s="87"/>
      <c r="K165" s="87"/>
      <c r="L165" s="87"/>
      <c r="M165" s="87"/>
      <c r="N165" s="87"/>
      <c r="O165" s="87"/>
      <c r="P165" s="87"/>
    </row>
    <row r="166" spans="1:16" x14ac:dyDescent="0.3">
      <c r="A166" s="87"/>
      <c r="B166" s="87"/>
      <c r="C166" s="87"/>
      <c r="D166" s="87"/>
      <c r="E166" s="87"/>
      <c r="F166" s="87"/>
      <c r="G166" s="87"/>
      <c r="H166" s="150"/>
      <c r="I166" s="87"/>
      <c r="J166" s="87"/>
      <c r="K166" s="87"/>
      <c r="L166" s="87"/>
      <c r="M166" s="87"/>
      <c r="N166" s="87"/>
      <c r="O166" s="87"/>
      <c r="P166" s="87"/>
    </row>
    <row r="167" spans="1:16" x14ac:dyDescent="0.3">
      <c r="A167" s="87"/>
      <c r="B167" s="87"/>
      <c r="C167" s="87"/>
      <c r="D167" s="87"/>
      <c r="E167" s="87"/>
      <c r="F167" s="87"/>
      <c r="G167" s="87"/>
      <c r="H167" s="150"/>
      <c r="I167" s="87"/>
      <c r="J167" s="87"/>
      <c r="K167" s="87"/>
      <c r="L167" s="87"/>
      <c r="M167" s="87"/>
      <c r="N167" s="87"/>
      <c r="O167" s="87"/>
      <c r="P167" s="87"/>
    </row>
    <row r="168" spans="1:16" x14ac:dyDescent="0.3">
      <c r="A168" s="87"/>
      <c r="B168" s="87"/>
      <c r="C168" s="87"/>
      <c r="D168" s="87"/>
      <c r="E168" s="87"/>
      <c r="F168" s="87"/>
      <c r="G168" s="87"/>
      <c r="H168" s="150"/>
      <c r="I168" s="87"/>
      <c r="J168" s="87"/>
      <c r="K168" s="87"/>
      <c r="L168" s="87"/>
      <c r="M168" s="87"/>
      <c r="N168" s="87"/>
      <c r="O168" s="87"/>
      <c r="P168" s="87"/>
    </row>
    <row r="169" spans="1:16" x14ac:dyDescent="0.3">
      <c r="A169" s="87"/>
      <c r="B169" s="87"/>
      <c r="C169" s="87"/>
      <c r="D169" s="87"/>
      <c r="E169" s="87"/>
      <c r="F169" s="87"/>
      <c r="G169" s="87"/>
      <c r="H169" s="150"/>
      <c r="I169" s="87"/>
      <c r="J169" s="87"/>
      <c r="K169" s="87"/>
      <c r="L169" s="87"/>
      <c r="M169" s="87"/>
      <c r="N169" s="87"/>
      <c r="O169" s="87"/>
      <c r="P169" s="87"/>
    </row>
    <row r="170" spans="1:16" x14ac:dyDescent="0.3">
      <c r="A170" s="87"/>
      <c r="B170" s="87"/>
      <c r="C170" s="87"/>
      <c r="D170" s="87"/>
      <c r="E170" s="87"/>
      <c r="F170" s="87"/>
      <c r="G170" s="87"/>
      <c r="H170" s="150"/>
      <c r="I170" s="87"/>
      <c r="J170" s="87"/>
      <c r="K170" s="87"/>
      <c r="L170" s="87"/>
      <c r="M170" s="87"/>
      <c r="N170" s="87"/>
      <c r="O170" s="87"/>
      <c r="P170" s="87"/>
    </row>
    <row r="171" spans="1:16" x14ac:dyDescent="0.3">
      <c r="A171" s="87"/>
      <c r="B171" s="87"/>
      <c r="C171" s="87"/>
      <c r="D171" s="87"/>
      <c r="E171" s="87"/>
      <c r="F171" s="87"/>
      <c r="G171" s="87"/>
      <c r="H171" s="150"/>
      <c r="I171" s="87"/>
      <c r="J171" s="87"/>
      <c r="K171" s="87"/>
      <c r="L171" s="87"/>
      <c r="M171" s="87"/>
      <c r="N171" s="87"/>
      <c r="O171" s="87"/>
      <c r="P171" s="87"/>
    </row>
    <row r="172" spans="1:16" x14ac:dyDescent="0.3">
      <c r="A172" s="87"/>
      <c r="B172" s="87"/>
      <c r="C172" s="87"/>
      <c r="D172" s="87"/>
      <c r="E172" s="87"/>
      <c r="F172" s="87"/>
      <c r="G172" s="87"/>
      <c r="H172" s="150"/>
      <c r="I172" s="87"/>
      <c r="J172" s="87"/>
      <c r="K172" s="87"/>
      <c r="L172" s="87"/>
      <c r="M172" s="87"/>
      <c r="N172" s="87"/>
      <c r="O172" s="87"/>
      <c r="P172" s="87"/>
    </row>
    <row r="173" spans="1:16" x14ac:dyDescent="0.3">
      <c r="A173" s="87"/>
      <c r="B173" s="87"/>
      <c r="C173" s="87"/>
      <c r="D173" s="87"/>
      <c r="E173" s="87"/>
      <c r="F173" s="87"/>
      <c r="G173" s="87"/>
      <c r="H173" s="150"/>
      <c r="I173" s="87"/>
      <c r="J173" s="87"/>
      <c r="K173" s="87"/>
      <c r="L173" s="87"/>
      <c r="M173" s="87"/>
      <c r="N173" s="87"/>
      <c r="O173" s="87"/>
      <c r="P173" s="87"/>
    </row>
    <row r="174" spans="1:16" x14ac:dyDescent="0.3">
      <c r="A174" s="87"/>
      <c r="B174" s="87"/>
      <c r="C174" s="87"/>
      <c r="D174" s="87"/>
      <c r="E174" s="87"/>
      <c r="F174" s="87"/>
      <c r="G174" s="87"/>
      <c r="H174" s="150"/>
      <c r="I174" s="87"/>
      <c r="J174" s="87"/>
      <c r="K174" s="87"/>
      <c r="L174" s="87"/>
      <c r="M174" s="87"/>
      <c r="N174" s="87"/>
      <c r="O174" s="87"/>
      <c r="P174" s="87"/>
    </row>
    <row r="175" spans="1:16" x14ac:dyDescent="0.3">
      <c r="A175" s="87"/>
      <c r="B175" s="87"/>
      <c r="C175" s="87"/>
      <c r="D175" s="87"/>
      <c r="E175" s="87"/>
      <c r="F175" s="87"/>
      <c r="G175" s="87"/>
      <c r="H175" s="150"/>
      <c r="I175" s="87"/>
      <c r="J175" s="87"/>
      <c r="K175" s="87"/>
      <c r="L175" s="87"/>
      <c r="M175" s="87"/>
      <c r="N175" s="87"/>
      <c r="O175" s="87"/>
      <c r="P175" s="87"/>
    </row>
    <row r="176" spans="1:16" x14ac:dyDescent="0.3">
      <c r="A176" s="87"/>
      <c r="B176" s="87"/>
      <c r="C176" s="87"/>
      <c r="D176" s="87"/>
      <c r="E176" s="87"/>
      <c r="F176" s="87"/>
      <c r="G176" s="87"/>
      <c r="H176" s="150"/>
      <c r="I176" s="87"/>
      <c r="J176" s="87"/>
      <c r="K176" s="87"/>
      <c r="L176" s="87"/>
      <c r="M176" s="87"/>
      <c r="N176" s="87"/>
      <c r="O176" s="87"/>
      <c r="P176" s="87"/>
    </row>
    <row r="177" spans="1:16" x14ac:dyDescent="0.3">
      <c r="A177" s="87"/>
      <c r="B177" s="87"/>
      <c r="C177" s="87"/>
      <c r="D177" s="87"/>
      <c r="E177" s="87"/>
      <c r="F177" s="87"/>
      <c r="G177" s="87"/>
      <c r="H177" s="150"/>
      <c r="I177" s="87"/>
      <c r="J177" s="87"/>
      <c r="K177" s="87"/>
      <c r="L177" s="87"/>
      <c r="M177" s="87"/>
      <c r="N177" s="87"/>
      <c r="O177" s="87"/>
      <c r="P177" s="87"/>
    </row>
    <row r="178" spans="1:16" x14ac:dyDescent="0.3">
      <c r="A178" s="87"/>
      <c r="B178" s="87"/>
      <c r="C178" s="87"/>
      <c r="D178" s="87"/>
      <c r="E178" s="87"/>
      <c r="F178" s="87"/>
      <c r="G178" s="87"/>
      <c r="H178" s="150"/>
      <c r="I178" s="87"/>
      <c r="J178" s="87"/>
      <c r="K178" s="87"/>
      <c r="L178" s="87"/>
      <c r="M178" s="87"/>
      <c r="N178" s="87"/>
      <c r="O178" s="87"/>
      <c r="P178" s="87"/>
    </row>
    <row r="179" spans="1:16" x14ac:dyDescent="0.3">
      <c r="A179" s="87"/>
      <c r="B179" s="87"/>
      <c r="C179" s="87"/>
      <c r="D179" s="87"/>
      <c r="E179" s="87"/>
      <c r="F179" s="87"/>
      <c r="G179" s="87"/>
      <c r="H179" s="150"/>
      <c r="I179" s="87"/>
      <c r="J179" s="87"/>
      <c r="K179" s="87"/>
      <c r="L179" s="87"/>
      <c r="M179" s="87"/>
      <c r="N179" s="87"/>
      <c r="O179" s="87"/>
      <c r="P179" s="87"/>
    </row>
    <row r="180" spans="1:16" x14ac:dyDescent="0.3">
      <c r="A180" s="87"/>
      <c r="B180" s="87"/>
      <c r="C180" s="87"/>
      <c r="D180" s="87"/>
      <c r="E180" s="87"/>
      <c r="F180" s="87"/>
      <c r="G180" s="87"/>
      <c r="H180" s="150"/>
      <c r="I180" s="87"/>
      <c r="J180" s="87"/>
      <c r="K180" s="87"/>
      <c r="L180" s="87"/>
      <c r="M180" s="87"/>
      <c r="N180" s="87"/>
      <c r="O180" s="87"/>
      <c r="P180" s="87"/>
    </row>
    <row r="181" spans="1:16" x14ac:dyDescent="0.3">
      <c r="A181" s="87"/>
      <c r="B181" s="87"/>
      <c r="C181" s="87"/>
      <c r="D181" s="87"/>
      <c r="E181" s="87"/>
      <c r="F181" s="87"/>
      <c r="G181" s="87"/>
      <c r="H181" s="150"/>
      <c r="I181" s="87"/>
      <c r="J181" s="87"/>
      <c r="K181" s="87"/>
      <c r="L181" s="87"/>
      <c r="M181" s="87"/>
      <c r="N181" s="87"/>
      <c r="O181" s="87"/>
      <c r="P181" s="87"/>
    </row>
    <row r="182" spans="1:16" x14ac:dyDescent="0.3">
      <c r="C182" s="87"/>
      <c r="D182" s="87"/>
      <c r="E182" s="87"/>
      <c r="F182" s="87"/>
      <c r="G182" s="87"/>
      <c r="H182" s="150"/>
      <c r="I182" s="87"/>
      <c r="J182" s="87"/>
      <c r="K182" s="87"/>
      <c r="L182" s="87"/>
      <c r="M182" s="87"/>
      <c r="N182" s="87"/>
      <c r="O182" s="87"/>
      <c r="P182" s="87"/>
    </row>
    <row r="183" spans="1:16" x14ac:dyDescent="0.3">
      <c r="A183" s="87"/>
      <c r="B183" s="87"/>
      <c r="C183" s="87"/>
      <c r="D183" s="87"/>
      <c r="E183" s="87"/>
      <c r="F183" s="87"/>
      <c r="G183" s="87"/>
      <c r="H183" s="150"/>
      <c r="I183" s="87"/>
      <c r="J183" s="87"/>
      <c r="K183" s="87"/>
      <c r="L183" s="87"/>
      <c r="M183" s="87"/>
      <c r="N183" s="87"/>
      <c r="O183" s="87"/>
      <c r="P183" s="87"/>
    </row>
    <row r="184" spans="1:16" x14ac:dyDescent="0.3">
      <c r="A184" s="87"/>
      <c r="B184" s="87"/>
      <c r="C184" s="87"/>
      <c r="D184" s="87"/>
      <c r="E184" s="87"/>
      <c r="F184" s="87"/>
      <c r="G184" s="87"/>
      <c r="H184" s="150"/>
      <c r="I184" s="87"/>
      <c r="J184" s="87"/>
      <c r="K184" s="87"/>
      <c r="L184" s="87"/>
      <c r="M184" s="87"/>
      <c r="N184" s="87"/>
      <c r="O184" s="87"/>
      <c r="P184" s="87"/>
    </row>
    <row r="185" spans="1:16" x14ac:dyDescent="0.3">
      <c r="A185" s="87"/>
      <c r="B185" s="87"/>
      <c r="C185" s="87"/>
      <c r="D185" s="87"/>
      <c r="E185" s="87"/>
      <c r="F185" s="87"/>
      <c r="G185" s="87"/>
      <c r="H185" s="150"/>
      <c r="I185" s="87"/>
      <c r="J185" s="87"/>
      <c r="K185" s="87"/>
      <c r="L185" s="87"/>
      <c r="M185" s="87"/>
      <c r="N185" s="87"/>
      <c r="O185" s="87"/>
      <c r="P185" s="87"/>
    </row>
    <row r="186" spans="1:16" x14ac:dyDescent="0.3">
      <c r="A186" s="87"/>
      <c r="B186" s="87"/>
      <c r="C186" s="87"/>
      <c r="D186" s="87"/>
      <c r="E186" s="87"/>
      <c r="F186" s="87"/>
      <c r="G186" s="87"/>
      <c r="H186" s="150"/>
      <c r="I186" s="87"/>
      <c r="J186" s="87"/>
      <c r="K186" s="87"/>
      <c r="L186" s="87"/>
      <c r="M186" s="87"/>
      <c r="N186" s="87"/>
      <c r="O186" s="87"/>
      <c r="P186" s="87"/>
    </row>
    <row r="187" spans="1:16" x14ac:dyDescent="0.3">
      <c r="A187" s="87"/>
      <c r="B187" s="87"/>
      <c r="C187" s="87"/>
      <c r="D187" s="87"/>
      <c r="E187" s="87"/>
      <c r="F187" s="87"/>
      <c r="G187" s="87"/>
      <c r="H187" s="150"/>
      <c r="I187" s="87"/>
      <c r="J187" s="87"/>
      <c r="K187" s="87"/>
      <c r="L187" s="87"/>
      <c r="M187" s="87"/>
      <c r="N187" s="87"/>
      <c r="O187" s="87"/>
      <c r="P187" s="87"/>
    </row>
    <row r="188" spans="1:16" x14ac:dyDescent="0.3">
      <c r="A188" s="87"/>
      <c r="B188" s="87"/>
      <c r="C188" s="87"/>
      <c r="D188" s="87"/>
      <c r="E188" s="87"/>
      <c r="F188" s="87"/>
      <c r="G188" s="87"/>
      <c r="H188" s="150"/>
      <c r="I188" s="87"/>
      <c r="J188" s="87"/>
      <c r="K188" s="87"/>
      <c r="L188" s="87"/>
      <c r="M188" s="87"/>
      <c r="N188" s="87"/>
      <c r="O188" s="87"/>
      <c r="P188" s="87"/>
    </row>
    <row r="189" spans="1:16" x14ac:dyDescent="0.3">
      <c r="A189" s="87"/>
      <c r="B189" s="87"/>
      <c r="C189" s="87"/>
      <c r="D189" s="87"/>
      <c r="E189" s="87"/>
      <c r="F189" s="87"/>
      <c r="G189" s="87"/>
      <c r="H189" s="150"/>
      <c r="I189" s="87"/>
      <c r="J189" s="87"/>
      <c r="K189" s="87"/>
      <c r="L189" s="87"/>
      <c r="M189" s="87"/>
      <c r="N189" s="87"/>
      <c r="O189" s="87"/>
      <c r="P189" s="87"/>
    </row>
    <row r="190" spans="1:16" x14ac:dyDescent="0.3">
      <c r="A190" s="87"/>
      <c r="B190" s="87"/>
      <c r="C190" s="87"/>
      <c r="D190" s="87"/>
      <c r="E190" s="87"/>
      <c r="F190" s="87"/>
      <c r="G190" s="87"/>
      <c r="H190" s="150"/>
      <c r="I190" s="87"/>
      <c r="J190" s="87"/>
      <c r="K190" s="87"/>
      <c r="L190" s="87"/>
      <c r="M190" s="87"/>
      <c r="N190" s="87"/>
      <c r="O190" s="87"/>
      <c r="P190" s="87"/>
    </row>
    <row r="191" spans="1:16" x14ac:dyDescent="0.3">
      <c r="A191" s="87"/>
      <c r="B191" s="87"/>
      <c r="C191" s="87"/>
      <c r="D191" s="87"/>
      <c r="E191" s="87"/>
      <c r="F191" s="87"/>
      <c r="G191" s="87"/>
      <c r="H191" s="150"/>
      <c r="I191" s="87"/>
      <c r="J191" s="87"/>
      <c r="K191" s="87"/>
      <c r="L191" s="87"/>
      <c r="M191" s="87"/>
      <c r="N191" s="87"/>
      <c r="O191" s="87"/>
      <c r="P191" s="87"/>
    </row>
    <row r="192" spans="1:16" x14ac:dyDescent="0.3">
      <c r="A192" s="87"/>
      <c r="B192" s="87"/>
      <c r="C192" s="87"/>
      <c r="D192" s="87"/>
      <c r="E192" s="87"/>
      <c r="F192" s="87"/>
      <c r="G192" s="87"/>
      <c r="H192" s="150"/>
      <c r="I192" s="87"/>
      <c r="J192" s="87"/>
      <c r="K192" s="87"/>
      <c r="L192" s="87"/>
      <c r="M192" s="87"/>
      <c r="N192" s="87"/>
      <c r="O192" s="87"/>
      <c r="P192" s="87"/>
    </row>
    <row r="193" spans="1:16" x14ac:dyDescent="0.3">
      <c r="A193" s="87"/>
      <c r="B193" s="87"/>
      <c r="C193" s="87"/>
      <c r="D193" s="87"/>
      <c r="E193" s="87"/>
      <c r="F193" s="87"/>
      <c r="G193" s="87"/>
      <c r="H193" s="150"/>
      <c r="I193" s="87"/>
      <c r="J193" s="87"/>
      <c r="K193" s="87"/>
      <c r="L193" s="87"/>
      <c r="M193" s="87"/>
      <c r="N193" s="87"/>
      <c r="O193" s="87"/>
      <c r="P193" s="87"/>
    </row>
    <row r="194" spans="1:16" x14ac:dyDescent="0.3">
      <c r="A194" s="87"/>
      <c r="B194" s="87"/>
      <c r="C194" s="87"/>
      <c r="D194" s="87"/>
      <c r="E194" s="87"/>
      <c r="F194" s="87"/>
      <c r="G194" s="87"/>
      <c r="H194" s="150"/>
      <c r="I194" s="87"/>
      <c r="J194" s="87"/>
      <c r="K194" s="87"/>
      <c r="L194" s="87"/>
      <c r="M194" s="87"/>
      <c r="N194" s="87"/>
      <c r="O194" s="87"/>
      <c r="P194" s="87"/>
    </row>
    <row r="195" spans="1:16" x14ac:dyDescent="0.3">
      <c r="A195" s="87"/>
      <c r="B195" s="87"/>
      <c r="C195" s="87"/>
      <c r="D195" s="87"/>
      <c r="E195" s="87"/>
      <c r="F195" s="87"/>
      <c r="G195" s="87"/>
      <c r="H195" s="150"/>
      <c r="I195" s="87"/>
      <c r="J195" s="87"/>
      <c r="K195" s="87"/>
      <c r="L195" s="87"/>
      <c r="M195" s="87"/>
      <c r="N195" s="87"/>
      <c r="O195" s="87"/>
      <c r="P195" s="87"/>
    </row>
    <row r="196" spans="1:16" x14ac:dyDescent="0.3">
      <c r="A196" s="87"/>
      <c r="B196" s="87"/>
      <c r="C196" s="87"/>
      <c r="D196" s="87"/>
      <c r="E196" s="87"/>
      <c r="F196" s="87"/>
      <c r="G196" s="87"/>
      <c r="H196" s="150"/>
      <c r="I196" s="87"/>
      <c r="J196" s="87"/>
      <c r="K196" s="87"/>
      <c r="L196" s="87"/>
      <c r="M196" s="87"/>
      <c r="N196" s="87"/>
      <c r="O196" s="87"/>
      <c r="P196" s="87"/>
    </row>
    <row r="197" spans="1:16" x14ac:dyDescent="0.3">
      <c r="A197" s="87"/>
      <c r="B197" s="87"/>
      <c r="C197" s="87"/>
      <c r="D197" s="87"/>
      <c r="E197" s="87"/>
      <c r="F197" s="87"/>
      <c r="G197" s="87"/>
      <c r="H197" s="150"/>
      <c r="I197" s="87"/>
      <c r="J197" s="87"/>
      <c r="K197" s="87"/>
      <c r="L197" s="87"/>
      <c r="M197" s="87"/>
      <c r="N197" s="87"/>
      <c r="O197" s="87"/>
      <c r="P197" s="87"/>
    </row>
    <row r="198" spans="1:16" x14ac:dyDescent="0.3">
      <c r="A198" s="87"/>
      <c r="B198" s="87"/>
      <c r="C198" s="87"/>
      <c r="D198" s="87"/>
      <c r="E198" s="87"/>
      <c r="F198" s="87"/>
      <c r="G198" s="87"/>
      <c r="H198" s="150"/>
      <c r="I198" s="87"/>
      <c r="J198" s="87"/>
      <c r="K198" s="87"/>
      <c r="L198" s="87"/>
      <c r="M198" s="87"/>
      <c r="N198" s="87"/>
      <c r="O198" s="87"/>
      <c r="P198" s="87"/>
    </row>
    <row r="199" spans="1:16" x14ac:dyDescent="0.3">
      <c r="A199" s="87"/>
      <c r="B199" s="87"/>
      <c r="C199" s="87"/>
      <c r="D199" s="87"/>
      <c r="E199" s="87"/>
      <c r="F199" s="87"/>
      <c r="G199" s="87"/>
      <c r="H199" s="150"/>
      <c r="I199" s="87"/>
      <c r="J199" s="87"/>
      <c r="K199" s="87"/>
      <c r="L199" s="87"/>
      <c r="M199" s="87"/>
      <c r="N199" s="87"/>
      <c r="O199" s="87"/>
      <c r="P199" s="87"/>
    </row>
    <row r="200" spans="1:16" x14ac:dyDescent="0.3">
      <c r="A200" s="87"/>
      <c r="B200" s="87"/>
      <c r="C200" s="87"/>
      <c r="D200" s="87"/>
      <c r="E200" s="87"/>
      <c r="F200" s="87"/>
      <c r="G200" s="87"/>
      <c r="H200" s="150"/>
      <c r="I200" s="87"/>
      <c r="J200" s="87"/>
      <c r="K200" s="87"/>
      <c r="L200" s="87"/>
      <c r="M200" s="87"/>
      <c r="N200" s="87"/>
      <c r="O200" s="87"/>
      <c r="P200" s="87"/>
    </row>
    <row r="201" spans="1:16" x14ac:dyDescent="0.3">
      <c r="A201" s="87"/>
      <c r="B201" s="87"/>
      <c r="C201" s="87"/>
      <c r="D201" s="87"/>
      <c r="E201" s="87"/>
      <c r="F201" s="87"/>
      <c r="G201" s="87"/>
      <c r="H201" s="150"/>
      <c r="I201" s="87"/>
      <c r="J201" s="87"/>
      <c r="K201" s="87"/>
      <c r="L201" s="87"/>
      <c r="M201" s="87"/>
      <c r="N201" s="87"/>
      <c r="O201" s="87"/>
      <c r="P201" s="87"/>
    </row>
    <row r="202" spans="1:16" x14ac:dyDescent="0.3">
      <c r="A202" s="87"/>
      <c r="B202" s="87"/>
      <c r="C202" s="87"/>
      <c r="D202" s="87"/>
      <c r="E202" s="87"/>
      <c r="F202" s="87"/>
      <c r="G202" s="87"/>
      <c r="H202" s="150"/>
      <c r="I202" s="87"/>
      <c r="J202" s="87"/>
      <c r="K202" s="87"/>
      <c r="L202" s="87"/>
      <c r="M202" s="87"/>
      <c r="N202" s="87"/>
      <c r="O202" s="87"/>
      <c r="P202" s="87"/>
    </row>
    <row r="203" spans="1:16" x14ac:dyDescent="0.3">
      <c r="A203" s="87"/>
      <c r="B203" s="87"/>
      <c r="C203" s="87"/>
      <c r="D203" s="87"/>
      <c r="E203" s="87"/>
      <c r="F203" s="87"/>
      <c r="G203" s="87"/>
      <c r="H203" s="150"/>
      <c r="I203" s="87"/>
      <c r="J203" s="87"/>
      <c r="K203" s="87"/>
      <c r="L203" s="87"/>
      <c r="M203" s="87"/>
      <c r="N203" s="87"/>
      <c r="O203" s="87"/>
      <c r="P203" s="87"/>
    </row>
    <row r="204" spans="1:16" x14ac:dyDescent="0.3">
      <c r="A204" s="87"/>
      <c r="B204" s="87"/>
      <c r="C204" s="87"/>
      <c r="D204" s="87"/>
      <c r="E204" s="87"/>
      <c r="F204" s="87"/>
      <c r="G204" s="87"/>
      <c r="H204" s="150"/>
      <c r="I204" s="87"/>
      <c r="J204" s="87"/>
      <c r="K204" s="87"/>
      <c r="L204" s="87"/>
      <c r="M204" s="87"/>
      <c r="N204" s="87"/>
      <c r="O204" s="87"/>
      <c r="P204" s="87"/>
    </row>
    <row r="205" spans="1:16" x14ac:dyDescent="0.3">
      <c r="A205" s="87"/>
      <c r="B205" s="87"/>
      <c r="C205" s="87"/>
      <c r="D205" s="87"/>
      <c r="E205" s="87"/>
      <c r="F205" s="87"/>
      <c r="G205" s="87"/>
      <c r="H205" s="150"/>
      <c r="I205" s="87"/>
      <c r="J205" s="87"/>
      <c r="K205" s="87"/>
      <c r="L205" s="87"/>
      <c r="M205" s="87"/>
      <c r="N205" s="87"/>
      <c r="O205" s="87"/>
      <c r="P205" s="87"/>
    </row>
    <row r="206" spans="1:16" x14ac:dyDescent="0.3">
      <c r="A206" s="87"/>
      <c r="B206" s="87"/>
      <c r="C206" s="87"/>
      <c r="D206" s="87"/>
      <c r="E206" s="87"/>
      <c r="F206" s="87"/>
      <c r="G206" s="87"/>
      <c r="H206" s="150"/>
      <c r="I206" s="87"/>
      <c r="J206" s="87"/>
      <c r="K206" s="87"/>
      <c r="L206" s="87"/>
      <c r="M206" s="87"/>
      <c r="N206" s="87"/>
      <c r="O206" s="87"/>
      <c r="P206" s="87"/>
    </row>
    <row r="207" spans="1:16" x14ac:dyDescent="0.3">
      <c r="A207" s="87"/>
      <c r="B207" s="87"/>
      <c r="C207" s="87"/>
      <c r="D207" s="87"/>
      <c r="E207" s="87"/>
      <c r="F207" s="87"/>
      <c r="G207" s="87"/>
      <c r="H207" s="150"/>
      <c r="I207" s="87"/>
      <c r="J207" s="87"/>
      <c r="K207" s="87"/>
      <c r="L207" s="87"/>
      <c r="M207" s="87"/>
      <c r="N207" s="87"/>
      <c r="O207" s="87"/>
      <c r="P207" s="87"/>
    </row>
    <row r="208" spans="1:16" x14ac:dyDescent="0.3">
      <c r="A208" s="87"/>
      <c r="B208" s="87"/>
      <c r="C208" s="87"/>
      <c r="D208" s="87"/>
      <c r="E208" s="87"/>
      <c r="F208" s="87"/>
      <c r="G208" s="87"/>
      <c r="H208" s="150"/>
      <c r="I208" s="87"/>
      <c r="J208" s="87"/>
      <c r="K208" s="87"/>
      <c r="L208" s="87"/>
      <c r="M208" s="87"/>
      <c r="N208" s="87"/>
      <c r="O208" s="87"/>
      <c r="P208" s="87"/>
    </row>
    <row r="209" spans="1:16" x14ac:dyDescent="0.3">
      <c r="A209" s="87"/>
      <c r="B209" s="87"/>
      <c r="C209" s="87"/>
      <c r="D209" s="87"/>
      <c r="E209" s="87"/>
      <c r="F209" s="87"/>
      <c r="G209" s="87"/>
      <c r="H209" s="150"/>
      <c r="I209" s="87"/>
      <c r="J209" s="87"/>
      <c r="K209" s="87"/>
      <c r="L209" s="87"/>
      <c r="M209" s="87"/>
      <c r="N209" s="87"/>
      <c r="O209" s="87"/>
      <c r="P209" s="87"/>
    </row>
    <row r="210" spans="1:16" x14ac:dyDescent="0.3">
      <c r="A210" s="87"/>
      <c r="B210" s="87"/>
      <c r="C210" s="87"/>
      <c r="D210" s="87"/>
      <c r="E210" s="87"/>
      <c r="F210" s="87"/>
      <c r="G210" s="87"/>
      <c r="H210" s="150"/>
      <c r="I210" s="87"/>
      <c r="J210" s="87"/>
      <c r="K210" s="87"/>
      <c r="L210" s="87"/>
      <c r="M210" s="87"/>
      <c r="N210" s="87"/>
      <c r="O210" s="87"/>
      <c r="P210" s="87"/>
    </row>
    <row r="211" spans="1:16" x14ac:dyDescent="0.3">
      <c r="A211" s="87"/>
      <c r="B211" s="87"/>
      <c r="C211" s="87"/>
      <c r="D211" s="87"/>
      <c r="E211" s="87"/>
      <c r="F211" s="87"/>
      <c r="G211" s="87"/>
      <c r="H211" s="150"/>
      <c r="I211" s="87"/>
      <c r="J211" s="87"/>
      <c r="K211" s="87"/>
      <c r="L211" s="87"/>
      <c r="M211" s="87"/>
      <c r="N211" s="87"/>
      <c r="O211" s="87"/>
      <c r="P211" s="87"/>
    </row>
    <row r="212" spans="1:16" x14ac:dyDescent="0.3">
      <c r="A212" s="87"/>
      <c r="B212" s="87"/>
      <c r="C212" s="87"/>
      <c r="D212" s="87"/>
      <c r="E212" s="87"/>
      <c r="F212" s="87"/>
      <c r="G212" s="87"/>
      <c r="H212" s="150"/>
      <c r="I212" s="87"/>
      <c r="J212" s="87"/>
      <c r="K212" s="87"/>
      <c r="L212" s="87"/>
      <c r="M212" s="87"/>
      <c r="N212" s="87"/>
      <c r="O212" s="87"/>
      <c r="P212" s="87"/>
    </row>
    <row r="213" spans="1:16" x14ac:dyDescent="0.3">
      <c r="A213" s="87"/>
      <c r="B213" s="87"/>
      <c r="C213" s="87"/>
      <c r="D213" s="87"/>
      <c r="E213" s="87"/>
      <c r="F213" s="87"/>
      <c r="G213" s="87"/>
      <c r="H213" s="150"/>
      <c r="I213" s="87"/>
      <c r="J213" s="87"/>
      <c r="K213" s="87"/>
      <c r="L213" s="87"/>
      <c r="M213" s="87"/>
      <c r="N213" s="87"/>
      <c r="O213" s="87"/>
      <c r="P213" s="87"/>
    </row>
    <row r="214" spans="1:16" x14ac:dyDescent="0.3">
      <c r="A214" s="87"/>
      <c r="B214" s="87"/>
      <c r="C214" s="87"/>
      <c r="D214" s="87"/>
      <c r="E214" s="87"/>
      <c r="F214" s="87"/>
      <c r="G214" s="87"/>
      <c r="H214" s="150"/>
      <c r="I214" s="87"/>
      <c r="J214" s="87"/>
      <c r="K214" s="87"/>
      <c r="L214" s="87"/>
      <c r="M214" s="87"/>
      <c r="N214" s="87"/>
      <c r="O214" s="87"/>
      <c r="P214" s="87"/>
    </row>
    <row r="215" spans="1:16" x14ac:dyDescent="0.3">
      <c r="A215" s="87"/>
      <c r="B215" s="87"/>
      <c r="C215" s="87"/>
      <c r="D215" s="87"/>
      <c r="E215" s="87"/>
      <c r="F215" s="87"/>
      <c r="G215" s="87"/>
      <c r="H215" s="150"/>
      <c r="I215" s="87"/>
      <c r="J215" s="87"/>
      <c r="K215" s="87"/>
      <c r="L215" s="87"/>
      <c r="M215" s="87"/>
      <c r="N215" s="87"/>
      <c r="O215" s="87"/>
      <c r="P215" s="87"/>
    </row>
    <row r="216" spans="1:16" x14ac:dyDescent="0.3">
      <c r="A216" s="87"/>
      <c r="B216" s="87"/>
      <c r="C216" s="87"/>
      <c r="D216" s="87"/>
      <c r="E216" s="87"/>
      <c r="F216" s="87"/>
      <c r="G216" s="87"/>
      <c r="H216" s="150"/>
      <c r="I216" s="87"/>
      <c r="J216" s="87"/>
      <c r="K216" s="87"/>
      <c r="L216" s="87"/>
      <c r="M216" s="87"/>
      <c r="N216" s="87"/>
      <c r="O216" s="87"/>
      <c r="P216" s="87"/>
    </row>
    <row r="217" spans="1:16" x14ac:dyDescent="0.3">
      <c r="A217" s="87"/>
      <c r="B217" s="87"/>
      <c r="C217" s="87"/>
      <c r="D217" s="87"/>
      <c r="E217" s="87"/>
      <c r="F217" s="87"/>
      <c r="G217" s="87"/>
      <c r="H217" s="150"/>
      <c r="I217" s="87"/>
      <c r="J217" s="87"/>
      <c r="K217" s="87"/>
      <c r="L217" s="87"/>
      <c r="M217" s="87"/>
      <c r="N217" s="87"/>
      <c r="O217" s="87"/>
      <c r="P217" s="87"/>
    </row>
    <row r="218" spans="1:16" x14ac:dyDescent="0.3">
      <c r="A218" s="87"/>
      <c r="B218" s="87"/>
      <c r="C218" s="87"/>
      <c r="D218" s="87"/>
      <c r="E218" s="87"/>
      <c r="F218" s="87"/>
      <c r="G218" s="87"/>
      <c r="H218" s="150"/>
      <c r="I218" s="87"/>
      <c r="J218" s="87"/>
      <c r="K218" s="87"/>
      <c r="L218" s="87"/>
      <c r="M218" s="87"/>
      <c r="N218" s="87"/>
      <c r="O218" s="87"/>
      <c r="P218" s="87"/>
    </row>
    <row r="219" spans="1:16" x14ac:dyDescent="0.3">
      <c r="A219" s="87"/>
      <c r="B219" s="87"/>
      <c r="C219" s="87"/>
      <c r="D219" s="87"/>
      <c r="E219" s="87"/>
      <c r="F219" s="87"/>
      <c r="G219" s="87"/>
      <c r="H219" s="150"/>
      <c r="I219" s="87"/>
      <c r="J219" s="87"/>
      <c r="K219" s="87"/>
      <c r="L219" s="87"/>
      <c r="M219" s="87"/>
      <c r="N219" s="87"/>
      <c r="O219" s="87"/>
      <c r="P219" s="87"/>
    </row>
    <row r="220" spans="1:16" x14ac:dyDescent="0.3">
      <c r="A220" s="87"/>
      <c r="B220" s="87"/>
      <c r="C220" s="87"/>
      <c r="D220" s="87"/>
      <c r="E220" s="87"/>
      <c r="F220" s="87"/>
      <c r="G220" s="87"/>
      <c r="H220" s="150"/>
      <c r="I220" s="87"/>
      <c r="J220" s="87"/>
      <c r="K220" s="87"/>
      <c r="L220" s="87"/>
      <c r="M220" s="87"/>
      <c r="N220" s="87"/>
      <c r="O220" s="87"/>
      <c r="P220" s="87"/>
    </row>
    <row r="221" spans="1:16" x14ac:dyDescent="0.3">
      <c r="A221" s="87"/>
      <c r="B221" s="87"/>
      <c r="C221" s="87"/>
      <c r="D221" s="87"/>
      <c r="E221" s="87"/>
      <c r="F221" s="87"/>
      <c r="G221" s="87"/>
      <c r="H221" s="150"/>
      <c r="I221" s="87"/>
      <c r="J221" s="87"/>
      <c r="K221" s="87"/>
      <c r="L221" s="87"/>
      <c r="M221" s="87"/>
      <c r="N221" s="87"/>
      <c r="O221" s="87"/>
      <c r="P221" s="87"/>
    </row>
    <row r="222" spans="1:16" x14ac:dyDescent="0.3">
      <c r="A222" s="87"/>
      <c r="B222" s="87"/>
      <c r="C222" s="87"/>
      <c r="D222" s="87"/>
      <c r="E222" s="87"/>
      <c r="F222" s="87"/>
      <c r="G222" s="87"/>
      <c r="H222" s="150"/>
      <c r="I222" s="87"/>
      <c r="J222" s="87"/>
      <c r="K222" s="87"/>
      <c r="L222" s="87"/>
      <c r="M222" s="87"/>
      <c r="N222" s="87"/>
      <c r="O222" s="87"/>
      <c r="P222" s="87"/>
    </row>
    <row r="223" spans="1:16" x14ac:dyDescent="0.3">
      <c r="A223" s="87"/>
      <c r="B223" s="87"/>
      <c r="C223" s="87"/>
      <c r="D223" s="87"/>
      <c r="E223" s="87"/>
      <c r="F223" s="87"/>
      <c r="G223" s="87"/>
      <c r="H223" s="150"/>
      <c r="I223" s="87"/>
      <c r="J223" s="87"/>
      <c r="K223" s="87"/>
      <c r="L223" s="87"/>
      <c r="M223" s="87"/>
      <c r="N223" s="87"/>
      <c r="O223" s="87"/>
      <c r="P223" s="87"/>
    </row>
    <row r="224" spans="1:16" x14ac:dyDescent="0.3">
      <c r="A224" s="87"/>
      <c r="B224" s="87"/>
      <c r="C224" s="87"/>
      <c r="D224" s="87"/>
      <c r="E224" s="87"/>
      <c r="F224" s="87"/>
      <c r="G224" s="87"/>
      <c r="H224" s="150"/>
      <c r="I224" s="87"/>
      <c r="J224" s="87"/>
      <c r="K224" s="87"/>
      <c r="L224" s="87"/>
      <c r="M224" s="87"/>
      <c r="N224" s="87"/>
      <c r="O224" s="87"/>
      <c r="P224" s="87"/>
    </row>
    <row r="225" spans="1:16" x14ac:dyDescent="0.3">
      <c r="A225" s="87"/>
      <c r="B225" s="87"/>
      <c r="C225" s="87"/>
      <c r="D225" s="87"/>
      <c r="E225" s="87"/>
      <c r="F225" s="87"/>
      <c r="G225" s="87"/>
      <c r="H225" s="150"/>
      <c r="I225" s="87"/>
      <c r="J225" s="87"/>
      <c r="K225" s="87"/>
      <c r="L225" s="87"/>
      <c r="M225" s="87"/>
      <c r="N225" s="87"/>
      <c r="O225" s="87"/>
      <c r="P225" s="87"/>
    </row>
    <row r="226" spans="1:16" x14ac:dyDescent="0.3">
      <c r="A226" s="87"/>
      <c r="B226" s="87"/>
      <c r="C226" s="87"/>
      <c r="D226" s="87"/>
      <c r="E226" s="87"/>
      <c r="F226" s="87"/>
      <c r="G226" s="87"/>
      <c r="H226" s="150"/>
      <c r="I226" s="87"/>
      <c r="J226" s="87"/>
      <c r="K226" s="87"/>
      <c r="L226" s="87"/>
      <c r="M226" s="87"/>
      <c r="N226" s="87"/>
      <c r="O226" s="87"/>
      <c r="P226" s="87"/>
    </row>
    <row r="227" spans="1:16" x14ac:dyDescent="0.3">
      <c r="A227" s="87"/>
      <c r="B227" s="87"/>
      <c r="C227" s="87"/>
      <c r="D227" s="87"/>
      <c r="E227" s="87"/>
      <c r="F227" s="87"/>
      <c r="G227" s="87"/>
      <c r="H227" s="150"/>
      <c r="I227" s="87"/>
      <c r="J227" s="87"/>
      <c r="K227" s="87"/>
      <c r="L227" s="87"/>
      <c r="M227" s="87"/>
      <c r="N227" s="87"/>
      <c r="O227" s="87"/>
      <c r="P227" s="87"/>
    </row>
    <row r="228" spans="1:16" x14ac:dyDescent="0.3">
      <c r="A228" s="87"/>
      <c r="B228" s="87"/>
      <c r="C228" s="87"/>
      <c r="D228" s="87"/>
      <c r="E228" s="87"/>
      <c r="F228" s="87"/>
      <c r="G228" s="87"/>
      <c r="H228" s="150"/>
      <c r="I228" s="87"/>
      <c r="J228" s="87"/>
      <c r="K228" s="87"/>
      <c r="L228" s="87"/>
      <c r="M228" s="87"/>
      <c r="N228" s="87"/>
      <c r="O228" s="87"/>
      <c r="P228" s="87"/>
    </row>
    <row r="229" spans="1:16" x14ac:dyDescent="0.3">
      <c r="A229" s="87"/>
      <c r="B229" s="87"/>
      <c r="C229" s="87"/>
      <c r="D229" s="87"/>
      <c r="E229" s="87"/>
      <c r="F229" s="87"/>
      <c r="G229" s="87"/>
      <c r="H229" s="150"/>
      <c r="I229" s="87"/>
      <c r="J229" s="87"/>
      <c r="K229" s="87"/>
      <c r="L229" s="87"/>
      <c r="M229" s="87"/>
      <c r="N229" s="87"/>
      <c r="O229" s="87"/>
      <c r="P229" s="87"/>
    </row>
    <row r="230" spans="1:16" x14ac:dyDescent="0.3">
      <c r="A230" s="87"/>
      <c r="B230" s="87"/>
      <c r="C230" s="87"/>
      <c r="D230" s="87"/>
      <c r="E230" s="87"/>
      <c r="F230" s="87"/>
      <c r="G230" s="87"/>
      <c r="H230" s="150"/>
      <c r="I230" s="87"/>
      <c r="J230" s="87"/>
      <c r="K230" s="87"/>
      <c r="L230" s="87"/>
      <c r="M230" s="87"/>
      <c r="N230" s="87"/>
      <c r="O230" s="87"/>
      <c r="P230" s="87"/>
    </row>
    <row r="231" spans="1:16" x14ac:dyDescent="0.3">
      <c r="A231" s="87"/>
      <c r="B231" s="87"/>
      <c r="C231" s="87"/>
      <c r="D231" s="87"/>
      <c r="E231" s="87"/>
      <c r="F231" s="87"/>
      <c r="G231" s="87"/>
      <c r="H231" s="150"/>
      <c r="I231" s="87"/>
      <c r="J231" s="87"/>
      <c r="K231" s="87"/>
      <c r="L231" s="87"/>
      <c r="M231" s="87"/>
      <c r="N231" s="87"/>
      <c r="O231" s="87"/>
      <c r="P231" s="87"/>
    </row>
    <row r="232" spans="1:16" x14ac:dyDescent="0.3">
      <c r="A232" s="87"/>
      <c r="B232" s="87"/>
      <c r="C232" s="87"/>
      <c r="D232" s="87"/>
      <c r="E232" s="87"/>
      <c r="F232" s="87"/>
      <c r="G232" s="87"/>
      <c r="H232" s="150"/>
      <c r="I232" s="87"/>
      <c r="J232" s="87"/>
      <c r="K232" s="87"/>
      <c r="L232" s="87"/>
      <c r="M232" s="87"/>
      <c r="N232" s="87"/>
      <c r="O232" s="87"/>
      <c r="P232" s="87"/>
    </row>
    <row r="233" spans="1:16" x14ac:dyDescent="0.3">
      <c r="A233" s="87"/>
      <c r="B233" s="87"/>
      <c r="C233" s="87"/>
      <c r="D233" s="87"/>
      <c r="E233" s="87"/>
      <c r="F233" s="87"/>
      <c r="G233" s="87"/>
      <c r="H233" s="150"/>
      <c r="I233" s="87"/>
      <c r="J233" s="87"/>
      <c r="K233" s="87"/>
      <c r="L233" s="87"/>
      <c r="M233" s="87"/>
      <c r="N233" s="87"/>
      <c r="O233" s="87"/>
      <c r="P233" s="87"/>
    </row>
    <row r="234" spans="1:16" x14ac:dyDescent="0.3">
      <c r="A234" s="87"/>
      <c r="B234" s="87"/>
      <c r="C234" s="87"/>
      <c r="D234" s="87"/>
      <c r="E234" s="87"/>
      <c r="F234" s="87"/>
      <c r="G234" s="87"/>
      <c r="H234" s="150"/>
      <c r="I234" s="87"/>
      <c r="J234" s="87"/>
      <c r="K234" s="87"/>
      <c r="L234" s="87"/>
      <c r="M234" s="87"/>
      <c r="N234" s="87"/>
      <c r="O234" s="87"/>
      <c r="P234" s="87"/>
    </row>
    <row r="235" spans="1:16" x14ac:dyDescent="0.3">
      <c r="A235" s="87"/>
      <c r="B235" s="87"/>
      <c r="C235" s="87"/>
      <c r="D235" s="87"/>
      <c r="E235" s="87"/>
      <c r="F235" s="87"/>
      <c r="G235" s="87"/>
      <c r="H235" s="150"/>
      <c r="I235" s="87"/>
      <c r="J235" s="87"/>
      <c r="K235" s="87"/>
      <c r="L235" s="87"/>
      <c r="M235" s="87"/>
      <c r="N235" s="87"/>
      <c r="O235" s="87"/>
      <c r="P235" s="87"/>
    </row>
    <row r="236" spans="1:16" x14ac:dyDescent="0.3">
      <c r="A236" s="87"/>
      <c r="B236" s="87"/>
      <c r="C236" s="87"/>
      <c r="D236" s="87"/>
      <c r="E236" s="87"/>
      <c r="F236" s="87"/>
      <c r="G236" s="87"/>
      <c r="H236" s="150"/>
      <c r="I236" s="87"/>
      <c r="J236" s="87"/>
      <c r="K236" s="87"/>
      <c r="L236" s="87"/>
      <c r="M236" s="87"/>
      <c r="N236" s="87"/>
      <c r="O236" s="87"/>
      <c r="P236" s="87"/>
    </row>
    <row r="237" spans="1:16" x14ac:dyDescent="0.3">
      <c r="A237" s="87"/>
      <c r="B237" s="87"/>
      <c r="C237" s="87"/>
      <c r="D237" s="87"/>
      <c r="E237" s="87"/>
      <c r="F237" s="87"/>
      <c r="G237" s="87"/>
      <c r="H237" s="150"/>
      <c r="I237" s="87"/>
      <c r="J237" s="87"/>
      <c r="K237" s="87"/>
      <c r="L237" s="87"/>
      <c r="M237" s="87"/>
      <c r="N237" s="87"/>
      <c r="O237" s="87"/>
      <c r="P237" s="87"/>
    </row>
    <row r="238" spans="1:16" x14ac:dyDescent="0.3">
      <c r="A238" s="87"/>
      <c r="B238" s="87"/>
      <c r="C238" s="87"/>
      <c r="D238" s="87"/>
      <c r="E238" s="87"/>
      <c r="F238" s="87"/>
      <c r="G238" s="87"/>
      <c r="H238" s="150"/>
      <c r="I238" s="87"/>
      <c r="J238" s="87"/>
      <c r="K238" s="87"/>
      <c r="L238" s="87"/>
      <c r="M238" s="87"/>
      <c r="N238" s="87"/>
      <c r="O238" s="87"/>
      <c r="P238" s="87"/>
    </row>
    <row r="239" spans="1:16" x14ac:dyDescent="0.3">
      <c r="A239" s="87"/>
      <c r="B239" s="87"/>
      <c r="C239" s="87"/>
      <c r="D239" s="87"/>
      <c r="E239" s="87"/>
      <c r="F239" s="87"/>
      <c r="G239" s="87"/>
      <c r="H239" s="150"/>
      <c r="I239" s="87"/>
      <c r="J239" s="87"/>
      <c r="K239" s="87"/>
      <c r="L239" s="87"/>
      <c r="M239" s="87"/>
      <c r="N239" s="87"/>
      <c r="O239" s="87"/>
      <c r="P239" s="87"/>
    </row>
    <row r="240" spans="1:16" x14ac:dyDescent="0.3">
      <c r="A240" s="87"/>
      <c r="B240" s="87"/>
      <c r="C240" s="87"/>
      <c r="D240" s="87"/>
      <c r="E240" s="87"/>
      <c r="F240" s="87"/>
      <c r="G240" s="87"/>
      <c r="H240" s="150"/>
      <c r="I240" s="87"/>
      <c r="J240" s="87"/>
      <c r="K240" s="87"/>
      <c r="L240" s="87"/>
      <c r="M240" s="87"/>
      <c r="N240" s="87"/>
      <c r="O240" s="87"/>
      <c r="P240" s="87"/>
    </row>
    <row r="241" spans="1:16" x14ac:dyDescent="0.3">
      <c r="A241" s="87"/>
      <c r="B241" s="87"/>
      <c r="C241" s="87"/>
      <c r="D241" s="87"/>
      <c r="E241" s="87"/>
      <c r="F241" s="87"/>
      <c r="G241" s="87"/>
      <c r="H241" s="150"/>
      <c r="I241" s="87"/>
      <c r="J241" s="87"/>
      <c r="K241" s="87"/>
      <c r="L241" s="87"/>
      <c r="M241" s="87"/>
      <c r="N241" s="87"/>
      <c r="O241" s="87"/>
      <c r="P241" s="87"/>
    </row>
    <row r="242" spans="1:16" x14ac:dyDescent="0.3">
      <c r="A242" s="87"/>
      <c r="B242" s="87"/>
      <c r="C242" s="87"/>
      <c r="D242" s="87"/>
      <c r="E242" s="87"/>
      <c r="F242" s="87"/>
      <c r="G242" s="87"/>
      <c r="H242" s="150"/>
      <c r="I242" s="87"/>
      <c r="J242" s="87"/>
      <c r="K242" s="87"/>
      <c r="L242" s="87"/>
      <c r="M242" s="87"/>
      <c r="N242" s="87"/>
      <c r="O242" s="87"/>
      <c r="P242" s="87"/>
    </row>
    <row r="243" spans="1:16" x14ac:dyDescent="0.3">
      <c r="A243" s="87"/>
      <c r="B243" s="87"/>
      <c r="C243" s="87"/>
      <c r="D243" s="87"/>
      <c r="E243" s="87"/>
      <c r="F243" s="87"/>
      <c r="G243" s="87"/>
      <c r="H243" s="150"/>
      <c r="I243" s="87"/>
      <c r="J243" s="87"/>
      <c r="K243" s="87"/>
      <c r="L243" s="87"/>
      <c r="M243" s="87"/>
      <c r="N243" s="87"/>
      <c r="O243" s="87"/>
      <c r="P243" s="87"/>
    </row>
    <row r="244" spans="1:16" x14ac:dyDescent="0.3">
      <c r="A244" s="87"/>
      <c r="B244" s="87"/>
      <c r="C244" s="87"/>
      <c r="D244" s="87"/>
      <c r="E244" s="87"/>
      <c r="F244" s="87"/>
      <c r="G244" s="87"/>
      <c r="H244" s="150"/>
      <c r="I244" s="87"/>
      <c r="J244" s="87"/>
      <c r="K244" s="87"/>
      <c r="L244" s="87"/>
      <c r="M244" s="87"/>
      <c r="N244" s="87"/>
      <c r="O244" s="87"/>
      <c r="P244" s="87"/>
    </row>
    <row r="245" spans="1:16" x14ac:dyDescent="0.3">
      <c r="A245" s="87"/>
      <c r="B245" s="87"/>
      <c r="C245" s="87"/>
      <c r="D245" s="87"/>
      <c r="E245" s="87"/>
      <c r="F245" s="87"/>
      <c r="G245" s="87"/>
      <c r="H245" s="150"/>
      <c r="I245" s="87"/>
      <c r="J245" s="87"/>
      <c r="K245" s="87"/>
      <c r="L245" s="87"/>
      <c r="M245" s="87"/>
      <c r="N245" s="87"/>
      <c r="O245" s="87"/>
      <c r="P245" s="87"/>
    </row>
    <row r="246" spans="1:16" x14ac:dyDescent="0.3">
      <c r="A246" s="87"/>
      <c r="B246" s="87"/>
      <c r="C246" s="87"/>
      <c r="D246" s="87"/>
      <c r="E246" s="87"/>
      <c r="F246" s="87"/>
      <c r="G246" s="87"/>
      <c r="H246" s="150"/>
      <c r="I246" s="87"/>
      <c r="J246" s="87"/>
      <c r="K246" s="87"/>
      <c r="L246" s="87"/>
      <c r="M246" s="87"/>
      <c r="N246" s="87"/>
      <c r="O246" s="87"/>
      <c r="P246" s="87"/>
    </row>
    <row r="247" spans="1:16" x14ac:dyDescent="0.3">
      <c r="A247" s="87"/>
      <c r="B247" s="87"/>
      <c r="C247" s="87"/>
      <c r="D247" s="87"/>
      <c r="E247" s="87"/>
      <c r="F247" s="87"/>
      <c r="G247" s="87"/>
      <c r="H247" s="150"/>
      <c r="I247" s="87"/>
      <c r="J247" s="87"/>
      <c r="K247" s="87"/>
      <c r="L247" s="87"/>
      <c r="M247" s="87"/>
      <c r="N247" s="87"/>
      <c r="O247" s="87"/>
      <c r="P247" s="87"/>
    </row>
    <row r="248" spans="1:16" x14ac:dyDescent="0.3">
      <c r="A248" s="87"/>
      <c r="B248" s="87"/>
      <c r="C248" s="87"/>
      <c r="D248" s="87"/>
      <c r="E248" s="87"/>
      <c r="F248" s="87"/>
      <c r="G248" s="87"/>
      <c r="H248" s="150"/>
      <c r="I248" s="87"/>
      <c r="J248" s="87"/>
      <c r="K248" s="87"/>
      <c r="L248" s="87"/>
      <c r="M248" s="87"/>
      <c r="N248" s="87"/>
      <c r="O248" s="87"/>
      <c r="P248" s="87"/>
    </row>
    <row r="249" spans="1:16" x14ac:dyDescent="0.3">
      <c r="A249" s="87"/>
      <c r="B249" s="87"/>
      <c r="C249" s="87"/>
      <c r="D249" s="87"/>
      <c r="E249" s="87"/>
      <c r="F249" s="87"/>
      <c r="G249" s="87"/>
      <c r="H249" s="150"/>
      <c r="I249" s="87"/>
      <c r="J249" s="87"/>
      <c r="K249" s="87"/>
      <c r="L249" s="87"/>
      <c r="M249" s="87"/>
      <c r="N249" s="87"/>
      <c r="O249" s="87"/>
      <c r="P249" s="87"/>
    </row>
    <row r="250" spans="1:16" x14ac:dyDescent="0.3">
      <c r="A250" s="87"/>
      <c r="B250" s="87"/>
      <c r="C250" s="87"/>
      <c r="D250" s="87"/>
      <c r="E250" s="87"/>
      <c r="F250" s="87"/>
      <c r="G250" s="87"/>
      <c r="H250" s="150"/>
      <c r="I250" s="87"/>
      <c r="J250" s="87"/>
      <c r="K250" s="87"/>
      <c r="L250" s="87"/>
      <c r="M250" s="87"/>
      <c r="N250" s="87"/>
      <c r="O250" s="87"/>
      <c r="P250" s="87"/>
    </row>
    <row r="251" spans="1:16" x14ac:dyDescent="0.3">
      <c r="A251" s="87"/>
      <c r="B251" s="87"/>
      <c r="C251" s="87"/>
      <c r="D251" s="87"/>
      <c r="E251" s="87"/>
      <c r="F251" s="87"/>
      <c r="G251" s="87"/>
      <c r="H251" s="150"/>
      <c r="I251" s="87"/>
      <c r="J251" s="87"/>
      <c r="K251" s="87"/>
      <c r="L251" s="87"/>
      <c r="M251" s="87"/>
      <c r="N251" s="87"/>
      <c r="O251" s="87"/>
      <c r="P251" s="87"/>
    </row>
    <row r="252" spans="1:16" x14ac:dyDescent="0.3">
      <c r="A252" s="87"/>
      <c r="B252" s="87"/>
      <c r="C252" s="87"/>
      <c r="D252" s="87"/>
      <c r="E252" s="87"/>
      <c r="F252" s="87"/>
      <c r="G252" s="87"/>
      <c r="H252" s="150"/>
      <c r="I252" s="87"/>
      <c r="J252" s="87"/>
      <c r="K252" s="87"/>
      <c r="L252" s="87"/>
      <c r="M252" s="87"/>
      <c r="N252" s="87"/>
      <c r="O252" s="87"/>
      <c r="P252" s="87"/>
    </row>
    <row r="253" spans="1:16" x14ac:dyDescent="0.3">
      <c r="A253" s="87"/>
      <c r="B253" s="87"/>
      <c r="C253" s="87"/>
      <c r="D253" s="87"/>
      <c r="E253" s="87"/>
      <c r="F253" s="87"/>
      <c r="G253" s="87"/>
      <c r="H253" s="150"/>
      <c r="I253" s="87"/>
      <c r="J253" s="87"/>
      <c r="K253" s="87"/>
      <c r="L253" s="87"/>
      <c r="M253" s="87"/>
      <c r="N253" s="87"/>
      <c r="O253" s="87"/>
      <c r="P253" s="87"/>
    </row>
    <row r="254" spans="1:16" x14ac:dyDescent="0.3">
      <c r="A254" s="87"/>
      <c r="B254" s="87"/>
      <c r="C254" s="87"/>
      <c r="D254" s="87"/>
      <c r="E254" s="87"/>
      <c r="F254" s="87"/>
      <c r="G254" s="87"/>
      <c r="H254" s="150"/>
      <c r="I254" s="87"/>
      <c r="J254" s="87"/>
      <c r="K254" s="87"/>
      <c r="L254" s="87"/>
      <c r="M254" s="87"/>
      <c r="N254" s="87"/>
      <c r="O254" s="87"/>
      <c r="P254" s="87"/>
    </row>
    <row r="255" spans="1:16" x14ac:dyDescent="0.3">
      <c r="A255" s="87"/>
      <c r="B255" s="87"/>
      <c r="C255" s="87"/>
      <c r="D255" s="87"/>
      <c r="E255" s="87"/>
      <c r="F255" s="87"/>
      <c r="G255" s="87"/>
      <c r="H255" s="150"/>
      <c r="I255" s="87"/>
      <c r="J255" s="87"/>
      <c r="K255" s="87"/>
      <c r="L255" s="87"/>
      <c r="M255" s="87"/>
      <c r="N255" s="87"/>
      <c r="O255" s="87"/>
      <c r="P255" s="87"/>
    </row>
    <row r="256" spans="1:16" x14ac:dyDescent="0.3">
      <c r="A256" s="87"/>
      <c r="B256" s="87"/>
      <c r="C256" s="87"/>
      <c r="D256" s="87"/>
      <c r="E256" s="87"/>
      <c r="F256" s="87"/>
      <c r="G256" s="87"/>
      <c r="H256" s="150"/>
      <c r="I256" s="87"/>
      <c r="J256" s="87"/>
      <c r="K256" s="87"/>
      <c r="L256" s="87"/>
      <c r="M256" s="87"/>
      <c r="N256" s="87"/>
      <c r="O256" s="87"/>
      <c r="P256" s="87"/>
    </row>
    <row r="257" spans="1:16" x14ac:dyDescent="0.3">
      <c r="A257" s="87"/>
      <c r="B257" s="87"/>
      <c r="C257" s="87"/>
      <c r="D257" s="87"/>
      <c r="E257" s="87"/>
      <c r="F257" s="87"/>
      <c r="G257" s="87"/>
      <c r="H257" s="150"/>
      <c r="I257" s="87"/>
      <c r="J257" s="87"/>
      <c r="K257" s="87"/>
      <c r="L257" s="87"/>
      <c r="M257" s="87"/>
      <c r="N257" s="87"/>
      <c r="O257" s="87"/>
      <c r="P257" s="87"/>
    </row>
    <row r="258" spans="1:16" x14ac:dyDescent="0.3">
      <c r="A258" s="87"/>
      <c r="B258" s="87"/>
      <c r="C258" s="87"/>
      <c r="D258" s="87"/>
      <c r="E258" s="87"/>
      <c r="F258" s="87"/>
      <c r="G258" s="87"/>
      <c r="H258" s="150"/>
      <c r="I258" s="87"/>
      <c r="J258" s="87"/>
      <c r="K258" s="87"/>
      <c r="L258" s="87"/>
      <c r="M258" s="87"/>
      <c r="N258" s="87"/>
      <c r="O258" s="87"/>
      <c r="P258" s="87"/>
    </row>
    <row r="259" spans="1:16" x14ac:dyDescent="0.3">
      <c r="A259" s="87"/>
      <c r="B259" s="87"/>
      <c r="C259" s="87"/>
      <c r="D259" s="87"/>
      <c r="E259" s="87"/>
      <c r="F259" s="87"/>
      <c r="G259" s="87"/>
      <c r="H259" s="150"/>
      <c r="I259" s="87"/>
      <c r="J259" s="87"/>
      <c r="K259" s="87"/>
      <c r="L259" s="87"/>
      <c r="M259" s="87"/>
      <c r="N259" s="87"/>
      <c r="O259" s="87"/>
      <c r="P259" s="87"/>
    </row>
    <row r="260" spans="1:16" x14ac:dyDescent="0.3">
      <c r="A260" s="87"/>
      <c r="B260" s="87"/>
      <c r="C260" s="87"/>
      <c r="D260" s="87"/>
      <c r="E260" s="87"/>
      <c r="F260" s="87"/>
      <c r="G260" s="87"/>
      <c r="H260" s="150"/>
      <c r="I260" s="87"/>
      <c r="J260" s="87"/>
      <c r="K260" s="87"/>
      <c r="L260" s="87"/>
      <c r="M260" s="87"/>
      <c r="N260" s="87"/>
      <c r="O260" s="87"/>
      <c r="P260" s="87"/>
    </row>
    <row r="261" spans="1:16" x14ac:dyDescent="0.3">
      <c r="A261" s="87"/>
      <c r="B261" s="87"/>
      <c r="C261" s="87"/>
      <c r="D261" s="87"/>
      <c r="E261" s="87"/>
      <c r="F261" s="87"/>
      <c r="G261" s="87"/>
      <c r="H261" s="150"/>
      <c r="I261" s="87"/>
      <c r="J261" s="87"/>
      <c r="K261" s="87"/>
      <c r="L261" s="87"/>
      <c r="M261" s="87"/>
      <c r="N261" s="87"/>
      <c r="O261" s="87"/>
      <c r="P261" s="87"/>
    </row>
    <row r="262" spans="1:16" x14ac:dyDescent="0.3">
      <c r="A262" s="87"/>
      <c r="B262" s="87"/>
      <c r="C262" s="87"/>
      <c r="D262" s="87"/>
      <c r="E262" s="87"/>
      <c r="F262" s="87"/>
      <c r="G262" s="87"/>
      <c r="H262" s="150"/>
      <c r="I262" s="87"/>
      <c r="J262" s="87"/>
      <c r="K262" s="87"/>
      <c r="L262" s="87"/>
      <c r="M262" s="87"/>
      <c r="N262" s="87"/>
      <c r="O262" s="87"/>
      <c r="P262" s="87"/>
    </row>
    <row r="263" spans="1:16" x14ac:dyDescent="0.3">
      <c r="A263" s="87"/>
      <c r="B263" s="87"/>
      <c r="C263" s="87"/>
      <c r="D263" s="87"/>
      <c r="E263" s="87"/>
      <c r="F263" s="87"/>
      <c r="G263" s="87"/>
      <c r="H263" s="150"/>
      <c r="I263" s="87"/>
      <c r="J263" s="87"/>
      <c r="K263" s="87"/>
      <c r="L263" s="87"/>
      <c r="M263" s="87"/>
      <c r="N263" s="87"/>
      <c r="O263" s="87"/>
      <c r="P263" s="87"/>
    </row>
    <row r="264" spans="1:16" x14ac:dyDescent="0.3">
      <c r="A264" s="87"/>
      <c r="B264" s="87"/>
      <c r="C264" s="87"/>
      <c r="D264" s="87"/>
      <c r="E264" s="87"/>
      <c r="F264" s="87"/>
      <c r="G264" s="87"/>
      <c r="H264" s="150"/>
      <c r="I264" s="87"/>
      <c r="J264" s="87"/>
      <c r="K264" s="87"/>
      <c r="L264" s="87"/>
      <c r="M264" s="87"/>
      <c r="N264" s="87"/>
      <c r="O264" s="87"/>
      <c r="P264" s="87"/>
    </row>
    <row r="265" spans="1:16" x14ac:dyDescent="0.3">
      <c r="A265" s="87"/>
      <c r="B265" s="87"/>
      <c r="C265" s="87"/>
      <c r="D265" s="87"/>
      <c r="E265" s="87"/>
      <c r="F265" s="87"/>
      <c r="G265" s="87"/>
      <c r="H265" s="150"/>
      <c r="I265" s="87"/>
      <c r="J265" s="87"/>
      <c r="K265" s="87"/>
      <c r="L265" s="87"/>
      <c r="M265" s="87"/>
      <c r="N265" s="87"/>
      <c r="O265" s="87"/>
      <c r="P265" s="87"/>
    </row>
    <row r="266" spans="1:16" x14ac:dyDescent="0.3">
      <c r="A266" s="87"/>
      <c r="B266" s="87"/>
      <c r="C266" s="87"/>
      <c r="D266" s="87"/>
      <c r="E266" s="87"/>
      <c r="F266" s="87"/>
      <c r="G266" s="87"/>
      <c r="H266" s="150"/>
      <c r="I266" s="87"/>
      <c r="J266" s="87"/>
      <c r="K266" s="87"/>
      <c r="L266" s="87"/>
      <c r="M266" s="87"/>
      <c r="N266" s="87"/>
      <c r="O266" s="87"/>
      <c r="P266" s="87"/>
    </row>
    <row r="267" spans="1:16" x14ac:dyDescent="0.3">
      <c r="A267" s="87"/>
      <c r="B267" s="87"/>
      <c r="C267" s="87"/>
      <c r="D267" s="87"/>
      <c r="E267" s="87"/>
      <c r="F267" s="87"/>
      <c r="G267" s="87"/>
      <c r="H267" s="150"/>
      <c r="I267" s="87"/>
      <c r="J267" s="87"/>
      <c r="K267" s="87"/>
      <c r="L267" s="87"/>
      <c r="M267" s="87"/>
      <c r="N267" s="87"/>
      <c r="O267" s="87"/>
      <c r="P267" s="87"/>
    </row>
    <row r="268" spans="1:16" x14ac:dyDescent="0.3">
      <c r="A268" s="87"/>
      <c r="B268" s="87"/>
      <c r="C268" s="87"/>
      <c r="D268" s="87"/>
      <c r="E268" s="87"/>
      <c r="F268" s="87"/>
      <c r="G268" s="87"/>
      <c r="H268" s="150"/>
      <c r="I268" s="87"/>
      <c r="J268" s="87"/>
      <c r="K268" s="87"/>
      <c r="L268" s="87"/>
      <c r="M268" s="87"/>
      <c r="N268" s="87"/>
      <c r="O268" s="87"/>
      <c r="P268" s="87"/>
    </row>
    <row r="269" spans="1:16" x14ac:dyDescent="0.3">
      <c r="A269" s="87"/>
      <c r="B269" s="87"/>
      <c r="C269" s="87"/>
      <c r="D269" s="87"/>
      <c r="E269" s="87"/>
      <c r="F269" s="87"/>
      <c r="G269" s="87"/>
      <c r="H269" s="150"/>
      <c r="I269" s="87"/>
      <c r="J269" s="87"/>
      <c r="K269" s="87"/>
      <c r="L269" s="87"/>
      <c r="M269" s="87"/>
      <c r="N269" s="87"/>
      <c r="O269" s="87"/>
      <c r="P269" s="87"/>
    </row>
    <row r="270" spans="1:16" x14ac:dyDescent="0.3">
      <c r="A270" s="87"/>
      <c r="B270" s="87"/>
      <c r="C270" s="87"/>
      <c r="D270" s="87"/>
      <c r="E270" s="87"/>
      <c r="F270" s="87"/>
      <c r="G270" s="87"/>
      <c r="H270" s="150"/>
      <c r="I270" s="87"/>
      <c r="J270" s="87"/>
      <c r="K270" s="87"/>
      <c r="L270" s="87"/>
      <c r="M270" s="87"/>
      <c r="N270" s="87"/>
      <c r="O270" s="87"/>
      <c r="P270" s="87"/>
    </row>
    <row r="271" spans="1:16" x14ac:dyDescent="0.3">
      <c r="A271" s="87"/>
      <c r="B271" s="87"/>
      <c r="C271" s="87"/>
      <c r="D271" s="87"/>
      <c r="E271" s="87"/>
      <c r="F271" s="87"/>
      <c r="G271" s="87"/>
      <c r="H271" s="150"/>
      <c r="I271" s="87"/>
      <c r="J271" s="87"/>
      <c r="K271" s="87"/>
      <c r="L271" s="87"/>
      <c r="M271" s="87"/>
      <c r="N271" s="87"/>
      <c r="O271" s="87"/>
      <c r="P271" s="87"/>
    </row>
    <row r="272" spans="1:16" x14ac:dyDescent="0.3">
      <c r="A272" s="87"/>
      <c r="B272" s="87"/>
      <c r="C272" s="87"/>
      <c r="D272" s="87"/>
      <c r="E272" s="87"/>
      <c r="F272" s="87"/>
      <c r="G272" s="87"/>
      <c r="H272" s="150"/>
      <c r="I272" s="87"/>
      <c r="J272" s="87"/>
      <c r="K272" s="87"/>
      <c r="L272" s="87"/>
      <c r="M272" s="87"/>
      <c r="N272" s="87"/>
      <c r="O272" s="87"/>
      <c r="P272" s="87"/>
    </row>
    <row r="273" spans="1:16" x14ac:dyDescent="0.3">
      <c r="A273" s="87"/>
      <c r="B273" s="87"/>
      <c r="C273" s="87"/>
      <c r="D273" s="87"/>
      <c r="E273" s="87"/>
      <c r="F273" s="87"/>
      <c r="G273" s="87"/>
      <c r="H273" s="150"/>
      <c r="I273" s="87"/>
      <c r="J273" s="87"/>
      <c r="K273" s="87"/>
      <c r="L273" s="87"/>
      <c r="M273" s="87"/>
      <c r="N273" s="87"/>
      <c r="O273" s="87"/>
      <c r="P273" s="87"/>
    </row>
    <row r="274" spans="1:16" x14ac:dyDescent="0.3">
      <c r="A274" s="87"/>
      <c r="B274" s="87"/>
      <c r="C274" s="87"/>
      <c r="D274" s="87"/>
      <c r="E274" s="87"/>
      <c r="F274" s="87"/>
      <c r="G274" s="87"/>
      <c r="H274" s="150"/>
      <c r="I274" s="87"/>
      <c r="J274" s="87"/>
      <c r="K274" s="87"/>
      <c r="L274" s="87"/>
      <c r="M274" s="87"/>
      <c r="N274" s="87"/>
      <c r="O274" s="87"/>
      <c r="P274" s="87"/>
    </row>
    <row r="275" spans="1:16" x14ac:dyDescent="0.3">
      <c r="A275" s="87"/>
      <c r="B275" s="87"/>
      <c r="C275" s="87"/>
      <c r="D275" s="87"/>
      <c r="E275" s="87"/>
      <c r="F275" s="87"/>
      <c r="G275" s="87"/>
      <c r="H275" s="150"/>
      <c r="I275" s="87"/>
      <c r="J275" s="87"/>
      <c r="K275" s="87"/>
      <c r="L275" s="87"/>
      <c r="M275" s="87"/>
      <c r="N275" s="87"/>
      <c r="O275" s="87"/>
      <c r="P275" s="87"/>
    </row>
    <row r="276" spans="1:16" x14ac:dyDescent="0.3">
      <c r="A276" s="87"/>
      <c r="B276" s="87"/>
      <c r="C276" s="87"/>
      <c r="D276" s="87"/>
      <c r="E276" s="87"/>
      <c r="F276" s="87"/>
      <c r="G276" s="87"/>
      <c r="H276" s="150"/>
      <c r="I276" s="87"/>
      <c r="J276" s="87"/>
      <c r="K276" s="87"/>
      <c r="L276" s="87"/>
      <c r="M276" s="87"/>
      <c r="N276" s="87"/>
      <c r="O276" s="87"/>
      <c r="P276" s="87"/>
    </row>
    <row r="277" spans="1:16" x14ac:dyDescent="0.3">
      <c r="A277" s="87"/>
      <c r="B277" s="87"/>
      <c r="C277" s="87"/>
      <c r="D277" s="87"/>
      <c r="E277" s="87"/>
      <c r="F277" s="87"/>
      <c r="G277" s="87"/>
      <c r="H277" s="150"/>
      <c r="I277" s="87"/>
      <c r="J277" s="87"/>
      <c r="K277" s="87"/>
      <c r="L277" s="87"/>
      <c r="M277" s="87"/>
      <c r="N277" s="87"/>
      <c r="O277" s="87"/>
      <c r="P277" s="87"/>
    </row>
    <row r="278" spans="1:16" x14ac:dyDescent="0.3">
      <c r="A278" s="87"/>
      <c r="B278" s="87"/>
      <c r="C278" s="87"/>
      <c r="D278" s="87"/>
      <c r="E278" s="87"/>
      <c r="F278" s="87"/>
      <c r="G278" s="87"/>
      <c r="H278" s="150"/>
      <c r="I278" s="87"/>
      <c r="J278" s="87"/>
      <c r="K278" s="87"/>
      <c r="L278" s="87"/>
      <c r="M278" s="87"/>
      <c r="N278" s="87"/>
      <c r="O278" s="87"/>
      <c r="P278" s="87"/>
    </row>
    <row r="279" spans="1:16" x14ac:dyDescent="0.3">
      <c r="A279" s="87"/>
      <c r="B279" s="87"/>
      <c r="C279" s="87"/>
      <c r="D279" s="87"/>
      <c r="E279" s="87"/>
      <c r="F279" s="87"/>
      <c r="G279" s="87"/>
      <c r="H279" s="150"/>
      <c r="I279" s="87"/>
      <c r="J279" s="87"/>
      <c r="K279" s="87"/>
      <c r="L279" s="87"/>
      <c r="M279" s="87"/>
      <c r="N279" s="87"/>
      <c r="O279" s="87"/>
      <c r="P279" s="87"/>
    </row>
    <row r="280" spans="1:16" x14ac:dyDescent="0.3">
      <c r="A280" s="87"/>
      <c r="B280" s="87"/>
      <c r="C280" s="87"/>
      <c r="D280" s="87"/>
      <c r="E280" s="87"/>
      <c r="F280" s="87"/>
      <c r="G280" s="87"/>
      <c r="H280" s="150"/>
      <c r="I280" s="87"/>
      <c r="J280" s="87"/>
      <c r="K280" s="87"/>
      <c r="L280" s="87"/>
      <c r="M280" s="87"/>
      <c r="N280" s="87"/>
      <c r="O280" s="87"/>
      <c r="P280" s="87"/>
    </row>
    <row r="281" spans="1:16" x14ac:dyDescent="0.3">
      <c r="A281" s="87"/>
      <c r="B281" s="87"/>
      <c r="C281" s="87"/>
      <c r="D281" s="87"/>
      <c r="E281" s="87"/>
      <c r="F281" s="87"/>
      <c r="G281" s="87"/>
      <c r="H281" s="150"/>
      <c r="I281" s="87"/>
      <c r="J281" s="87"/>
      <c r="K281" s="87"/>
      <c r="L281" s="87"/>
      <c r="M281" s="87"/>
      <c r="N281" s="87"/>
      <c r="O281" s="87"/>
      <c r="P281" s="87"/>
    </row>
    <row r="282" spans="1:16" x14ac:dyDescent="0.3">
      <c r="A282" s="87"/>
      <c r="B282" s="87"/>
      <c r="C282" s="87"/>
      <c r="D282" s="87"/>
      <c r="E282" s="87"/>
      <c r="F282" s="87"/>
      <c r="G282" s="87"/>
      <c r="H282" s="150"/>
      <c r="I282" s="87"/>
      <c r="J282" s="87"/>
      <c r="K282" s="87"/>
      <c r="L282" s="87"/>
      <c r="M282" s="87"/>
      <c r="N282" s="87"/>
      <c r="O282" s="87"/>
      <c r="P282" s="87"/>
    </row>
    <row r="283" spans="1:16" x14ac:dyDescent="0.3">
      <c r="A283" s="87"/>
      <c r="B283" s="87"/>
      <c r="C283" s="87"/>
      <c r="D283" s="87"/>
      <c r="E283" s="87"/>
      <c r="F283" s="87"/>
      <c r="G283" s="87"/>
      <c r="H283" s="150"/>
      <c r="I283" s="87"/>
      <c r="J283" s="87"/>
      <c r="K283" s="87"/>
      <c r="L283" s="87"/>
      <c r="M283" s="87"/>
      <c r="N283" s="87"/>
      <c r="O283" s="87"/>
      <c r="P283" s="87"/>
    </row>
    <row r="284" spans="1:16" x14ac:dyDescent="0.3">
      <c r="A284" s="87"/>
      <c r="B284" s="87"/>
      <c r="C284" s="87"/>
      <c r="D284" s="87"/>
      <c r="E284" s="87"/>
      <c r="F284" s="87"/>
      <c r="G284" s="87"/>
      <c r="H284" s="150"/>
      <c r="I284" s="87"/>
      <c r="J284" s="87"/>
      <c r="K284" s="87"/>
      <c r="L284" s="87"/>
      <c r="M284" s="87"/>
      <c r="N284" s="87"/>
      <c r="O284" s="87"/>
      <c r="P284" s="87"/>
    </row>
    <row r="285" spans="1:16" x14ac:dyDescent="0.3">
      <c r="A285" s="87"/>
      <c r="B285" s="87"/>
      <c r="C285" s="87"/>
      <c r="D285" s="87"/>
      <c r="E285" s="87"/>
      <c r="F285" s="87"/>
      <c r="G285" s="87"/>
      <c r="H285" s="150"/>
      <c r="I285" s="87"/>
      <c r="J285" s="87"/>
      <c r="K285" s="87"/>
      <c r="L285" s="87"/>
      <c r="M285" s="87"/>
      <c r="N285" s="87"/>
      <c r="O285" s="87"/>
      <c r="P285" s="87"/>
    </row>
    <row r="286" spans="1:16" x14ac:dyDescent="0.3">
      <c r="A286" s="87"/>
      <c r="B286" s="87"/>
      <c r="C286" s="87"/>
      <c r="D286" s="87"/>
      <c r="E286" s="87"/>
      <c r="F286" s="87"/>
      <c r="G286" s="87"/>
      <c r="H286" s="150"/>
      <c r="I286" s="87"/>
      <c r="J286" s="87"/>
      <c r="K286" s="87"/>
      <c r="L286" s="87"/>
      <c r="M286" s="87"/>
      <c r="N286" s="87"/>
      <c r="O286" s="87"/>
      <c r="P286" s="87"/>
    </row>
    <row r="287" spans="1:16" x14ac:dyDescent="0.3">
      <c r="A287" s="87"/>
      <c r="B287" s="87"/>
      <c r="C287" s="87"/>
      <c r="D287" s="87"/>
      <c r="E287" s="87"/>
      <c r="F287" s="87"/>
      <c r="G287" s="87"/>
      <c r="H287" s="150"/>
      <c r="I287" s="87"/>
      <c r="J287" s="87"/>
      <c r="K287" s="87"/>
      <c r="L287" s="87"/>
      <c r="M287" s="87"/>
      <c r="N287" s="87"/>
      <c r="O287" s="87"/>
      <c r="P287" s="87"/>
    </row>
    <row r="288" spans="1:16" x14ac:dyDescent="0.3">
      <c r="A288" s="87"/>
      <c r="B288" s="87"/>
      <c r="C288" s="87"/>
      <c r="D288" s="87"/>
      <c r="E288" s="87"/>
      <c r="F288" s="87"/>
      <c r="G288" s="87"/>
      <c r="H288" s="150"/>
      <c r="I288" s="87"/>
      <c r="J288" s="87"/>
      <c r="K288" s="87"/>
      <c r="L288" s="87"/>
      <c r="M288" s="87"/>
      <c r="N288" s="87"/>
      <c r="O288" s="87"/>
      <c r="P288" s="87"/>
    </row>
    <row r="289" spans="1:16" x14ac:dyDescent="0.3">
      <c r="A289" s="87"/>
      <c r="B289" s="87"/>
      <c r="C289" s="87"/>
      <c r="D289" s="87"/>
      <c r="E289" s="87"/>
      <c r="F289" s="87"/>
      <c r="G289" s="87"/>
      <c r="H289" s="150"/>
      <c r="I289" s="87"/>
      <c r="J289" s="87"/>
      <c r="K289" s="87"/>
      <c r="L289" s="87"/>
      <c r="M289" s="87"/>
      <c r="N289" s="87"/>
      <c r="O289" s="87"/>
      <c r="P289" s="87"/>
    </row>
    <row r="290" spans="1:16" x14ac:dyDescent="0.3">
      <c r="A290" s="87"/>
      <c r="B290" s="87"/>
      <c r="C290" s="87"/>
      <c r="D290" s="87"/>
      <c r="E290" s="87"/>
      <c r="F290" s="87"/>
      <c r="G290" s="87"/>
      <c r="H290" s="150"/>
      <c r="I290" s="87"/>
      <c r="J290" s="87"/>
      <c r="K290" s="87"/>
      <c r="L290" s="87"/>
      <c r="M290" s="87"/>
      <c r="N290" s="87"/>
      <c r="O290" s="87"/>
      <c r="P290" s="87"/>
    </row>
    <row r="291" spans="1:16" x14ac:dyDescent="0.3">
      <c r="A291" s="87"/>
      <c r="B291" s="87"/>
      <c r="C291" s="87"/>
      <c r="D291" s="87"/>
      <c r="E291" s="87"/>
      <c r="F291" s="87"/>
      <c r="G291" s="87"/>
      <c r="H291" s="150"/>
      <c r="I291" s="87"/>
      <c r="J291" s="87"/>
      <c r="K291" s="87"/>
      <c r="L291" s="87"/>
      <c r="M291" s="87"/>
      <c r="N291" s="87"/>
      <c r="O291" s="87"/>
      <c r="P291" s="87"/>
    </row>
    <row r="292" spans="1:16" x14ac:dyDescent="0.3">
      <c r="A292" s="87"/>
      <c r="B292" s="87"/>
      <c r="C292" s="87"/>
      <c r="D292" s="87"/>
      <c r="E292" s="87"/>
      <c r="F292" s="87"/>
      <c r="G292" s="87"/>
      <c r="H292" s="150"/>
      <c r="I292" s="87"/>
      <c r="J292" s="87"/>
      <c r="K292" s="87"/>
      <c r="L292" s="87"/>
      <c r="M292" s="87"/>
      <c r="N292" s="87"/>
      <c r="O292" s="87"/>
      <c r="P292" s="87"/>
    </row>
    <row r="293" spans="1:16" x14ac:dyDescent="0.3">
      <c r="A293" s="87"/>
      <c r="B293" s="87"/>
      <c r="C293" s="87"/>
      <c r="D293" s="87"/>
      <c r="E293" s="87"/>
      <c r="F293" s="87"/>
      <c r="G293" s="87"/>
      <c r="H293" s="150"/>
      <c r="I293" s="87"/>
      <c r="J293" s="87"/>
      <c r="K293" s="87"/>
      <c r="L293" s="87"/>
      <c r="M293" s="87"/>
      <c r="N293" s="87"/>
      <c r="O293" s="87"/>
      <c r="P293" s="87"/>
    </row>
    <row r="294" spans="1:16" x14ac:dyDescent="0.3">
      <c r="A294" s="87"/>
      <c r="B294" s="87"/>
      <c r="C294" s="87"/>
      <c r="D294" s="87"/>
      <c r="E294" s="87"/>
      <c r="F294" s="87"/>
      <c r="G294" s="87"/>
      <c r="H294" s="150"/>
      <c r="I294" s="87"/>
      <c r="J294" s="87"/>
      <c r="K294" s="87"/>
      <c r="L294" s="87"/>
      <c r="M294" s="87"/>
      <c r="N294" s="87"/>
      <c r="O294" s="87"/>
      <c r="P294" s="87"/>
    </row>
    <row r="295" spans="1:16" x14ac:dyDescent="0.3">
      <c r="A295" s="87"/>
      <c r="B295" s="87"/>
      <c r="C295" s="87"/>
      <c r="D295" s="87"/>
      <c r="E295" s="87"/>
      <c r="F295" s="87"/>
      <c r="G295" s="87"/>
      <c r="H295" s="150"/>
      <c r="I295" s="87"/>
      <c r="J295" s="87"/>
      <c r="K295" s="87"/>
      <c r="L295" s="87"/>
      <c r="M295" s="87"/>
      <c r="N295" s="87"/>
      <c r="O295" s="87"/>
      <c r="P295" s="87"/>
    </row>
    <row r="296" spans="1:16" x14ac:dyDescent="0.3">
      <c r="A296" s="87"/>
      <c r="B296" s="87"/>
      <c r="C296" s="87"/>
      <c r="D296" s="87"/>
      <c r="E296" s="87"/>
      <c r="F296" s="87"/>
      <c r="G296" s="87"/>
      <c r="H296" s="150"/>
      <c r="I296" s="87"/>
      <c r="J296" s="87"/>
      <c r="K296" s="87"/>
      <c r="L296" s="87"/>
      <c r="M296" s="87"/>
      <c r="N296" s="87"/>
      <c r="O296" s="87"/>
      <c r="P296" s="87"/>
    </row>
    <row r="297" spans="1:16" x14ac:dyDescent="0.3">
      <c r="A297" s="87"/>
      <c r="B297" s="87"/>
      <c r="C297" s="87"/>
      <c r="D297" s="87"/>
      <c r="E297" s="87"/>
      <c r="F297" s="87"/>
      <c r="G297" s="87"/>
      <c r="H297" s="150"/>
      <c r="I297" s="87"/>
      <c r="J297" s="87"/>
      <c r="K297" s="87"/>
      <c r="L297" s="87"/>
      <c r="M297" s="87"/>
      <c r="N297" s="87"/>
      <c r="O297" s="87"/>
      <c r="P297" s="87"/>
    </row>
    <row r="298" spans="1:16" x14ac:dyDescent="0.3">
      <c r="A298" s="87"/>
      <c r="B298" s="87"/>
      <c r="C298" s="87"/>
      <c r="D298" s="87"/>
      <c r="E298" s="87"/>
      <c r="F298" s="87"/>
      <c r="G298" s="87"/>
      <c r="H298" s="150"/>
      <c r="I298" s="87"/>
      <c r="J298" s="87"/>
      <c r="K298" s="87"/>
      <c r="L298" s="87"/>
      <c r="M298" s="87"/>
      <c r="N298" s="87"/>
      <c r="O298" s="87"/>
      <c r="P298" s="87"/>
    </row>
    <row r="299" spans="1:16" x14ac:dyDescent="0.3">
      <c r="A299" s="87"/>
      <c r="B299" s="87"/>
      <c r="C299" s="87"/>
      <c r="D299" s="87"/>
      <c r="E299" s="87"/>
      <c r="F299" s="87"/>
      <c r="G299" s="87"/>
      <c r="H299" s="150"/>
      <c r="I299" s="87"/>
      <c r="J299" s="87"/>
      <c r="K299" s="87"/>
      <c r="L299" s="87"/>
      <c r="M299" s="87"/>
      <c r="N299" s="87"/>
      <c r="O299" s="87"/>
      <c r="P299" s="87"/>
    </row>
    <row r="300" spans="1:16" x14ac:dyDescent="0.3">
      <c r="A300" s="87"/>
      <c r="B300" s="87"/>
      <c r="C300" s="87"/>
      <c r="D300" s="87"/>
      <c r="E300" s="87"/>
      <c r="F300" s="87"/>
      <c r="G300" s="87"/>
      <c r="H300" s="150"/>
      <c r="I300" s="87"/>
      <c r="J300" s="87"/>
      <c r="K300" s="87"/>
      <c r="L300" s="87"/>
      <c r="M300" s="87"/>
      <c r="N300" s="87"/>
      <c r="O300" s="87"/>
      <c r="P300" s="87"/>
    </row>
    <row r="301" spans="1:16" x14ac:dyDescent="0.3">
      <c r="A301" s="87"/>
      <c r="B301" s="87"/>
      <c r="C301" s="87"/>
      <c r="D301" s="87"/>
      <c r="E301" s="87"/>
      <c r="F301" s="87"/>
      <c r="G301" s="87"/>
      <c r="H301" s="150"/>
      <c r="I301" s="87"/>
      <c r="J301" s="87"/>
      <c r="K301" s="87"/>
      <c r="L301" s="87"/>
      <c r="M301" s="87"/>
      <c r="N301" s="87"/>
      <c r="O301" s="87"/>
      <c r="P301" s="87"/>
    </row>
    <row r="302" spans="1:16" x14ac:dyDescent="0.3">
      <c r="A302" s="87"/>
      <c r="B302" s="87"/>
      <c r="C302" s="87"/>
      <c r="D302" s="87"/>
      <c r="E302" s="87"/>
      <c r="F302" s="87"/>
      <c r="G302" s="87"/>
      <c r="H302" s="150"/>
      <c r="I302" s="87"/>
      <c r="J302" s="87"/>
      <c r="K302" s="87"/>
      <c r="L302" s="87"/>
      <c r="M302" s="87"/>
      <c r="N302" s="87"/>
      <c r="O302" s="87"/>
      <c r="P302" s="87"/>
    </row>
    <row r="303" spans="1:16" x14ac:dyDescent="0.3">
      <c r="A303" s="87"/>
      <c r="B303" s="87"/>
      <c r="C303" s="87"/>
      <c r="D303" s="87"/>
      <c r="E303" s="87"/>
      <c r="F303" s="87"/>
      <c r="G303" s="87"/>
      <c r="H303" s="150"/>
      <c r="I303" s="87"/>
      <c r="J303" s="87"/>
      <c r="K303" s="87"/>
      <c r="L303" s="87"/>
      <c r="M303" s="87"/>
      <c r="N303" s="87"/>
      <c r="O303" s="87"/>
      <c r="P303" s="87"/>
    </row>
    <row r="304" spans="1:16" x14ac:dyDescent="0.3">
      <c r="A304" s="87"/>
      <c r="B304" s="87"/>
      <c r="C304" s="87"/>
      <c r="D304" s="87"/>
      <c r="E304" s="87"/>
      <c r="F304" s="87"/>
      <c r="G304" s="87"/>
      <c r="H304" s="150"/>
      <c r="I304" s="87"/>
      <c r="J304" s="87"/>
      <c r="K304" s="87"/>
      <c r="L304" s="87"/>
      <c r="M304" s="87"/>
      <c r="N304" s="87"/>
      <c r="O304" s="87"/>
      <c r="P304" s="87"/>
    </row>
    <row r="305" spans="1:16" x14ac:dyDescent="0.3">
      <c r="A305" s="87"/>
      <c r="B305" s="87"/>
      <c r="C305" s="87"/>
      <c r="D305" s="87"/>
      <c r="E305" s="87"/>
      <c r="F305" s="87"/>
      <c r="G305" s="87"/>
      <c r="H305" s="150"/>
      <c r="I305" s="87"/>
      <c r="J305" s="87"/>
      <c r="K305" s="87"/>
      <c r="L305" s="87"/>
      <c r="M305" s="87"/>
      <c r="N305" s="87"/>
      <c r="O305" s="87"/>
      <c r="P305" s="87"/>
    </row>
    <row r="306" spans="1:16" x14ac:dyDescent="0.3">
      <c r="A306" s="87"/>
      <c r="B306" s="87"/>
      <c r="C306" s="87"/>
      <c r="D306" s="87"/>
      <c r="E306" s="87"/>
      <c r="F306" s="87"/>
      <c r="G306" s="87"/>
      <c r="H306" s="150"/>
      <c r="I306" s="87"/>
      <c r="J306" s="87"/>
      <c r="K306" s="87"/>
      <c r="L306" s="87"/>
      <c r="M306" s="87"/>
      <c r="N306" s="87"/>
      <c r="O306" s="87"/>
      <c r="P306" s="87"/>
    </row>
    <row r="307" spans="1:16" x14ac:dyDescent="0.3">
      <c r="A307" s="87"/>
      <c r="B307" s="87"/>
      <c r="C307" s="87"/>
      <c r="D307" s="87"/>
      <c r="E307" s="87"/>
      <c r="F307" s="87"/>
      <c r="G307" s="87"/>
      <c r="H307" s="150"/>
      <c r="I307" s="87"/>
      <c r="J307" s="87"/>
      <c r="K307" s="87"/>
      <c r="L307" s="87"/>
      <c r="M307" s="87"/>
      <c r="N307" s="87"/>
      <c r="O307" s="87"/>
      <c r="P307" s="87"/>
    </row>
    <row r="308" spans="1:16" x14ac:dyDescent="0.3">
      <c r="A308" s="87"/>
      <c r="B308" s="87"/>
      <c r="C308" s="87"/>
      <c r="D308" s="87"/>
      <c r="E308" s="87"/>
      <c r="F308" s="87"/>
      <c r="G308" s="87"/>
      <c r="H308" s="150"/>
      <c r="I308" s="87"/>
      <c r="J308" s="87"/>
      <c r="K308" s="87"/>
      <c r="L308" s="87"/>
      <c r="M308" s="87"/>
      <c r="N308" s="87"/>
      <c r="O308" s="87"/>
      <c r="P308" s="87"/>
    </row>
    <row r="309" spans="1:16" x14ac:dyDescent="0.3">
      <c r="A309" s="87"/>
      <c r="B309" s="87"/>
      <c r="C309" s="87"/>
      <c r="D309" s="87"/>
      <c r="E309" s="87"/>
      <c r="F309" s="87"/>
      <c r="G309" s="87"/>
      <c r="H309" s="150"/>
      <c r="I309" s="87"/>
      <c r="J309" s="87"/>
      <c r="K309" s="87"/>
      <c r="L309" s="87"/>
      <c r="M309" s="87"/>
      <c r="N309" s="87"/>
      <c r="O309" s="87"/>
      <c r="P309" s="87"/>
    </row>
    <row r="310" spans="1:16" x14ac:dyDescent="0.3">
      <c r="A310" s="87"/>
      <c r="B310" s="87"/>
      <c r="C310" s="87"/>
      <c r="D310" s="87"/>
      <c r="E310" s="87"/>
      <c r="F310" s="87"/>
      <c r="G310" s="87"/>
      <c r="H310" s="150"/>
      <c r="I310" s="87"/>
      <c r="J310" s="87"/>
      <c r="K310" s="87"/>
      <c r="L310" s="87"/>
      <c r="M310" s="87"/>
      <c r="N310" s="87"/>
      <c r="O310" s="87"/>
      <c r="P310" s="87"/>
    </row>
    <row r="311" spans="1:16" x14ac:dyDescent="0.3">
      <c r="A311" s="87"/>
      <c r="B311" s="87"/>
      <c r="C311" s="87"/>
      <c r="D311" s="87"/>
      <c r="E311" s="87"/>
      <c r="F311" s="87"/>
      <c r="G311" s="87"/>
      <c r="H311" s="150"/>
      <c r="I311" s="87"/>
      <c r="J311" s="87"/>
      <c r="K311" s="87"/>
      <c r="L311" s="87"/>
      <c r="M311" s="87"/>
      <c r="N311" s="87"/>
      <c r="O311" s="87"/>
      <c r="P311" s="87"/>
    </row>
    <row r="312" spans="1:16" x14ac:dyDescent="0.3">
      <c r="A312" s="87"/>
      <c r="B312" s="87"/>
      <c r="C312" s="87"/>
      <c r="D312" s="87"/>
      <c r="E312" s="87"/>
      <c r="F312" s="87"/>
      <c r="G312" s="87"/>
      <c r="H312" s="150"/>
      <c r="I312" s="87"/>
      <c r="J312" s="87"/>
      <c r="K312" s="87"/>
      <c r="L312" s="87"/>
      <c r="M312" s="87"/>
      <c r="N312" s="87"/>
      <c r="O312" s="87"/>
      <c r="P312" s="87"/>
    </row>
    <row r="313" spans="1:16" x14ac:dyDescent="0.3">
      <c r="A313" s="87"/>
      <c r="B313" s="87"/>
      <c r="C313" s="87"/>
      <c r="D313" s="87"/>
      <c r="E313" s="87"/>
      <c r="F313" s="87"/>
      <c r="G313" s="87"/>
      <c r="H313" s="150"/>
      <c r="I313" s="87"/>
      <c r="J313" s="87"/>
      <c r="K313" s="87"/>
      <c r="L313" s="87"/>
      <c r="M313" s="87"/>
      <c r="N313" s="87"/>
      <c r="O313" s="87"/>
      <c r="P313" s="87"/>
    </row>
    <row r="314" spans="1:16" x14ac:dyDescent="0.3">
      <c r="A314" s="87"/>
      <c r="B314" s="87"/>
      <c r="C314" s="87"/>
      <c r="D314" s="87"/>
      <c r="E314" s="87"/>
      <c r="F314" s="87"/>
      <c r="G314" s="87"/>
      <c r="H314" s="150"/>
      <c r="I314" s="87"/>
      <c r="J314" s="87"/>
      <c r="K314" s="87"/>
      <c r="L314" s="87"/>
      <c r="M314" s="87"/>
      <c r="N314" s="87"/>
      <c r="O314" s="87"/>
      <c r="P314" s="87"/>
    </row>
    <row r="315" spans="1:16" x14ac:dyDescent="0.3">
      <c r="A315" s="87"/>
      <c r="B315" s="87"/>
      <c r="C315" s="87"/>
      <c r="D315" s="87"/>
      <c r="E315" s="87"/>
      <c r="F315" s="87"/>
      <c r="G315" s="87"/>
      <c r="H315" s="150"/>
      <c r="I315" s="87"/>
      <c r="J315" s="87"/>
      <c r="K315" s="87"/>
      <c r="L315" s="87"/>
      <c r="M315" s="87"/>
      <c r="N315" s="87"/>
      <c r="O315" s="87"/>
      <c r="P315" s="87"/>
    </row>
    <row r="316" spans="1:16" x14ac:dyDescent="0.3">
      <c r="A316" s="87"/>
      <c r="B316" s="87"/>
      <c r="C316" s="87"/>
      <c r="D316" s="87"/>
      <c r="E316" s="87"/>
      <c r="F316" s="87"/>
      <c r="G316" s="87"/>
      <c r="H316" s="150"/>
      <c r="I316" s="87"/>
      <c r="J316" s="87"/>
      <c r="K316" s="87"/>
      <c r="L316" s="87"/>
      <c r="M316" s="87"/>
      <c r="N316" s="87"/>
      <c r="O316" s="87"/>
      <c r="P316" s="87"/>
    </row>
    <row r="317" spans="1:16" x14ac:dyDescent="0.3">
      <c r="A317" s="87"/>
      <c r="B317" s="87"/>
      <c r="C317" s="87"/>
      <c r="D317" s="87"/>
      <c r="E317" s="87"/>
      <c r="F317" s="87"/>
      <c r="G317" s="87"/>
      <c r="H317" s="150"/>
      <c r="I317" s="87"/>
      <c r="J317" s="87"/>
      <c r="K317" s="87"/>
      <c r="L317" s="87"/>
      <c r="M317" s="87"/>
      <c r="N317" s="87"/>
      <c r="O317" s="87"/>
      <c r="P317" s="87"/>
    </row>
    <row r="318" spans="1:16" x14ac:dyDescent="0.3">
      <c r="A318" s="87"/>
      <c r="B318" s="87"/>
      <c r="C318" s="87"/>
      <c r="D318" s="87"/>
      <c r="E318" s="87"/>
      <c r="F318" s="87"/>
      <c r="G318" s="87"/>
      <c r="H318" s="150"/>
      <c r="I318" s="87"/>
      <c r="J318" s="87"/>
      <c r="K318" s="87"/>
      <c r="L318" s="87"/>
      <c r="M318" s="87"/>
      <c r="N318" s="87"/>
      <c r="O318" s="87"/>
      <c r="P318" s="87"/>
    </row>
    <row r="319" spans="1:16" x14ac:dyDescent="0.3">
      <c r="A319" s="87"/>
      <c r="B319" s="87"/>
      <c r="C319" s="87"/>
      <c r="D319" s="87"/>
      <c r="E319" s="87"/>
      <c r="F319" s="87"/>
      <c r="G319" s="87"/>
      <c r="H319" s="150"/>
      <c r="I319" s="87"/>
      <c r="J319" s="87"/>
      <c r="K319" s="87"/>
      <c r="L319" s="87"/>
      <c r="M319" s="87"/>
      <c r="N319" s="87"/>
      <c r="O319" s="87"/>
      <c r="P319" s="87"/>
    </row>
    <row r="320" spans="1:16" x14ac:dyDescent="0.3">
      <c r="A320" s="87"/>
      <c r="B320" s="87"/>
      <c r="C320" s="87"/>
      <c r="D320" s="87"/>
      <c r="E320" s="87"/>
      <c r="F320" s="87"/>
      <c r="G320" s="87"/>
      <c r="H320" s="150"/>
      <c r="I320" s="87"/>
      <c r="J320" s="87"/>
      <c r="K320" s="87"/>
      <c r="L320" s="87"/>
      <c r="M320" s="87"/>
      <c r="N320" s="87"/>
      <c r="O320" s="87"/>
      <c r="P320" s="87"/>
    </row>
    <row r="321" spans="1:16" x14ac:dyDescent="0.3">
      <c r="A321" s="87"/>
      <c r="B321" s="87"/>
      <c r="C321" s="87"/>
      <c r="D321" s="87"/>
      <c r="E321" s="87"/>
      <c r="F321" s="87"/>
      <c r="G321" s="87"/>
      <c r="H321" s="150"/>
      <c r="I321" s="87"/>
      <c r="J321" s="87"/>
      <c r="K321" s="87"/>
      <c r="L321" s="87"/>
      <c r="M321" s="87"/>
      <c r="N321" s="87"/>
      <c r="O321" s="87"/>
      <c r="P321" s="87"/>
    </row>
    <row r="322" spans="1:16" x14ac:dyDescent="0.3">
      <c r="A322" s="87"/>
      <c r="B322" s="87"/>
      <c r="C322" s="87"/>
      <c r="D322" s="87"/>
      <c r="E322" s="87"/>
      <c r="F322" s="87"/>
      <c r="G322" s="87"/>
      <c r="H322" s="150"/>
      <c r="I322" s="87"/>
      <c r="J322" s="87"/>
      <c r="K322" s="87"/>
      <c r="L322" s="87"/>
      <c r="M322" s="87"/>
      <c r="N322" s="87"/>
      <c r="O322" s="87"/>
      <c r="P322" s="87"/>
    </row>
    <row r="323" spans="1:16" x14ac:dyDescent="0.3">
      <c r="A323" s="87"/>
      <c r="B323" s="87"/>
      <c r="C323" s="87"/>
      <c r="D323" s="87"/>
      <c r="E323" s="87"/>
      <c r="F323" s="87"/>
      <c r="G323" s="87"/>
      <c r="H323" s="150"/>
      <c r="I323" s="87"/>
      <c r="J323" s="87"/>
      <c r="K323" s="87"/>
      <c r="L323" s="87"/>
      <c r="M323" s="87"/>
      <c r="N323" s="87"/>
      <c r="O323" s="87"/>
      <c r="P323" s="87"/>
    </row>
    <row r="324" spans="1:16" x14ac:dyDescent="0.3">
      <c r="A324" s="87"/>
      <c r="B324" s="87"/>
      <c r="C324" s="87"/>
      <c r="D324" s="87"/>
      <c r="E324" s="87"/>
      <c r="F324" s="87"/>
      <c r="G324" s="87"/>
      <c r="H324" s="150"/>
      <c r="I324" s="87"/>
      <c r="J324" s="87"/>
      <c r="K324" s="87"/>
      <c r="L324" s="87"/>
      <c r="M324" s="87"/>
      <c r="N324" s="87"/>
      <c r="O324" s="87"/>
      <c r="P324" s="87"/>
    </row>
    <row r="325" spans="1:16" x14ac:dyDescent="0.3">
      <c r="A325" s="87"/>
      <c r="B325" s="87"/>
      <c r="C325" s="87"/>
      <c r="D325" s="87"/>
      <c r="E325" s="87"/>
      <c r="F325" s="87"/>
      <c r="G325" s="87"/>
      <c r="H325" s="150"/>
      <c r="I325" s="87"/>
      <c r="J325" s="87"/>
      <c r="K325" s="87"/>
      <c r="L325" s="87"/>
      <c r="M325" s="87"/>
      <c r="N325" s="87"/>
      <c r="O325" s="87"/>
      <c r="P325" s="87"/>
    </row>
    <row r="326" spans="1:16" x14ac:dyDescent="0.3">
      <c r="A326" s="87"/>
      <c r="B326" s="87"/>
      <c r="C326" s="87"/>
      <c r="D326" s="87"/>
      <c r="E326" s="87"/>
      <c r="F326" s="87"/>
      <c r="G326" s="87"/>
      <c r="H326" s="150"/>
      <c r="I326" s="87"/>
      <c r="J326" s="87"/>
      <c r="K326" s="87"/>
      <c r="L326" s="87"/>
      <c r="M326" s="87"/>
      <c r="N326" s="87"/>
      <c r="O326" s="87"/>
      <c r="P326" s="87"/>
    </row>
    <row r="327" spans="1:16" x14ac:dyDescent="0.3">
      <c r="A327" s="87"/>
      <c r="B327" s="87"/>
      <c r="C327" s="87"/>
      <c r="D327" s="87"/>
      <c r="E327" s="87"/>
      <c r="F327" s="87"/>
      <c r="G327" s="87"/>
      <c r="H327" s="150"/>
      <c r="I327" s="87"/>
      <c r="J327" s="87"/>
      <c r="K327" s="87"/>
      <c r="L327" s="87"/>
      <c r="M327" s="87"/>
      <c r="N327" s="87"/>
      <c r="O327" s="87"/>
      <c r="P327" s="8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0F36D-A06F-4E02-AC07-5A63EE7CD312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13</v>
      </c>
      <c r="D2" s="43" t="s">
        <v>10</v>
      </c>
      <c r="E2" s="41" t="s">
        <v>8</v>
      </c>
      <c r="F2" s="41" t="s">
        <v>3</v>
      </c>
      <c r="G2" s="59"/>
      <c r="H2" s="2"/>
      <c r="J2" s="17"/>
      <c r="K2" s="95"/>
      <c r="L2" s="69" t="s">
        <v>1</v>
      </c>
      <c r="M2" s="74" t="s">
        <v>14</v>
      </c>
      <c r="N2" s="70" t="s">
        <v>23</v>
      </c>
      <c r="O2" s="71" t="s">
        <v>31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21</v>
      </c>
      <c r="E3" s="41" t="s">
        <v>2</v>
      </c>
      <c r="F3" s="41" t="s">
        <v>15</v>
      </c>
      <c r="G3" s="82"/>
      <c r="H3" s="2"/>
      <c r="J3" s="17"/>
      <c r="K3" s="115" t="s">
        <v>4</v>
      </c>
      <c r="L3" s="69" t="s">
        <v>20</v>
      </c>
      <c r="M3" s="74" t="s">
        <v>22</v>
      </c>
      <c r="N3" s="70" t="s">
        <v>9</v>
      </c>
      <c r="O3" s="71" t="s">
        <v>28</v>
      </c>
      <c r="P3" s="72" t="s">
        <v>25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24</v>
      </c>
      <c r="E4" s="41" t="s">
        <v>18</v>
      </c>
      <c r="F4" s="60" t="s">
        <v>19</v>
      </c>
      <c r="G4" s="3"/>
      <c r="H4" s="3"/>
      <c r="J4" s="73"/>
      <c r="K4" s="73"/>
      <c r="L4" s="69" t="s">
        <v>26</v>
      </c>
      <c r="M4" s="74" t="s">
        <v>29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"d"</v>
      </c>
      <c r="D9" t="str">
        <f>_xlfn.CONCAT("""",Keys!D2,""": ", """",D2,"""")</f>
        <v>"11": "r"</v>
      </c>
      <c r="E9" t="str">
        <f>_xlfn.CONCAT("""",Keys!E2,""": ", """",E2,"""")</f>
        <v>"12": "w"</v>
      </c>
      <c r="F9" t="str">
        <f>_xlfn.CONCAT("""",Keys!F2,""": ", """",F2,"""")</f>
        <v>"13": "b"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"p"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"h"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"m"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"l"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"d","11": "r","12": "w","13": "b","14": "","15": "'","16": "a","17": "s","18": "h","19": "t","20": "g","21": "","22": "","23": "z","24": "x","25": "m","26": "c","27": "v","28":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"d","11": "r","12": "w","13": "b","14": "","15": "'","16": "a","17": "s","18": "h","19": "t","20": "g","21": "","22": "","23": "z","24": "x","25": "m","26": "c","27": "v","28": "","29": "","30": "","31": "","32": "[","33": "]","34": "","35": "","36": "","37": "","38": ""}, "right": {"7": "","6": "6","5": "7","4": "8","3": "9","2": "0","1": "","14": "","13": "j","12": "f","11": "u","10": "p","9": ";","8": "=","21": "`","20": "y","19": "n","18": "e","17": "o","16": "i","15": "-","29": "","28": "","27": "k","26": "l","25":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5F4B-C27E-42C2-8F03-B9EF37D496E8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</v>
      </c>
      <c r="E2" s="41" t="s">
        <v>14</v>
      </c>
      <c r="F2" s="41" t="s">
        <v>15</v>
      </c>
      <c r="G2" s="59"/>
      <c r="H2" s="2"/>
      <c r="J2" s="17"/>
      <c r="K2" s="95"/>
      <c r="L2" s="69" t="s">
        <v>20</v>
      </c>
      <c r="M2" s="74" t="s">
        <v>31</v>
      </c>
      <c r="N2" s="70" t="s">
        <v>23</v>
      </c>
      <c r="O2" s="71" t="s">
        <v>29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9</v>
      </c>
      <c r="E3" s="41" t="s">
        <v>2</v>
      </c>
      <c r="F3" s="41" t="s">
        <v>13</v>
      </c>
      <c r="G3" s="82"/>
      <c r="H3" s="2"/>
      <c r="J3" s="17"/>
      <c r="K3" s="115" t="s">
        <v>4</v>
      </c>
      <c r="L3" s="69" t="s">
        <v>21</v>
      </c>
      <c r="M3" s="74" t="s">
        <v>22</v>
      </c>
      <c r="N3" s="70" t="s">
        <v>25</v>
      </c>
      <c r="O3" s="71" t="s">
        <v>28</v>
      </c>
      <c r="P3" s="72" t="s">
        <v>10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26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113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"j"</v>
      </c>
      <c r="E9" t="str">
        <f>_xlfn.CONCAT("""",Keys!E2,""": ", """",E2,"""")</f>
        <v>"12": "f"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"p"</v>
      </c>
      <c r="N9" t="str">
        <f>_xlfn.CONCAT("""",Keys!N2,""": ", """",N2,"""")</f>
        <v>"11": "u"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"r"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"j","12": "f","13": "g","14": "","15": "'","16": "a","17": "s","18": "e","19": "t","20": "d","21":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"p","11": "u","10": "l","9": ";","8": "=","21": "`","20": "h","19": "n","18": "i","17": "o","16": "r","15":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"j","12": "f","13": "g","14": "","15": "'","16": "a","17": "s","18": "e","19": "t","20": "d","21": "","22": "","23": "z","24": "x","25": "c","26": "v","27": "b","28": "","29": "","30": "","31": "","32": "[","33": "]","34": "","35": "","36": "","37": "","38": ""}, "right": {"7": "","6": "6","5": "7","4": "8","3": "9","2": "0","1": "","14": "","13": "y","12": "p","11": "u","10": "l","9": ";","8": "=","21": "`","20": "h","19": "n","18": "i","17": "o","16": "r","15": "-","29": "","28": "","27": "k","26": "m","25": ",","24":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7D9B5-C97E-4C55-9E93-16A52687CFCC}">
  <dimension ref="A1:AJ319"/>
  <sheetViews>
    <sheetView zoomScale="160" zoomScaleNormal="160" workbookViewId="0">
      <pane ySplit="7" topLeftCell="A8" activePane="bottomLeft" state="frozen"/>
      <selection pane="bottomLeft" activeCell="A9" sqref="A9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85" t="s">
        <v>36</v>
      </c>
      <c r="C3" s="134" t="s">
        <v>31</v>
      </c>
      <c r="D3" s="133" t="s">
        <v>24</v>
      </c>
      <c r="E3" s="86" t="s">
        <v>3</v>
      </c>
      <c r="F3" s="137" t="s">
        <v>26</v>
      </c>
      <c r="G3" s="90"/>
      <c r="H3" s="4"/>
      <c r="J3" s="4"/>
      <c r="K3" s="86"/>
      <c r="L3" s="137" t="s">
        <v>32</v>
      </c>
      <c r="M3" s="86" t="s">
        <v>15</v>
      </c>
      <c r="N3" s="133" t="s">
        <v>23</v>
      </c>
      <c r="O3" s="134" t="s">
        <v>29</v>
      </c>
      <c r="P3" s="89" t="s">
        <v>7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"'"</v>
      </c>
      <c r="V3" t="str">
        <f>_xlfn.CONCAT("""",Keys!C2,""": ", """",C3,"""")</f>
        <v>"10": "p"</v>
      </c>
      <c r="W3" t="str">
        <f>_xlfn.CONCAT("""",Keys!D2,""": ", """",D3,"""")</f>
        <v>"11": "m"</v>
      </c>
      <c r="X3" t="str">
        <f>_xlfn.CONCAT("""",Keys!E2,""": ", """",E3,"""")</f>
        <v>"12": "b"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";"</v>
      </c>
      <c r="AF3" t="str">
        <f>_xlfn.CONCAT("""",Keys!M2,""": ", """",M3,"""")</f>
        <v>"12": "g"</v>
      </c>
      <c r="AG3" t="str">
        <f>_xlfn.CONCAT("""",Keys!N2,""": ", """",N3,"""")</f>
        <v>"11": "u"</v>
      </c>
      <c r="AH3" t="str">
        <f>_xlfn.CONCAT("""",Keys!O2,""": ", """",O3,"""")</f>
        <v>"10": "l"</v>
      </c>
      <c r="AI3" t="str">
        <f>_xlfn.CONCAT("""",Keys!P2,""": ", """",P3,"""")</f>
        <v>"9": "q"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11</v>
      </c>
      <c r="C4" s="134" t="s">
        <v>12</v>
      </c>
      <c r="D4" s="133" t="s">
        <v>9</v>
      </c>
      <c r="E4" s="132" t="s">
        <v>10</v>
      </c>
      <c r="F4" s="86" t="s">
        <v>30</v>
      </c>
      <c r="G4" s="115"/>
      <c r="H4" s="4"/>
      <c r="J4" s="4"/>
      <c r="K4" s="90" t="s">
        <v>4</v>
      </c>
      <c r="L4" s="95" t="s">
        <v>20</v>
      </c>
      <c r="M4" s="132" t="s">
        <v>25</v>
      </c>
      <c r="N4" s="133" t="s">
        <v>2</v>
      </c>
      <c r="O4" s="134" t="s">
        <v>22</v>
      </c>
      <c r="P4" s="89" t="s">
        <v>28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"a"</v>
      </c>
      <c r="V4" t="str">
        <f>_xlfn.CONCAT("""",Keys!C3,""": ", """",C4,"""")</f>
        <v>"17": "s"</v>
      </c>
      <c r="W4" t="str">
        <f>_xlfn.CONCAT("""",Keys!D3,""": ", """",D4,"""")</f>
        <v>"18": "e"</v>
      </c>
      <c r="X4" t="str">
        <f>_xlfn.CONCAT("""",Keys!E3,""": ", """",E4,"""")</f>
        <v>"19": "r"</v>
      </c>
      <c r="Y4" t="str">
        <f>_xlfn.CONCAT("""",Keys!F3,""": ", """",F4,"""")</f>
        <v>"20": "."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"y"</v>
      </c>
      <c r="AF4" t="str">
        <f>_xlfn.CONCAT("""",Keys!M3,""": ", """",M4,"""")</f>
        <v>"19": "i"</v>
      </c>
      <c r="AG4" t="str">
        <f>_xlfn.CONCAT("""",Keys!N3,""": ", """",N4,"""")</f>
        <v>"18": "t"</v>
      </c>
      <c r="AH4" t="str">
        <f>_xlfn.CONCAT("""",Keys!O3,""": ", """",O4,"""")</f>
        <v>"17": "n"</v>
      </c>
      <c r="AI4" t="str">
        <f>_xlfn.CONCAT("""",Keys!P3,""": ", """",P4,"""")</f>
        <v>"16": "o"</v>
      </c>
      <c r="AJ4" t="str">
        <f>_xlfn.CONCAT("""",Keys!Q3,""": ", """",Q4,"""")</f>
        <v>"15": "-"</v>
      </c>
    </row>
    <row r="5" spans="1:36" x14ac:dyDescent="0.3">
      <c r="A5" s="89"/>
      <c r="B5" s="136" t="s">
        <v>16</v>
      </c>
      <c r="C5" s="88" t="s">
        <v>17</v>
      </c>
      <c r="D5" s="85" t="s">
        <v>18</v>
      </c>
      <c r="E5" s="132" t="s">
        <v>19</v>
      </c>
      <c r="F5" s="139" t="s">
        <v>27</v>
      </c>
      <c r="G5" s="92"/>
      <c r="H5" s="92"/>
      <c r="J5" s="105"/>
      <c r="K5" s="105"/>
      <c r="L5" s="138" t="s">
        <v>8</v>
      </c>
      <c r="M5" s="132" t="s">
        <v>21</v>
      </c>
      <c r="N5" s="85" t="s">
        <v>13</v>
      </c>
      <c r="O5" s="88" t="s">
        <v>14</v>
      </c>
      <c r="P5" s="89" t="s">
        <v>1</v>
      </c>
      <c r="Q5" s="104"/>
      <c r="T5" t="str">
        <f>_xlfn.CONCAT("""",Keys!A4,""": ", """",A5,"""")</f>
        <v>"22": ""</v>
      </c>
      <c r="U5" t="str">
        <f>_xlfn.CONCAT("""",Keys!B4,""": ", """",B5,"""")</f>
        <v>"23": "z"</v>
      </c>
      <c r="V5" t="str">
        <f>_xlfn.CONCAT("""",Keys!C4,""": ", """",C5,"""")</f>
        <v>"24": "x"</v>
      </c>
      <c r="W5" t="str">
        <f>_xlfn.CONCAT("""",Keys!D4,""": ", """",D5,"""")</f>
        <v>"25": "c"</v>
      </c>
      <c r="X5" t="str">
        <f>_xlfn.CONCAT("""",Keys!E4,""": ", """",E5,"""")</f>
        <v>"26": "v"</v>
      </c>
      <c r="Y5" t="str">
        <f>_xlfn.CONCAT("""",Keys!F4,""": ", """",F5,"""")</f>
        <v>"27": ","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"w"</v>
      </c>
      <c r="AF5" t="str">
        <f>_xlfn.CONCAT("""",Keys!M4,""": ", """",M5,"""")</f>
        <v>"26": "h"</v>
      </c>
      <c r="AG5" t="str">
        <f>_xlfn.CONCAT("""",Keys!N4,""": ", """",N5,"""")</f>
        <v>"25": "d"</v>
      </c>
      <c r="AH5" t="str">
        <f>_xlfn.CONCAT("""",Keys!O4,""": ", """",O5,"""")</f>
        <v>"24": "f"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"'","10": "p","11": "m","12": "b","13": "k","14": "","15": "/","16": "a","17": "s","18": "e","19": "r","20": ".","21": "","22": "","23": "z","24": "x","25": "c","26": "v","27": ",","28":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"'","10": "p","11": "m","12": "b","13": "k","14": "","15": "/","16": "a","17": "s","18": "e","19": "r","20": ".","21": "","22": "","23": "z","24": "x","25": "c","26": "v","27": ",","28": "","29": "","30": "","31": "","32": "[","33": "]","34": "","35": "","36": "","37": "","38": ""}, "right": {"7": "","6": "6","5": "7","4": "8","3": "9","2": "0","1": "","14": "","13": ";","12": "g","11": "u","10": "l","9": "q","8": "=","21": "`","20": "y","19": "i","18": "t","17": "n","16": "o","15": "-","29": "","28": "","27": "w","26": "h","25": "d","24": "f","23": "j","22":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";","12": "g","11": "u","10": "l","9": "q","8": "=","21": "`","20": "y","19": "i","18": "t","17": "n","16": "o","15": "-","29": "","28": "","27": "w","26": "h","25": "d","24": "f","23": "j","22":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t="s">
        <v>182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'</v>
      </c>
      <c r="G12" s="87">
        <f t="shared" ref="G12:G26" si="0">_xlfn.IFNA(_xlfn.IFNA(INDEX($C$12:$C$58, MATCH(F12,$A$12:$A$58,0)), INDEX($C$12:$C$58, MATCH(F12,$B$12:$B$58,0))),0)</f>
        <v>0.26900000000000002</v>
      </c>
      <c r="I12" s="87" t="str">
        <f>L3</f>
        <v>;</v>
      </c>
      <c r="J12" s="87">
        <f t="shared" ref="J12:J26" si="1">_xlfn.IFNA(_xlfn.IFNA(INDEX($C$12:$C$58, MATCH(I12,$A$12:$A$58,0)), INDEX($C$12:$C$58, MATCH(I12,$B$12:$B$58,0))),0)</f>
        <v>0.39800000000000002</v>
      </c>
      <c r="L12" s="87" t="s">
        <v>183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C12-Table91571[[#This Row],[%]]</f>
        <v>2.543000000000001</v>
      </c>
      <c r="F13" s="87" t="str">
        <f>B4</f>
        <v>a</v>
      </c>
      <c r="G13" s="87">
        <f t="shared" si="0"/>
        <v>7.2220000000000004</v>
      </c>
      <c r="I13" s="87" t="str">
        <f>L4</f>
        <v>y</v>
      </c>
      <c r="J13" s="87">
        <f t="shared" si="1"/>
        <v>1.5489999999999999</v>
      </c>
      <c r="L13" s="87" t="s">
        <v>184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C13-Table91571[[#This Row],[%]]</f>
        <v>1.9269999999999987</v>
      </c>
      <c r="F14" s="87" t="str">
        <f>B5</f>
        <v>z</v>
      </c>
      <c r="G14" s="87">
        <f t="shared" si="0"/>
        <v>0.105</v>
      </c>
      <c r="I14" s="87" t="str">
        <f>L5</f>
        <v>w</v>
      </c>
      <c r="J14" s="87">
        <f t="shared" si="1"/>
        <v>1.278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C14-Table91571[[#This Row],[%]]</f>
        <v>0.4870000000000001</v>
      </c>
      <c r="F15" s="87" t="str">
        <f>C3</f>
        <v>p</v>
      </c>
      <c r="G15" s="87">
        <f t="shared" si="0"/>
        <v>2.54</v>
      </c>
      <c r="I15" s="87" t="str">
        <f>M3</f>
        <v>g</v>
      </c>
      <c r="J15" s="87">
        <f t="shared" si="1"/>
        <v>1.597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C15-Table91571[[#This Row],[%]]</f>
        <v>3.2000000000000028E-2</v>
      </c>
      <c r="F16" s="87" t="str">
        <f>C4</f>
        <v>s</v>
      </c>
      <c r="G16" s="87">
        <f t="shared" si="0"/>
        <v>6.3739999999999997</v>
      </c>
      <c r="I16" s="87" t="str">
        <f>M4</f>
        <v>i</v>
      </c>
      <c r="J16" s="87">
        <f t="shared" si="1"/>
        <v>6.7350000000000003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C16-Table91571[[#This Row],[%]]</f>
        <v>0.21300000000000008</v>
      </c>
      <c r="F17" s="87" t="str">
        <f>C5</f>
        <v>x</v>
      </c>
      <c r="G17" s="87">
        <f t="shared" si="0"/>
        <v>0.43</v>
      </c>
      <c r="I17" s="87" t="str">
        <f>M5</f>
        <v>h</v>
      </c>
      <c r="J17" s="87">
        <f t="shared" si="1"/>
        <v>3.2429999999999999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C17-Table91571[[#This Row],[%]]</f>
        <v>0.11600000000000055</v>
      </c>
      <c r="F18" s="87" t="str">
        <f>D3</f>
        <v>m</v>
      </c>
      <c r="G18" s="87">
        <f t="shared" si="0"/>
        <v>2.4380000000000002</v>
      </c>
      <c r="I18" s="87" t="str">
        <f>N3</f>
        <v>u</v>
      </c>
      <c r="J18" s="87">
        <f t="shared" si="1"/>
        <v>2.6539999999999999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C18-Table91571[[#This Row],[%]]</f>
        <v>0.64100000000000001</v>
      </c>
      <c r="F19" s="87" t="str">
        <f>D4</f>
        <v>e</v>
      </c>
      <c r="G19" s="87">
        <f t="shared" si="0"/>
        <v>11.692</v>
      </c>
      <c r="I19" s="87" t="str">
        <f>N4</f>
        <v>t</v>
      </c>
      <c r="J19" s="87">
        <f t="shared" si="1"/>
        <v>9.1489999999999991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C19-Table91571[[#This Row],[%]]</f>
        <v>1.7539999999999996</v>
      </c>
      <c r="F20" s="87" t="str">
        <f>D5</f>
        <v>c</v>
      </c>
      <c r="G20" s="87">
        <f t="shared" si="0"/>
        <v>3.9359999999999999</v>
      </c>
      <c r="I20" s="87" t="str">
        <f>N5</f>
        <v>d</v>
      </c>
      <c r="J20" s="87">
        <f t="shared" si="1"/>
        <v>3.1739999999999999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C20-Table91571[[#This Row],[%]]</f>
        <v>4.3000000000000149E-2</v>
      </c>
      <c r="F21" s="87" t="str">
        <f>E3</f>
        <v>b</v>
      </c>
      <c r="G21" s="87">
        <f t="shared" si="0"/>
        <v>1.5489999999999999</v>
      </c>
      <c r="I21" s="87" t="str">
        <f>O3</f>
        <v>l</v>
      </c>
      <c r="J21" s="87">
        <f t="shared" si="1"/>
        <v>3.9790000000000001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C21-Table91571[[#This Row],[%]]</f>
        <v>0.69300000000000006</v>
      </c>
      <c r="F22" s="87" t="str">
        <f>E4</f>
        <v>r</v>
      </c>
      <c r="G22" s="87">
        <f t="shared" si="0"/>
        <v>5.7329999999999997</v>
      </c>
      <c r="I22" s="87" t="str">
        <f>O4</f>
        <v>n</v>
      </c>
      <c r="J22" s="87">
        <f t="shared" si="1"/>
        <v>6.49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C22-Table91571[[#This Row],[%]]</f>
        <v>6.899999999999995E-2</v>
      </c>
      <c r="F23" s="87" t="str">
        <f>E5</f>
        <v>v</v>
      </c>
      <c r="G23" s="87">
        <f t="shared" si="0"/>
        <v>0.90100000000000002</v>
      </c>
      <c r="I23" s="87" t="str">
        <f>O5</f>
        <v>f</v>
      </c>
      <c r="J23" s="87">
        <f t="shared" si="1"/>
        <v>1.756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C23-Table91571[[#This Row],[%]]</f>
        <v>0.13099999999999978</v>
      </c>
      <c r="F24" s="87" t="str">
        <f>F3</f>
        <v>k</v>
      </c>
      <c r="G24" s="87">
        <f t="shared" si="0"/>
        <v>0.51900000000000002</v>
      </c>
      <c r="I24" s="87" t="str">
        <f>P3</f>
        <v>q</v>
      </c>
      <c r="J24" s="87">
        <f t="shared" si="1"/>
        <v>0.23799999999999999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C24-Table91571[[#This Row],[%]]</f>
        <v>0.38900000000000023</v>
      </c>
      <c r="F25" s="87" t="str">
        <f>F4</f>
        <v>.</v>
      </c>
      <c r="G25" s="87">
        <f t="shared" si="0"/>
        <v>3.0430000000000001</v>
      </c>
      <c r="I25" s="87" t="str">
        <f>P4</f>
        <v>o</v>
      </c>
      <c r="J25" s="87">
        <f t="shared" si="1"/>
        <v>6.7030000000000003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C25-Table91571[[#This Row],[%]]</f>
        <v>0.11399999999999988</v>
      </c>
      <c r="F26" s="87" t="str">
        <f>F5</f>
        <v>,</v>
      </c>
      <c r="G26" s="87">
        <f t="shared" si="0"/>
        <v>1.0269999999999999</v>
      </c>
      <c r="I26" s="87" t="str">
        <f>P5</f>
        <v>j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C26-Table91571[[#This Row],[%]]</f>
        <v>0.10199999999999987</v>
      </c>
      <c r="F27" s="176"/>
      <c r="G27" s="177">
        <f>SUM(G12:G26)</f>
        <v>47.777999999999999</v>
      </c>
      <c r="I27" s="176"/>
      <c r="J27" s="178">
        <f>SUM(J12:J26)</f>
        <v>49.124000000000002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C27-Table91571[[#This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C28-Table91571[[#This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C29-Table91571[[#This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C30-Table91571[[#This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C31-Table91571[[#This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C32-Table91571[[#This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C33-Table91571[[#This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C34-Table91571[[#This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C35-Table91571[[#This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C36-Table91571[[#This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C37-Table91571[[#This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C38-Table91571[[#This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C39-Table91571[[#This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C40-Table91571[[#This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ignoredErrors>
    <ignoredError sqref="I15:I26" calculatedColumn="1"/>
  </ignoredErrors>
  <tableParts count="3">
    <tablePart r:id="rId2"/>
    <tablePart r:id="rId3"/>
    <tablePart r:id="rId4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745E-C57C-47B0-B9FA-BBADF3315341}">
  <dimension ref="A1:AJ58"/>
  <sheetViews>
    <sheetView zoomScale="205" zoomScaleNormal="205" workbookViewId="0">
      <pane ySplit="7" topLeftCell="A8" activePane="bottomLeft" state="frozen"/>
      <selection pane="bottomLeft" activeCell="A9" sqref="A9"/>
    </sheetView>
  </sheetViews>
  <sheetFormatPr defaultColWidth="4.77734375" defaultRowHeight="14.4" x14ac:dyDescent="0.3"/>
  <cols>
    <col min="1" max="2" width="4.77734375" style="87"/>
    <col min="3" max="3" width="4.77734375" style="87" customWidth="1"/>
    <col min="4" max="4" width="4.77734375" style="150" customWidth="1"/>
    <col min="5" max="5" width="4.77734375" style="87"/>
    <col min="6" max="7" width="4.77734375" style="87" customWidth="1"/>
    <col min="8" max="8" width="5.5546875" style="87" customWidth="1"/>
    <col min="9" max="11" width="4.77734375" style="87"/>
    <col min="12" max="13" width="4.77734375" style="87" customWidth="1"/>
    <col min="14" max="15" width="4.77734375" style="87"/>
    <col min="16" max="17" width="4.77734375" style="87" customWidth="1"/>
    <col min="18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112</v>
      </c>
      <c r="D1" s="87"/>
      <c r="H1" s="150"/>
    </row>
    <row r="2" spans="1:36" x14ac:dyDescent="0.3">
      <c r="A2" s="85"/>
      <c r="B2" s="43">
        <v>1</v>
      </c>
      <c r="C2" s="43">
        <v>2</v>
      </c>
      <c r="D2" s="43">
        <v>3</v>
      </c>
      <c r="E2" s="41">
        <v>4</v>
      </c>
      <c r="F2" s="41">
        <v>5</v>
      </c>
      <c r="G2" s="41"/>
      <c r="H2" s="2"/>
      <c r="I2"/>
      <c r="J2" s="17"/>
      <c r="K2" s="69"/>
      <c r="L2" s="69">
        <v>6</v>
      </c>
      <c r="M2" s="74">
        <v>7</v>
      </c>
      <c r="N2" s="70">
        <v>8</v>
      </c>
      <c r="O2" s="70">
        <v>9</v>
      </c>
      <c r="P2" s="70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44" t="s">
        <v>16</v>
      </c>
      <c r="C3" s="44" t="s">
        <v>29</v>
      </c>
      <c r="D3" s="43" t="s">
        <v>11</v>
      </c>
      <c r="E3" s="41" t="s">
        <v>31</v>
      </c>
      <c r="F3" s="143" t="s">
        <v>32</v>
      </c>
      <c r="G3" s="59"/>
      <c r="H3" s="2"/>
      <c r="I3"/>
      <c r="J3" s="17"/>
      <c r="K3" s="95"/>
      <c r="L3" s="69" t="s">
        <v>17</v>
      </c>
      <c r="M3" s="74" t="s">
        <v>15</v>
      </c>
      <c r="N3" s="70" t="s">
        <v>25</v>
      </c>
      <c r="O3" s="71" t="s">
        <v>13</v>
      </c>
      <c r="P3" s="144" t="s">
        <v>36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"z"</v>
      </c>
      <c r="V3" t="str">
        <f>_xlfn.CONCAT("""",Keys!C2,""": ", """",C3,"""")</f>
        <v>"10": "l"</v>
      </c>
      <c r="W3" t="str">
        <f>_xlfn.CONCAT("""",Keys!D2,""": ", """",D3,"""")</f>
        <v>"11": "a"</v>
      </c>
      <c r="X3" t="str">
        <f>_xlfn.CONCAT("""",Keys!E2,""": ", """",E3,"""")</f>
        <v>"12": "p"</v>
      </c>
      <c r="Y3" t="str">
        <f>_xlfn.CONCAT("""",Keys!F2,""": ", """",F3,"""")</f>
        <v>"13": ";"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"x"</v>
      </c>
      <c r="AF3" t="str">
        <f>_xlfn.CONCAT("""",Keys!M2,""": ", """",M3,"""")</f>
        <v>"12": "g"</v>
      </c>
      <c r="AG3" t="str">
        <f>_xlfn.CONCAT("""",Keys!N2,""": ", """",N3,"""")</f>
        <v>"11": "i"</v>
      </c>
      <c r="AH3" t="str">
        <f>_xlfn.CONCAT("""",Keys!O2,""": ", """",O3,"""")</f>
        <v>"10": "d"</v>
      </c>
      <c r="AI3" t="str">
        <f>_xlfn.CONCAT("""",Keys!P2,""": ", """",P3,"""")</f>
        <v>"9": "'"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1" t="s">
        <v>8</v>
      </c>
      <c r="C4" s="44" t="s">
        <v>10</v>
      </c>
      <c r="D4" s="43" t="s">
        <v>9</v>
      </c>
      <c r="E4" s="41" t="s">
        <v>22</v>
      </c>
      <c r="F4" s="41" t="s">
        <v>3</v>
      </c>
      <c r="G4" s="82"/>
      <c r="H4" s="2"/>
      <c r="I4"/>
      <c r="J4" s="17"/>
      <c r="K4" s="115" t="s">
        <v>4</v>
      </c>
      <c r="L4" s="69" t="s">
        <v>14</v>
      </c>
      <c r="M4" s="74" t="s">
        <v>12</v>
      </c>
      <c r="N4" s="70" t="s">
        <v>28</v>
      </c>
      <c r="O4" s="71" t="s">
        <v>2</v>
      </c>
      <c r="P4" s="72" t="s">
        <v>23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"w"</v>
      </c>
      <c r="V4" t="str">
        <f>_xlfn.CONCAT("""",Keys!C3,""": ", """",C4,"""")</f>
        <v>"17": "r"</v>
      </c>
      <c r="W4" t="str">
        <f>_xlfn.CONCAT("""",Keys!D3,""": ", """",D4,"""")</f>
        <v>"18": "e"</v>
      </c>
      <c r="X4" t="str">
        <f>_xlfn.CONCAT("""",Keys!E3,""": ", """",E4,"""")</f>
        <v>"19": "n"</v>
      </c>
      <c r="Y4" t="str">
        <f>_xlfn.CONCAT("""",Keys!F3,""": ", """",F4,"""")</f>
        <v>"20": "b"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"f"</v>
      </c>
      <c r="AF4" t="str">
        <f>_xlfn.CONCAT("""",Keys!M3,""": ", """",M4,"""")</f>
        <v>"19": "s"</v>
      </c>
      <c r="AG4" t="str">
        <f>_xlfn.CONCAT("""",Keys!N3,""": ", """",N4,"""")</f>
        <v>"18": "o"</v>
      </c>
      <c r="AH4" t="str">
        <f>_xlfn.CONCAT("""",Keys!O3,""": ", """",O4,"""")</f>
        <v>"17": "t"</v>
      </c>
      <c r="AI4" t="str">
        <f>_xlfn.CONCAT("""",Keys!P3,""": ", """",P4,"""")</f>
        <v>"16": "u"</v>
      </c>
      <c r="AJ4" t="str">
        <f>_xlfn.CONCAT("""",Keys!Q3,""": ", """",Q4,"""")</f>
        <v>"15": "-"</v>
      </c>
    </row>
    <row r="5" spans="1:36" x14ac:dyDescent="0.3">
      <c r="A5" s="1"/>
      <c r="B5" s="1" t="s">
        <v>7</v>
      </c>
      <c r="C5" s="44" t="s">
        <v>27</v>
      </c>
      <c r="D5" s="118" t="s">
        <v>30</v>
      </c>
      <c r="E5" s="41" t="s">
        <v>21</v>
      </c>
      <c r="F5" s="60" t="s">
        <v>1</v>
      </c>
      <c r="G5" s="3"/>
      <c r="H5" s="3"/>
      <c r="I5"/>
      <c r="J5" s="73"/>
      <c r="K5" s="73"/>
      <c r="L5" s="69" t="s">
        <v>19</v>
      </c>
      <c r="M5" s="74" t="s">
        <v>18</v>
      </c>
      <c r="N5" s="70" t="s">
        <v>20</v>
      </c>
      <c r="O5" s="71" t="s">
        <v>24</v>
      </c>
      <c r="P5" s="72" t="s">
        <v>26</v>
      </c>
      <c r="Q5" s="104"/>
      <c r="T5" t="str">
        <f>_xlfn.CONCAT("""",Keys!A4,""": ", """",A5,"""")</f>
        <v>"22": ""</v>
      </c>
      <c r="U5" t="str">
        <f>_xlfn.CONCAT("""",Keys!B4,""": ", """",B5,"""")</f>
        <v>"23": "q"</v>
      </c>
      <c r="V5" t="str">
        <f>_xlfn.CONCAT("""",Keys!C4,""": ", """",C5,"""")</f>
        <v>"24": ","</v>
      </c>
      <c r="W5" t="str">
        <f>_xlfn.CONCAT("""",Keys!D4,""": ", """",D5,"""")</f>
        <v>"25": "."</v>
      </c>
      <c r="X5" t="str">
        <f>_xlfn.CONCAT("""",Keys!E4,""": ", """",E5,"""")</f>
        <v>"26": "h"</v>
      </c>
      <c r="Y5" t="str">
        <f>_xlfn.CONCAT("""",Keys!F4,""": ", """",F5,"""")</f>
        <v>"27": "j"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"v"</v>
      </c>
      <c r="AF5" t="str">
        <f>_xlfn.CONCAT("""",Keys!M4,""": ", """",M5,"""")</f>
        <v>"26": "c"</v>
      </c>
      <c r="AG5" t="str">
        <f>_xlfn.CONCAT("""",Keys!N4,""": ", """",N5,"""")</f>
        <v>"25": "y"</v>
      </c>
      <c r="AH5" t="str">
        <f>_xlfn.CONCAT("""",Keys!O4,""": ", """",O5,"""")</f>
        <v>"24": "m"</v>
      </c>
      <c r="AI5" t="str">
        <f>_xlfn.CONCAT("""",Keys!P4,""": ", """",P5,"""")</f>
        <v>"23": "k"</v>
      </c>
      <c r="AJ5" t="str">
        <f>_xlfn.CONCAT("""",Keys!Q4,""": ", """",Q5,"""")</f>
        <v>"22": ""</v>
      </c>
    </row>
    <row r="6" spans="1:36" x14ac:dyDescent="0.3">
      <c r="A6" s="1"/>
      <c r="B6" s="89"/>
      <c r="C6" s="88"/>
      <c r="D6" s="85"/>
      <c r="E6" s="92"/>
      <c r="F6" s="250"/>
      <c r="G6" s="250"/>
      <c r="H6" s="3"/>
      <c r="I6"/>
      <c r="J6" s="73"/>
      <c r="K6" s="145"/>
      <c r="L6" s="252" t="s">
        <v>37</v>
      </c>
      <c r="M6" s="106"/>
      <c r="N6" s="101" t="s">
        <v>33</v>
      </c>
      <c r="O6" s="103" t="s">
        <v>34</v>
      </c>
      <c r="P6" s="104"/>
      <c r="Q6" s="72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""</v>
      </c>
      <c r="W6" t="str">
        <f>_xlfn.CONCAT("""",Keys!D5,""": ", """",D6,"""")</f>
        <v>"33": ""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"["</v>
      </c>
      <c r="AH6" t="str">
        <f>_xlfn.CONCAT("""",Keys!O5,""": ", """",O6,"""")</f>
        <v>"32": "]"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2"/>
      <c r="B7" s="2"/>
      <c r="C7" s="2"/>
      <c r="D7" s="2"/>
      <c r="E7" s="2"/>
      <c r="F7" s="251"/>
      <c r="G7" s="251"/>
      <c r="H7" s="3"/>
      <c r="I7"/>
      <c r="J7" s="73"/>
      <c r="K7" s="146"/>
      <c r="L7" s="253"/>
      <c r="M7" s="17"/>
      <c r="N7" s="17"/>
      <c r="O7" s="17"/>
      <c r="P7" s="17"/>
      <c r="Q7" s="17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D8" s="87"/>
      <c r="H8" s="150"/>
      <c r="T8" t="str">
        <f>_xlfn.TEXTJOIN(",",TRUE,T2:AA7,)</f>
        <v>"1": "","2": "1","3": "2","4": "3","5": "4","6": "5","7": "","8": "\\","9": "z","10": "l","11": "a","12": "p","13": ";","14": "","15": "/","16": "w","17": "r","18": "e","19": "n","20": "b","21": "","22": "","23": "q","24": ",","25": ".","26": "h","27": "j","28": "","29": "","30": "","31": "","32": "","33": "","34":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"z","10": "l","11": "a","12": "p","13": ";","14": "","15": "/","16": "w","17": "r","18": "e","19": "n","20": "b","21": "","22": "","23": "q","24": ",","25": ".","26": "h","27": "j","28": "","29": "","30": "","31": "","32": "","33": "","34": "","35": "","36": "","37": "","38": ""}, "right": {"7": "","6": "6","5": "7","4": "8","3": "9","2": "0","1": "","14": "","13": "x","12": "g","11": "i","10": "d","9": "'","8": "=","21": "`","20": "f","19": "s","18": "o","17": "t","16": "u","15": "-","29": "","28": "","27": "v","26": "c","25": "y","24": "m","23": "k","22": "","37": "","36": "","35": " ","34": "","33": "[","32": "]","31": "","30": "","38": ""}}</v>
      </c>
      <c r="D9" s="87"/>
      <c r="H9" s="150"/>
      <c r="R9" s="64"/>
      <c r="S9" s="64"/>
      <c r="T9" t="str">
        <f>_xlfn.TEXTJOIN(",",TRUE,AC2:AJ7,)</f>
        <v>"7": "","6": "6","5": "7","4": "8","3": "9","2": "0","1": "","14": "","13": "x","12": "g","11": "i","10": "d","9": "'","8": "=","21": "`","20": "f","19": "s","18": "o","17": "t","16": "u","15": "-","29": "","28": "","27": "v","26": "c","25": "y","24": "m","23": "k","22": "","37": "","36": "","35": " ","34": "","33": "[","32": "]","31":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B10"/>
      <c r="C10"/>
      <c r="D10"/>
    </row>
    <row r="11" spans="1:36" x14ac:dyDescent="0.3">
      <c r="A11"/>
      <c r="B11" s="64" t="s">
        <v>104</v>
      </c>
      <c r="C11" s="64" t="s">
        <v>105</v>
      </c>
      <c r="D11" s="150" t="s">
        <v>102</v>
      </c>
      <c r="G11" s="87" t="s">
        <v>43</v>
      </c>
      <c r="H11" s="87" t="s">
        <v>103</v>
      </c>
      <c r="J11" s="87" t="s">
        <v>44</v>
      </c>
      <c r="K11" s="87" t="s">
        <v>103</v>
      </c>
    </row>
    <row r="12" spans="1:36" x14ac:dyDescent="0.3">
      <c r="A12"/>
      <c r="B12" s="179" t="s">
        <v>9</v>
      </c>
      <c r="C12" s="179" t="s">
        <v>9</v>
      </c>
      <c r="D12" s="183">
        <v>11.692</v>
      </c>
      <c r="G12" s="162" t="s">
        <v>9</v>
      </c>
      <c r="H12" s="149">
        <f t="shared" ref="H12:H26" si="0">_xlfn.IFNA(_xlfn.IFNA(INDEX($D$12:$D$58, MATCH(G12,$B$12:$B$58,0)), INDEX($D$12:$D$58, MATCH(G12,$C$12:$C$58,0))),0)</f>
        <v>11.692</v>
      </c>
      <c r="J12" s="162" t="s">
        <v>2</v>
      </c>
      <c r="K12" s="149">
        <f t="shared" ref="K12:K26" si="1">_xlfn.IFNA(_xlfn.IFNA(INDEX($D$12:$D$58, MATCH(J12,$B$12:$B$58,0)), INDEX($D$12:$D$58, MATCH(J12,$C$12:$C$58,0))),0)</f>
        <v>9.1489999999999991</v>
      </c>
      <c r="N12" s="87" t="s">
        <v>119</v>
      </c>
    </row>
    <row r="13" spans="1:36" x14ac:dyDescent="0.3">
      <c r="A13"/>
      <c r="B13" s="179" t="s">
        <v>2</v>
      </c>
      <c r="C13" s="179" t="s">
        <v>2</v>
      </c>
      <c r="D13" s="183">
        <v>9.1489999999999991</v>
      </c>
      <c r="G13" s="162" t="s">
        <v>28</v>
      </c>
      <c r="H13" s="149">
        <f t="shared" si="0"/>
        <v>6.7030000000000003</v>
      </c>
      <c r="J13" s="162" t="s">
        <v>11</v>
      </c>
      <c r="K13" s="149">
        <f t="shared" si="1"/>
        <v>7.2220000000000004</v>
      </c>
      <c r="N13" s="87" t="s">
        <v>120</v>
      </c>
    </row>
    <row r="14" spans="1:36" x14ac:dyDescent="0.3">
      <c r="A14"/>
      <c r="B14" s="179" t="s">
        <v>11</v>
      </c>
      <c r="C14" s="179" t="s">
        <v>11</v>
      </c>
      <c r="D14" s="183">
        <v>7.2220000000000004</v>
      </c>
      <c r="G14" s="162" t="s">
        <v>10</v>
      </c>
      <c r="H14" s="149">
        <f t="shared" si="0"/>
        <v>5.7329999999999997</v>
      </c>
      <c r="J14" s="162" t="s">
        <v>25</v>
      </c>
      <c r="K14" s="149">
        <f t="shared" si="1"/>
        <v>6.7350000000000003</v>
      </c>
      <c r="N14" s="87" t="s">
        <v>121</v>
      </c>
    </row>
    <row r="15" spans="1:36" x14ac:dyDescent="0.3">
      <c r="A15"/>
      <c r="B15" s="161" t="s">
        <v>25</v>
      </c>
      <c r="C15" s="161" t="s">
        <v>25</v>
      </c>
      <c r="D15" s="162">
        <v>6.7350000000000003</v>
      </c>
      <c r="G15" s="153" t="s">
        <v>18</v>
      </c>
      <c r="H15" s="149">
        <f t="shared" si="0"/>
        <v>3.9359999999999999</v>
      </c>
      <c r="J15" s="162" t="s">
        <v>22</v>
      </c>
      <c r="K15" s="149">
        <f t="shared" si="1"/>
        <v>6.49</v>
      </c>
    </row>
    <row r="16" spans="1:36" x14ac:dyDescent="0.3">
      <c r="A16"/>
      <c r="B16" s="161" t="s">
        <v>28</v>
      </c>
      <c r="C16" s="161" t="s">
        <v>28</v>
      </c>
      <c r="D16" s="162">
        <v>6.7030000000000003</v>
      </c>
      <c r="G16" s="153" t="s">
        <v>13</v>
      </c>
      <c r="H16" s="149">
        <f t="shared" si="0"/>
        <v>3.1739999999999999</v>
      </c>
      <c r="J16" s="153" t="s">
        <v>12</v>
      </c>
      <c r="K16" s="149">
        <f t="shared" si="1"/>
        <v>6.3739999999999997</v>
      </c>
    </row>
    <row r="17" spans="1:11" x14ac:dyDescent="0.3">
      <c r="A17"/>
      <c r="B17" s="161" t="s">
        <v>22</v>
      </c>
      <c r="C17" s="161" t="s">
        <v>22</v>
      </c>
      <c r="D17" s="162">
        <v>6.49</v>
      </c>
      <c r="G17" s="156" t="s">
        <v>23</v>
      </c>
      <c r="H17" s="149">
        <f t="shared" si="0"/>
        <v>2.6539999999999999</v>
      </c>
      <c r="J17" s="153" t="s">
        <v>29</v>
      </c>
      <c r="K17" s="149">
        <f t="shared" si="1"/>
        <v>3.9790000000000001</v>
      </c>
    </row>
    <row r="18" spans="1:11" x14ac:dyDescent="0.3">
      <c r="A18"/>
      <c r="B18" s="161" t="s">
        <v>12</v>
      </c>
      <c r="C18" s="161" t="s">
        <v>12</v>
      </c>
      <c r="D18" s="162">
        <v>6.3739999999999997</v>
      </c>
      <c r="G18" s="156" t="s">
        <v>31</v>
      </c>
      <c r="H18" s="149">
        <f t="shared" si="0"/>
        <v>2.54</v>
      </c>
      <c r="J18" s="153" t="s">
        <v>21</v>
      </c>
      <c r="K18" s="149">
        <f t="shared" si="1"/>
        <v>3.2429999999999999</v>
      </c>
    </row>
    <row r="19" spans="1:11" x14ac:dyDescent="0.3">
      <c r="A19"/>
      <c r="B19" s="161" t="s">
        <v>10</v>
      </c>
      <c r="C19" s="161" t="s">
        <v>10</v>
      </c>
      <c r="D19" s="162">
        <v>5.7329999999999997</v>
      </c>
      <c r="G19" s="156" t="s">
        <v>24</v>
      </c>
      <c r="H19" s="149">
        <f t="shared" si="0"/>
        <v>2.4380000000000002</v>
      </c>
      <c r="I19"/>
      <c r="J19" s="156" t="s">
        <v>15</v>
      </c>
      <c r="K19" s="149">
        <f t="shared" si="1"/>
        <v>1.597</v>
      </c>
    </row>
    <row r="20" spans="1:11" x14ac:dyDescent="0.3">
      <c r="A20"/>
      <c r="B20" s="181" t="s">
        <v>29</v>
      </c>
      <c r="C20" s="181" t="s">
        <v>29</v>
      </c>
      <c r="D20" s="184">
        <v>3.9790000000000001</v>
      </c>
      <c r="F20"/>
      <c r="G20" s="156" t="s">
        <v>14</v>
      </c>
      <c r="H20" s="149">
        <f t="shared" si="0"/>
        <v>1.756</v>
      </c>
      <c r="I20"/>
      <c r="J20" s="156" t="s">
        <v>20</v>
      </c>
      <c r="K20" s="149">
        <f t="shared" si="1"/>
        <v>1.5489999999999999</v>
      </c>
    </row>
    <row r="21" spans="1:11" x14ac:dyDescent="0.3">
      <c r="A21"/>
      <c r="B21" s="181" t="s">
        <v>18</v>
      </c>
      <c r="C21" s="181" t="s">
        <v>18</v>
      </c>
      <c r="D21" s="184">
        <v>3.9359999999999999</v>
      </c>
      <c r="G21" s="156" t="s">
        <v>3</v>
      </c>
      <c r="H21" s="149">
        <f t="shared" si="0"/>
        <v>1.5489999999999999</v>
      </c>
      <c r="J21" s="158" t="s">
        <v>19</v>
      </c>
      <c r="K21" s="149">
        <f t="shared" si="1"/>
        <v>0.90100000000000002</v>
      </c>
    </row>
    <row r="22" spans="1:11" x14ac:dyDescent="0.3">
      <c r="A22"/>
      <c r="B22" s="154" t="s">
        <v>21</v>
      </c>
      <c r="C22" s="154" t="s">
        <v>21</v>
      </c>
      <c r="D22" s="153">
        <v>3.2429999999999999</v>
      </c>
      <c r="G22" s="156" t="s">
        <v>8</v>
      </c>
      <c r="H22" s="149">
        <f t="shared" si="0"/>
        <v>1.278</v>
      </c>
      <c r="J22" s="158" t="s">
        <v>17</v>
      </c>
      <c r="K22" s="149">
        <f t="shared" si="1"/>
        <v>0.43</v>
      </c>
    </row>
    <row r="23" spans="1:11" x14ac:dyDescent="0.3">
      <c r="A23"/>
      <c r="B23" s="154" t="s">
        <v>13</v>
      </c>
      <c r="C23" s="154" t="s">
        <v>13</v>
      </c>
      <c r="D23" s="153">
        <v>3.1739999999999999</v>
      </c>
      <c r="G23" s="158" t="s">
        <v>26</v>
      </c>
      <c r="H23" s="149">
        <f t="shared" si="0"/>
        <v>0.51900000000000002</v>
      </c>
      <c r="J23" s="158" t="s">
        <v>7</v>
      </c>
      <c r="K23" s="149">
        <f t="shared" si="1"/>
        <v>0.23799999999999999</v>
      </c>
    </row>
    <row r="24" spans="1:11" x14ac:dyDescent="0.3">
      <c r="A24"/>
      <c r="B24" s="154" t="s">
        <v>30</v>
      </c>
      <c r="C24" s="174" t="s">
        <v>98</v>
      </c>
      <c r="D24" s="153">
        <v>3.0430000000000001</v>
      </c>
      <c r="G24" s="158" t="s">
        <v>32</v>
      </c>
      <c r="H24" s="149">
        <f t="shared" si="0"/>
        <v>0.39800000000000002</v>
      </c>
      <c r="J24" s="156" t="s">
        <v>27</v>
      </c>
      <c r="K24" s="149">
        <f t="shared" si="1"/>
        <v>1.0269999999999999</v>
      </c>
    </row>
    <row r="25" spans="1:11" x14ac:dyDescent="0.3">
      <c r="A25"/>
      <c r="B25" s="154" t="s">
        <v>23</v>
      </c>
      <c r="C25" s="154" t="s">
        <v>23</v>
      </c>
      <c r="D25" s="153">
        <v>2.6539999999999999</v>
      </c>
      <c r="G25" s="170" t="s">
        <v>36</v>
      </c>
      <c r="H25" s="149">
        <f t="shared" si="0"/>
        <v>0.26900000000000002</v>
      </c>
      <c r="J25" s="156" t="s">
        <v>30</v>
      </c>
      <c r="K25" s="149">
        <f t="shared" si="1"/>
        <v>3.0430000000000001</v>
      </c>
    </row>
    <row r="26" spans="1:11" x14ac:dyDescent="0.3">
      <c r="A26"/>
      <c r="B26" s="154" t="s">
        <v>31</v>
      </c>
      <c r="C26" s="154" t="s">
        <v>31</v>
      </c>
      <c r="D26" s="153">
        <v>2.54</v>
      </c>
      <c r="G26" s="158" t="s">
        <v>1</v>
      </c>
      <c r="H26" s="149">
        <f t="shared" si="0"/>
        <v>0.18099999999999999</v>
      </c>
      <c r="J26" s="158" t="s">
        <v>16</v>
      </c>
      <c r="K26" s="149">
        <f t="shared" si="1"/>
        <v>0.105</v>
      </c>
    </row>
    <row r="27" spans="1:11" x14ac:dyDescent="0.3">
      <c r="A27"/>
      <c r="B27" s="154" t="s">
        <v>24</v>
      </c>
      <c r="C27" s="154" t="s">
        <v>24</v>
      </c>
      <c r="D27" s="153">
        <v>2.4380000000000002</v>
      </c>
      <c r="G27" s="156"/>
      <c r="H27" s="178">
        <f>SUM(H12:H26)</f>
        <v>44.819999999999993</v>
      </c>
      <c r="J27" s="158"/>
      <c r="K27" s="178">
        <f>SUM(K12:K26)</f>
        <v>52.082000000000001</v>
      </c>
    </row>
    <row r="28" spans="1:11" x14ac:dyDescent="0.3">
      <c r="A28"/>
      <c r="B28" s="155" t="s">
        <v>14</v>
      </c>
      <c r="C28" s="155" t="s">
        <v>14</v>
      </c>
      <c r="D28" s="156">
        <v>1.756</v>
      </c>
    </row>
    <row r="29" spans="1:11" x14ac:dyDescent="0.3">
      <c r="B29" s="155" t="s">
        <v>15</v>
      </c>
      <c r="C29" s="155" t="s">
        <v>15</v>
      </c>
      <c r="D29" s="156">
        <v>1.597</v>
      </c>
    </row>
    <row r="30" spans="1:11" x14ac:dyDescent="0.3">
      <c r="B30" s="155" t="s">
        <v>20</v>
      </c>
      <c r="C30" s="155" t="s">
        <v>20</v>
      </c>
      <c r="D30" s="156">
        <v>1.5489999999999999</v>
      </c>
    </row>
    <row r="31" spans="1:11" x14ac:dyDescent="0.3">
      <c r="B31" s="155" t="s">
        <v>3</v>
      </c>
      <c r="C31" s="155" t="s">
        <v>3</v>
      </c>
      <c r="D31" s="156">
        <v>1.5489999999999999</v>
      </c>
    </row>
    <row r="32" spans="1:11" x14ac:dyDescent="0.3">
      <c r="B32" s="155" t="s">
        <v>8</v>
      </c>
      <c r="C32" s="155" t="s">
        <v>8</v>
      </c>
      <c r="D32" s="156">
        <v>1.278</v>
      </c>
    </row>
    <row r="33" spans="2:4" x14ac:dyDescent="0.3">
      <c r="B33" s="155" t="s">
        <v>27</v>
      </c>
      <c r="C33" s="155" t="s">
        <v>99</v>
      </c>
      <c r="D33" s="156">
        <v>1.0269999999999999</v>
      </c>
    </row>
    <row r="34" spans="2:4" x14ac:dyDescent="0.3">
      <c r="B34" s="155" t="s">
        <v>19</v>
      </c>
      <c r="C34" s="155" t="s">
        <v>19</v>
      </c>
      <c r="D34" s="156">
        <v>0.90100000000000002</v>
      </c>
    </row>
    <row r="35" spans="2:4" x14ac:dyDescent="0.3">
      <c r="B35" s="157" t="s">
        <v>26</v>
      </c>
      <c r="C35" s="157" t="s">
        <v>26</v>
      </c>
      <c r="D35" s="158">
        <v>0.51900000000000002</v>
      </c>
    </row>
    <row r="36" spans="2:4" x14ac:dyDescent="0.3">
      <c r="B36" s="157" t="s">
        <v>17</v>
      </c>
      <c r="C36" s="157" t="s">
        <v>17</v>
      </c>
      <c r="D36" s="158">
        <v>0.43</v>
      </c>
    </row>
    <row r="37" spans="2:4" x14ac:dyDescent="0.3">
      <c r="B37" s="157" t="s">
        <v>100</v>
      </c>
      <c r="C37" s="157" t="s">
        <v>32</v>
      </c>
      <c r="D37" s="158">
        <v>0.39800000000000002</v>
      </c>
    </row>
    <row r="38" spans="2:4" x14ac:dyDescent="0.3">
      <c r="B38" s="159" t="s">
        <v>101</v>
      </c>
      <c r="C38" s="160" t="s">
        <v>36</v>
      </c>
      <c r="D38" s="158">
        <v>0.26900000000000002</v>
      </c>
    </row>
    <row r="39" spans="2:4" x14ac:dyDescent="0.3">
      <c r="B39" s="157" t="s">
        <v>7</v>
      </c>
      <c r="C39" s="157" t="s">
        <v>7</v>
      </c>
      <c r="D39" s="158">
        <v>0.23799999999999999</v>
      </c>
    </row>
    <row r="40" spans="2:4" x14ac:dyDescent="0.3">
      <c r="B40" s="157" t="s">
        <v>1</v>
      </c>
      <c r="C40" s="157" t="s">
        <v>1</v>
      </c>
      <c r="D40" s="158">
        <v>0.18099999999999999</v>
      </c>
    </row>
    <row r="41" spans="2:4" x14ac:dyDescent="0.3">
      <c r="B41" s="157" t="s">
        <v>16</v>
      </c>
      <c r="C41" s="157" t="s">
        <v>16</v>
      </c>
      <c r="D41" s="158">
        <v>0.105</v>
      </c>
    </row>
    <row r="43" spans="2:4" x14ac:dyDescent="0.3">
      <c r="B43" s="64"/>
      <c r="C43" s="64"/>
    </row>
    <row r="45" spans="2:4" x14ac:dyDescent="0.3">
      <c r="B45" s="64"/>
      <c r="C45" s="64"/>
    </row>
    <row r="46" spans="2:4" x14ac:dyDescent="0.3">
      <c r="B46" s="64"/>
      <c r="C46" s="64"/>
    </row>
    <row r="48" spans="2:4" x14ac:dyDescent="0.3">
      <c r="B48" s="64"/>
      <c r="C48" s="64"/>
    </row>
    <row r="49" spans="2:3" x14ac:dyDescent="0.3">
      <c r="B49" s="64"/>
      <c r="C49" s="64"/>
    </row>
    <row r="50" spans="2:3" x14ac:dyDescent="0.3">
      <c r="B50" s="64"/>
      <c r="C50" s="64"/>
    </row>
    <row r="51" spans="2:3" x14ac:dyDescent="0.3">
      <c r="B51" s="64"/>
      <c r="C51" s="64"/>
    </row>
    <row r="52" spans="2:3" x14ac:dyDescent="0.3">
      <c r="B52" s="148"/>
      <c r="C52" s="148"/>
    </row>
    <row r="55" spans="2:3" x14ac:dyDescent="0.3">
      <c r="B55" s="64"/>
      <c r="C55" s="64"/>
    </row>
    <row r="56" spans="2:3" x14ac:dyDescent="0.3">
      <c r="B56" s="64"/>
      <c r="C56" s="64"/>
    </row>
    <row r="57" spans="2:3" x14ac:dyDescent="0.3">
      <c r="B57" s="64"/>
      <c r="C57" s="64"/>
    </row>
    <row r="58" spans="2:3" x14ac:dyDescent="0.3">
      <c r="B58" s="64"/>
      <c r="C58" s="64"/>
    </row>
  </sheetData>
  <mergeCells count="3">
    <mergeCell ref="F6:F7"/>
    <mergeCell ref="G6:G7"/>
    <mergeCell ref="L6:L7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7715-3509-47E9-A9CB-5DE4634BE300}">
  <dimension ref="A1:AJ40"/>
  <sheetViews>
    <sheetView zoomScale="160" zoomScaleNormal="160" workbookViewId="0">
      <selection activeCell="M24" sqref="M24"/>
    </sheetView>
  </sheetViews>
  <sheetFormatPr defaultColWidth="4.77734375" defaultRowHeight="14.4" x14ac:dyDescent="0.3"/>
  <cols>
    <col min="1" max="2" width="4.77734375" customWidth="1"/>
    <col min="3" max="3" width="5.5546875" bestFit="1" customWidth="1"/>
    <col min="7" max="7" width="4.77734375" customWidth="1"/>
  </cols>
  <sheetData>
    <row r="1" spans="1:36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  <c r="T1" t="str">
        <f>_xlfn.CONCAT("""",Keys!A1,""": ", """",A1,"""")</f>
        <v>"1": ""</v>
      </c>
      <c r="U1" t="str">
        <f>_xlfn.CONCAT("""",Keys!B1,""": ", """",B1,"""")</f>
        <v>"2": "1"</v>
      </c>
      <c r="V1" t="str">
        <f>_xlfn.CONCAT("""",Keys!C1,""": ", """",C1,"""")</f>
        <v>"3": "2"</v>
      </c>
      <c r="W1" t="str">
        <f>_xlfn.CONCAT("""",Keys!D1,""": ", """",D1,"""")</f>
        <v>"4": "3"</v>
      </c>
      <c r="X1" t="str">
        <f>_xlfn.CONCAT("""",Keys!E1,""": ", """",E1,"""")</f>
        <v>"5": "4"</v>
      </c>
      <c r="Y1" t="str">
        <f>_xlfn.CONCAT("""",Keys!F1,""": ", """",F1,"""")</f>
        <v>"6": "5"</v>
      </c>
      <c r="Z1" t="str">
        <f>_xlfn.CONCAT("""",Keys!G1,""": ", """",G1,"""")</f>
        <v>"7": ""</v>
      </c>
      <c r="AD1" t="str">
        <f>_xlfn.CONCAT("""",Keys!K1,""": ", """",K1,"""")</f>
        <v>"7": ""</v>
      </c>
      <c r="AE1" t="str">
        <f>_xlfn.CONCAT("""",Keys!L1,""": ", """",L1,"""")</f>
        <v>"6": "6"</v>
      </c>
      <c r="AF1" t="str">
        <f>_xlfn.CONCAT("""",Keys!M1,""": ", """",M1,"""")</f>
        <v>"5": "7"</v>
      </c>
      <c r="AG1" t="str">
        <f>_xlfn.CONCAT("""",Keys!N1,""": ", """",N1,"""")</f>
        <v>"4": "8"</v>
      </c>
      <c r="AH1" t="str">
        <f>_xlfn.CONCAT("""",Keys!O1,""": ", """",O1,"""")</f>
        <v>"3": "9"</v>
      </c>
      <c r="AI1" t="str">
        <f>_xlfn.CONCAT("""",Keys!P1,""": ", """",P1,"""")</f>
        <v>"2": "0"</v>
      </c>
      <c r="AJ1" t="str">
        <f>_xlfn.CONCAT("""",Keys!Q1,""": ", """",Q1,"""")</f>
        <v>"1": ""</v>
      </c>
    </row>
    <row r="2" spans="1:36" x14ac:dyDescent="0.3">
      <c r="A2" s="44" t="s">
        <v>45</v>
      </c>
      <c r="B2" s="44" t="s">
        <v>7</v>
      </c>
      <c r="C2" s="44" t="s">
        <v>8</v>
      </c>
      <c r="D2" s="43" t="s">
        <v>14</v>
      </c>
      <c r="E2" s="41" t="s">
        <v>31</v>
      </c>
      <c r="F2" s="41" t="s">
        <v>26</v>
      </c>
      <c r="G2" s="59"/>
      <c r="H2" s="2"/>
      <c r="J2" s="17"/>
      <c r="K2" s="95"/>
      <c r="L2" s="69" t="s">
        <v>1</v>
      </c>
      <c r="M2" s="74" t="s">
        <v>29</v>
      </c>
      <c r="N2" s="70" t="s">
        <v>23</v>
      </c>
      <c r="O2" s="71" t="s">
        <v>20</v>
      </c>
      <c r="P2" s="71" t="s">
        <v>32</v>
      </c>
      <c r="Q2" s="103" t="s">
        <v>6</v>
      </c>
      <c r="T2" t="str">
        <f>_xlfn.CONCAT("""",Keys!A2,""": ", """",A2,"""")</f>
        <v>"8": "\\"</v>
      </c>
      <c r="U2" t="str">
        <f>_xlfn.CONCAT("""",Keys!B2,""": ", """",B2,"""")</f>
        <v>"9": "q"</v>
      </c>
      <c r="V2" t="str">
        <f>_xlfn.CONCAT("""",Keys!C2,""": ", """",C2,"""")</f>
        <v>"10": "w"</v>
      </c>
      <c r="W2" t="str">
        <f>_xlfn.CONCAT("""",Keys!D2,""": ", """",D2,"""")</f>
        <v>"11": "f"</v>
      </c>
      <c r="X2" t="str">
        <f>_xlfn.CONCAT("""",Keys!E2,""": ", """",E2,"""")</f>
        <v>"12": "p"</v>
      </c>
      <c r="Y2" t="str">
        <f>_xlfn.CONCAT("""",Keys!F2,""": ", """",F2,"""")</f>
        <v>"13": "k"</v>
      </c>
      <c r="Z2" t="str">
        <f>_xlfn.CONCAT("""",Keys!G2,""": ", """",G2,"""")</f>
        <v>"14": ""</v>
      </c>
      <c r="AD2" t="str">
        <f>_xlfn.CONCAT("""",Keys!K2,""": ", """",K2,"""")</f>
        <v>"14": ""</v>
      </c>
      <c r="AE2" t="str">
        <f>_xlfn.CONCAT("""",Keys!L2,""": ", """",L2,"""")</f>
        <v>"13": "j"</v>
      </c>
      <c r="AF2" t="str">
        <f>_xlfn.CONCAT("""",Keys!M2,""": ", """",M2,"""")</f>
        <v>"12": "l"</v>
      </c>
      <c r="AG2" t="str">
        <f>_xlfn.CONCAT("""",Keys!N2,""": ", """",N2,"""")</f>
        <v>"11": "u"</v>
      </c>
      <c r="AH2" t="str">
        <f>_xlfn.CONCAT("""",Keys!O2,""": ", """",O2,"""")</f>
        <v>"10": "y"</v>
      </c>
      <c r="AI2" t="str">
        <f>_xlfn.CONCAT("""",Keys!P2,""": ", """",P2,"""")</f>
        <v>"9": ";"</v>
      </c>
      <c r="AJ2" t="str">
        <f>_xlfn.CONCAT("""",Keys!Q2,""": ", """",Q2,"""")</f>
        <v>"8": "="</v>
      </c>
    </row>
    <row r="3" spans="1:36" x14ac:dyDescent="0.3">
      <c r="A3" s="116" t="s">
        <v>36</v>
      </c>
      <c r="B3" s="1" t="s">
        <v>11</v>
      </c>
      <c r="C3" s="44" t="s">
        <v>10</v>
      </c>
      <c r="D3" s="43" t="s">
        <v>12</v>
      </c>
      <c r="E3" s="41" t="s">
        <v>2</v>
      </c>
      <c r="F3" s="41" t="s">
        <v>21</v>
      </c>
      <c r="G3" s="82"/>
      <c r="H3" s="2"/>
      <c r="J3" s="17"/>
      <c r="K3" s="115" t="s">
        <v>4</v>
      </c>
      <c r="L3" s="69" t="s">
        <v>13</v>
      </c>
      <c r="M3" s="74" t="s">
        <v>22</v>
      </c>
      <c r="N3" s="70" t="s">
        <v>9</v>
      </c>
      <c r="O3" s="71" t="s">
        <v>25</v>
      </c>
      <c r="P3" s="72" t="s">
        <v>28</v>
      </c>
      <c r="Q3" s="104" t="s">
        <v>5</v>
      </c>
      <c r="T3" t="str">
        <f>_xlfn.CONCAT("""",Keys!A3,""": ", """",A3,"""")</f>
        <v>"15": "'"</v>
      </c>
      <c r="U3" t="str">
        <f>_xlfn.CONCAT("""",Keys!B3,""": ", """",B3,"""")</f>
        <v>"16": "a"</v>
      </c>
      <c r="V3" t="str">
        <f>_xlfn.CONCAT("""",Keys!C3,""": ", """",C3,"""")</f>
        <v>"17": "r"</v>
      </c>
      <c r="W3" t="str">
        <f>_xlfn.CONCAT("""",Keys!D3,""": ", """",D3,"""")</f>
        <v>"18": "s"</v>
      </c>
      <c r="X3" t="str">
        <f>_xlfn.CONCAT("""",Keys!E3,""": ", """",E3,"""")</f>
        <v>"19": "t"</v>
      </c>
      <c r="Y3" t="str">
        <f>_xlfn.CONCAT("""",Keys!F3,""": ", """",F3,"""")</f>
        <v>"20": "h"</v>
      </c>
      <c r="Z3" t="str">
        <f>_xlfn.CONCAT("""",Keys!G3,""": ", """",G3,"""")</f>
        <v>"21": ""</v>
      </c>
      <c r="AD3" t="str">
        <f>_xlfn.CONCAT("""",Keys!K3,""": ", """",K3,"""")</f>
        <v>"21": "`"</v>
      </c>
      <c r="AE3" t="str">
        <f>_xlfn.CONCAT("""",Keys!L3,""": ", """",L3,"""")</f>
        <v>"20": "d"</v>
      </c>
      <c r="AF3" t="str">
        <f>_xlfn.CONCAT("""",Keys!M3,""": ", """",M3,"""")</f>
        <v>"19": "n"</v>
      </c>
      <c r="AG3" t="str">
        <f>_xlfn.CONCAT("""",Keys!N3,""": ", """",N3,"""")</f>
        <v>"18": "e"</v>
      </c>
      <c r="AH3" t="str">
        <f>_xlfn.CONCAT("""",Keys!O3,""": ", """",O3,"""")</f>
        <v>"17": "i"</v>
      </c>
      <c r="AI3" t="str">
        <f>_xlfn.CONCAT("""",Keys!P3,""": ", """",P3,"""")</f>
        <v>"16": "o"</v>
      </c>
      <c r="AJ3" t="str">
        <f>_xlfn.CONCAT("""",Keys!Q3,""": ", """",Q3,"""")</f>
        <v>"15": "-"</v>
      </c>
    </row>
    <row r="4" spans="1:36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15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  <c r="T4" t="str">
        <f>_xlfn.CONCAT("""",Keys!A4,""": ", """",A4,"""")</f>
        <v>"22": ""</v>
      </c>
      <c r="U4" t="str">
        <f>_xlfn.CONCAT("""",Keys!B4,""": ", """",B4,"""")</f>
        <v>"23": "z"</v>
      </c>
      <c r="V4" t="str">
        <f>_xlfn.CONCAT("""",Keys!C4,""": ", """",C4,"""")</f>
        <v>"24": "x"</v>
      </c>
      <c r="W4" t="str">
        <f>_xlfn.CONCAT("""",Keys!D4,""": ", """",D4,"""")</f>
        <v>"25": "c"</v>
      </c>
      <c r="X4" t="str">
        <f>_xlfn.CONCAT("""",Keys!E4,""": ", """",E4,"""")</f>
        <v>"26": "v"</v>
      </c>
      <c r="Y4" t="str">
        <f>_xlfn.CONCAT("""",Keys!F4,""": ", """",F4,"""")</f>
        <v>"27": "b"</v>
      </c>
      <c r="Z4" t="str">
        <f>_xlfn.CONCAT("""",Keys!G4,""": ", """",G4,"""")</f>
        <v>"28": ""</v>
      </c>
      <c r="AA4" t="str">
        <f>_xlfn.CONCAT("""",Keys!H4,""": ", """",H4,"""")</f>
        <v>"29": ""</v>
      </c>
      <c r="AC4" t="str">
        <f>_xlfn.CONCAT("""",Keys!J4,""": ", """",J4,"""")</f>
        <v>"29": ""</v>
      </c>
      <c r="AD4" t="str">
        <f>_xlfn.CONCAT("""",Keys!K4,""": ", """",K4,"""")</f>
        <v>"28": ""</v>
      </c>
      <c r="AE4" t="str">
        <f>_xlfn.CONCAT("""",Keys!L4,""": ", """",L4,"""")</f>
        <v>"27": "g"</v>
      </c>
      <c r="AF4" t="str">
        <f>_xlfn.CONCAT("""",Keys!M4,""": ", """",M4,"""")</f>
        <v>"26": "m"</v>
      </c>
      <c r="AG4" t="str">
        <f>_xlfn.CONCAT("""",Keys!N4,""": ", """",N4,"""")</f>
        <v>"25": ","</v>
      </c>
      <c r="AH4" t="str">
        <f>_xlfn.CONCAT("""",Keys!O4,""": ", """",O4,"""")</f>
        <v>"24": "."</v>
      </c>
      <c r="AI4" t="str">
        <f>_xlfn.CONCAT("""",Keys!P4,""": ", """",P4,"""")</f>
        <v>"23": "/"</v>
      </c>
      <c r="AJ4" t="str">
        <f>_xlfn.CONCAT("""",Keys!Q4,""": ", """",Q4,"""")</f>
        <v>"22": ""</v>
      </c>
    </row>
    <row r="5" spans="1:36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  <c r="T5" t="str">
        <f>_xlfn.CONCAT("""",Keys!A5,""": ", """",A5,"""")</f>
        <v>"30": ""</v>
      </c>
      <c r="U5" t="str">
        <f>_xlfn.CONCAT("""",Keys!B5,""": ", """",B5,"""")</f>
        <v>"31": ""</v>
      </c>
      <c r="V5" t="str">
        <f>_xlfn.CONCAT("""",Keys!C5,""": ", """",C5,"""")</f>
        <v>"32": "["</v>
      </c>
      <c r="W5" t="str">
        <f>_xlfn.CONCAT("""",Keys!D5,""": ", """",D5,"""")</f>
        <v>"33": "]"</v>
      </c>
      <c r="X5" t="str">
        <f>_xlfn.CONCAT("""",Keys!E5,""": ", """",E5,"""")</f>
        <v>"34": ""</v>
      </c>
      <c r="Y5" t="str">
        <f>_xlfn.CONCAT("""",Keys!F5,""": ", """",F5,"""")</f>
        <v>"35": ""</v>
      </c>
      <c r="Z5" t="str">
        <f>_xlfn.CONCAT("""",Keys!G5,""": ", """",G5,"""")</f>
        <v>"36": ""</v>
      </c>
      <c r="AA5" t="str">
        <f>_xlfn.CONCAT("""",Keys!H5,""": ", """",H5,"""")</f>
        <v>"37": ""</v>
      </c>
      <c r="AC5" t="str">
        <f>_xlfn.CONCAT("""",Keys!J5,""": ", """",J5,"""")</f>
        <v>"37": ""</v>
      </c>
      <c r="AD5" t="str">
        <f>_xlfn.CONCAT("""",Keys!K5,""": ", """",K5,"""")</f>
        <v>"36": ""</v>
      </c>
      <c r="AE5" t="str">
        <f>_xlfn.CONCAT("""",Keys!L5,""": ", """",L5,"""")</f>
        <v>"35": " "</v>
      </c>
      <c r="AF5" t="str">
        <f>_xlfn.CONCAT("""",Keys!M5,""": ", """",M5,"""")</f>
        <v>"34": ""</v>
      </c>
      <c r="AG5" t="str">
        <f>_xlfn.CONCAT("""",Keys!N5,""": ", """",N5,"""")</f>
        <v>"33": ""</v>
      </c>
      <c r="AH5" t="str">
        <f>_xlfn.CONCAT("""",Keys!O5,""": ", """",O5,"""")</f>
        <v>"32": ""</v>
      </c>
      <c r="AI5" t="str">
        <f>_xlfn.CONCAT("""",Keys!P5,""": ", """",P5,"""")</f>
        <v>"31": ""</v>
      </c>
      <c r="AJ5" t="str">
        <f>_xlfn.CONCAT("""",Keys!Q5,""": ", """",Q5,"""")</f>
        <v>"30": ""</v>
      </c>
    </row>
    <row r="6" spans="1:36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  <c r="AA6" t="str">
        <f>_xlfn.CONCAT("""",Keys!H6,""": ", """",H6,"""")</f>
        <v>"38": ""</v>
      </c>
      <c r="AC6" t="str">
        <f>_xlfn.CONCAT("""",Keys!J6,""": ", """",J6,"""")</f>
        <v>"38": ""</v>
      </c>
    </row>
    <row r="8" spans="1:36" x14ac:dyDescent="0.3">
      <c r="A8" t="str">
        <f>_xlfn.CONCAT("{","""left"": {",T8,"}",", ""right"": {",T9,"}}")</f>
        <v>{"left": {"1": "","2": "1","3": "2","4": "3","5": "4","6": "5","7": "","8": "\\","9": "q","10": "w","11": "f","12": "p","13": "k","14": "","15": "'","16": "a","17": "r","18": "s","19": "t","20": "h","21": "","22":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"d","19": "n","18": "e","17": "i","16": "o","15": "-","29": "","28": "","27": "g","26": "m","25": ",","24": ".","23": "/","22": "","37": "","36": "","35": " ","34": "","33": "","32": "","31": "","30": "","38": ""}}</v>
      </c>
      <c r="T8" t="str">
        <f>_xlfn.TEXTJOIN(",",TRUE,T1:AA6,)</f>
        <v>"1": "","2": "1","3": "2","4": "3","5": "4","6": "5","7": "","8": "\\","9": "q","10": "w","11": "f","12": "p","13": "k","14": "","15": "'","16": "a","17": "r","18": "s","19": "t","20": "h","21": "","22": "","23": "z","24": "x","25": "c","26": "v","27": "b","28": "","29": "","30": "","31": "","32": "[","33": "]","34": "","35": "","36": "","37": "","38": ""</v>
      </c>
    </row>
    <row r="9" spans="1:36" x14ac:dyDescent="0.3">
      <c r="T9" t="str">
        <f>_xlfn.TEXTJOIN(",",TRUE,AC1:AJ6,)</f>
        <v>"7": "","6": "6","5": "7","4": "8","3": "9","2": "0","1": "","14": "","13": "j","12": "l","11": "u","10": "y","9": ";","8": "=","21": "`","20": "d","19": "n","18": "e","17": "i","16": "o","15": "-","29": "","28": "","27": "g","26": "m","25": ",","24": ".","23": "/","22": "","37": "","36": "","35": " ","34": "","33": "","32": "","31": "","30": "","38": ""</v>
      </c>
    </row>
    <row r="10" spans="1:36" x14ac:dyDescent="0.3">
      <c r="A10" s="64" t="s">
        <v>104</v>
      </c>
      <c r="B10" s="64" t="s">
        <v>105</v>
      </c>
      <c r="C10" s="150" t="s">
        <v>102</v>
      </c>
      <c r="D10" t="s">
        <v>106</v>
      </c>
      <c r="E10" s="87"/>
      <c r="F10" s="87" t="s">
        <v>43</v>
      </c>
      <c r="G10" s="87" t="s">
        <v>103</v>
      </c>
      <c r="H10" s="87"/>
      <c r="I10" s="87" t="s">
        <v>44</v>
      </c>
      <c r="J10" s="87" t="s">
        <v>103</v>
      </c>
      <c r="L10" t="s">
        <v>158</v>
      </c>
      <c r="Q10" t="s">
        <v>163</v>
      </c>
      <c r="R10" t="s">
        <v>164</v>
      </c>
    </row>
    <row r="11" spans="1:36" x14ac:dyDescent="0.3">
      <c r="A11" s="179" t="s">
        <v>9</v>
      </c>
      <c r="B11" s="179" t="s">
        <v>9</v>
      </c>
      <c r="C11" s="180">
        <v>11.692</v>
      </c>
      <c r="D11" s="150"/>
      <c r="E11" s="87"/>
      <c r="F11" s="87" t="str">
        <f>B2</f>
        <v>q</v>
      </c>
      <c r="G11" s="87">
        <f t="shared" ref="G11:G25" si="0">_xlfn.IFNA(_xlfn.IFNA(INDEX($C$12:$C$58, MATCH(F11,$A$12:$A$58,0)), INDEX($C$12:$C$58, MATCH(F11,$B$12:$B$58,0))),0)</f>
        <v>0.23799999999999999</v>
      </c>
      <c r="H11" s="87"/>
      <c r="I11" s="87" t="str">
        <f>L2</f>
        <v>j</v>
      </c>
      <c r="J11" s="87">
        <f t="shared" ref="J11:J25" si="1">_xlfn.IFNA(_xlfn.IFNA(INDEX($C$12:$C$58, MATCH(I11,$A$12:$A$58,0)), INDEX($C$12:$C$58, MATCH(I11,$B$12:$B$58,0))),0)</f>
        <v>0.18099999999999999</v>
      </c>
      <c r="L11" t="s">
        <v>159</v>
      </c>
      <c r="R11" t="s">
        <v>165</v>
      </c>
    </row>
    <row r="12" spans="1:36" x14ac:dyDescent="0.3">
      <c r="A12" s="179" t="s">
        <v>2</v>
      </c>
      <c r="B12" s="179" t="s">
        <v>2</v>
      </c>
      <c r="C12" s="180">
        <v>9.1489999999999991</v>
      </c>
      <c r="D12" s="150">
        <f>C11-Table9156574[[#This Row],[%]]</f>
        <v>2.543000000000001</v>
      </c>
      <c r="E12" s="87"/>
      <c r="F12" s="87" t="str">
        <f>B3</f>
        <v>a</v>
      </c>
      <c r="G12" s="87">
        <f t="shared" si="0"/>
        <v>7.2220000000000004</v>
      </c>
      <c r="H12" s="87"/>
      <c r="I12" s="87" t="str">
        <f>L3</f>
        <v>d</v>
      </c>
      <c r="J12" s="87">
        <f t="shared" si="1"/>
        <v>3.1739999999999999</v>
      </c>
      <c r="L12" t="s">
        <v>160</v>
      </c>
      <c r="R12" t="s">
        <v>166</v>
      </c>
    </row>
    <row r="13" spans="1:36" x14ac:dyDescent="0.3">
      <c r="A13" s="179" t="s">
        <v>11</v>
      </c>
      <c r="B13" s="179" t="s">
        <v>11</v>
      </c>
      <c r="C13" s="180">
        <v>7.2220000000000004</v>
      </c>
      <c r="D13" s="150">
        <f>C12-Table9156574[[#This Row],[%]]</f>
        <v>1.9269999999999987</v>
      </c>
      <c r="E13" s="87"/>
      <c r="F13" s="87" t="str">
        <f>B4</f>
        <v>z</v>
      </c>
      <c r="G13" s="87">
        <f t="shared" si="0"/>
        <v>0.105</v>
      </c>
      <c r="H13" s="87"/>
      <c r="I13" s="87" t="str">
        <f>L4</f>
        <v>g</v>
      </c>
      <c r="J13" s="87">
        <f t="shared" si="1"/>
        <v>1.597</v>
      </c>
      <c r="L13" t="s">
        <v>161</v>
      </c>
      <c r="R13" t="s">
        <v>167</v>
      </c>
      <c r="T13" s="79"/>
    </row>
    <row r="14" spans="1:36" x14ac:dyDescent="0.3">
      <c r="A14" s="161" t="s">
        <v>25</v>
      </c>
      <c r="B14" s="161" t="s">
        <v>25</v>
      </c>
      <c r="C14" s="165">
        <v>6.7350000000000003</v>
      </c>
      <c r="D14" s="150">
        <f>C13-Table9156574[[#This Row],[%]]</f>
        <v>0.4870000000000001</v>
      </c>
      <c r="E14" s="87"/>
      <c r="F14" s="87" t="str">
        <f>C2</f>
        <v>w</v>
      </c>
      <c r="G14" s="87">
        <f t="shared" si="0"/>
        <v>1.278</v>
      </c>
      <c r="H14" s="87"/>
      <c r="I14" s="87" t="str">
        <f>M2</f>
        <v>l</v>
      </c>
      <c r="J14" s="87">
        <f t="shared" si="1"/>
        <v>3.9790000000000001</v>
      </c>
      <c r="L14" t="s">
        <v>162</v>
      </c>
      <c r="R14" t="s">
        <v>168</v>
      </c>
    </row>
    <row r="15" spans="1:36" x14ac:dyDescent="0.3">
      <c r="A15" s="161" t="s">
        <v>28</v>
      </c>
      <c r="B15" s="161" t="s">
        <v>28</v>
      </c>
      <c r="C15" s="165">
        <v>6.7030000000000003</v>
      </c>
      <c r="D15" s="150">
        <f>C14-Table9156574[[#This Row],[%]]</f>
        <v>3.2000000000000028E-2</v>
      </c>
      <c r="E15" s="87"/>
      <c r="F15" s="87" t="str">
        <f>C3</f>
        <v>r</v>
      </c>
      <c r="G15" s="87">
        <f t="shared" si="0"/>
        <v>5.7329999999999997</v>
      </c>
      <c r="H15" s="87"/>
      <c r="I15" s="87" t="str">
        <f>M3</f>
        <v>n</v>
      </c>
      <c r="J15" s="87">
        <f t="shared" si="1"/>
        <v>6.49</v>
      </c>
    </row>
    <row r="16" spans="1:36" x14ac:dyDescent="0.3">
      <c r="A16" s="161" t="s">
        <v>22</v>
      </c>
      <c r="B16" s="161" t="s">
        <v>22</v>
      </c>
      <c r="C16" s="165">
        <v>6.49</v>
      </c>
      <c r="D16" s="150">
        <f>C15-Table9156574[[#This Row],[%]]</f>
        <v>0.21300000000000008</v>
      </c>
      <c r="E16" s="87"/>
      <c r="F16" s="87" t="str">
        <f>C4</f>
        <v>x</v>
      </c>
      <c r="G16" s="87">
        <f t="shared" si="0"/>
        <v>0.43</v>
      </c>
      <c r="H16" s="87"/>
      <c r="I16" s="87" t="str">
        <f>M4</f>
        <v>m</v>
      </c>
      <c r="J16" s="87">
        <f t="shared" si="1"/>
        <v>2.4380000000000002</v>
      </c>
    </row>
    <row r="17" spans="1:10" x14ac:dyDescent="0.3">
      <c r="A17" s="161" t="s">
        <v>12</v>
      </c>
      <c r="B17" s="161" t="s">
        <v>12</v>
      </c>
      <c r="C17" s="165">
        <v>6.3739999999999997</v>
      </c>
      <c r="D17" s="150">
        <f>C16-Table9156574[[#This Row],[%]]</f>
        <v>0.11600000000000055</v>
      </c>
      <c r="E17" s="87"/>
      <c r="F17" s="87" t="str">
        <f>D2</f>
        <v>f</v>
      </c>
      <c r="G17" s="87">
        <f t="shared" si="0"/>
        <v>1.756</v>
      </c>
      <c r="H17" s="87"/>
      <c r="I17" s="87" t="str">
        <f>N2</f>
        <v>u</v>
      </c>
      <c r="J17" s="87">
        <f t="shared" si="1"/>
        <v>2.6539999999999999</v>
      </c>
    </row>
    <row r="18" spans="1:10" x14ac:dyDescent="0.3">
      <c r="A18" s="161" t="s">
        <v>10</v>
      </c>
      <c r="B18" s="161" t="s">
        <v>10</v>
      </c>
      <c r="C18" s="165">
        <v>5.7329999999999997</v>
      </c>
      <c r="D18" s="150">
        <f>C17-Table9156574[[#This Row],[%]]</f>
        <v>0.64100000000000001</v>
      </c>
      <c r="E18" s="87"/>
      <c r="F18" s="87" t="str">
        <f>D3</f>
        <v>s</v>
      </c>
      <c r="G18" s="87">
        <f t="shared" si="0"/>
        <v>6.3739999999999997</v>
      </c>
      <c r="H18" s="87"/>
      <c r="I18" s="87" t="str">
        <f>N3</f>
        <v>e</v>
      </c>
      <c r="J18" s="87">
        <f t="shared" si="1"/>
        <v>0</v>
      </c>
    </row>
    <row r="19" spans="1:10" x14ac:dyDescent="0.3">
      <c r="A19" s="181" t="s">
        <v>29</v>
      </c>
      <c r="B19" s="181" t="s">
        <v>29</v>
      </c>
      <c r="C19" s="182">
        <v>3.9790000000000001</v>
      </c>
      <c r="D19" s="150">
        <f>C18-Table9156574[[#This Row],[%]]</f>
        <v>1.7539999999999996</v>
      </c>
      <c r="E19" s="87"/>
      <c r="F19" s="87" t="str">
        <f>D4</f>
        <v>c</v>
      </c>
      <c r="G19" s="87">
        <f t="shared" si="0"/>
        <v>3.9359999999999999</v>
      </c>
      <c r="H19" s="87"/>
      <c r="I19" s="87" t="str">
        <f>N4</f>
        <v>,</v>
      </c>
      <c r="J19" s="87">
        <f t="shared" si="1"/>
        <v>1.0269999999999999</v>
      </c>
    </row>
    <row r="20" spans="1:10" x14ac:dyDescent="0.3">
      <c r="A20" s="181" t="s">
        <v>18</v>
      </c>
      <c r="B20" s="181" t="s">
        <v>18</v>
      </c>
      <c r="C20" s="182">
        <v>3.9359999999999999</v>
      </c>
      <c r="D20" s="150">
        <f>C19-Table9156574[[#This Row],[%]]</f>
        <v>4.3000000000000149E-2</v>
      </c>
      <c r="E20" s="87"/>
      <c r="F20" s="87" t="str">
        <f>E2</f>
        <v>p</v>
      </c>
      <c r="G20" s="87">
        <f t="shared" si="0"/>
        <v>2.54</v>
      </c>
      <c r="H20" s="87"/>
      <c r="I20" s="87" t="str">
        <f>O2</f>
        <v>y</v>
      </c>
      <c r="J20" s="87">
        <f t="shared" si="1"/>
        <v>1.5489999999999999</v>
      </c>
    </row>
    <row r="21" spans="1:10" x14ac:dyDescent="0.3">
      <c r="A21" s="154" t="s">
        <v>21</v>
      </c>
      <c r="B21" s="154" t="s">
        <v>21</v>
      </c>
      <c r="C21" s="166">
        <v>3.2429999999999999</v>
      </c>
      <c r="D21" s="150">
        <f>C20-Table9156574[[#This Row],[%]]</f>
        <v>0.69300000000000006</v>
      </c>
      <c r="E21" s="87"/>
      <c r="F21" s="87" t="str">
        <f>E3</f>
        <v>t</v>
      </c>
      <c r="G21" s="87">
        <f t="shared" si="0"/>
        <v>9.1489999999999991</v>
      </c>
      <c r="H21" s="87"/>
      <c r="I21" s="87" t="str">
        <f>O3</f>
        <v>i</v>
      </c>
      <c r="J21" s="87">
        <f t="shared" si="1"/>
        <v>6.7350000000000003</v>
      </c>
    </row>
    <row r="22" spans="1:10" x14ac:dyDescent="0.3">
      <c r="A22" s="154" t="s">
        <v>13</v>
      </c>
      <c r="B22" s="154" t="s">
        <v>13</v>
      </c>
      <c r="C22" s="166">
        <v>3.1739999999999999</v>
      </c>
      <c r="D22" s="150">
        <f>C21-Table9156574[[#This Row],[%]]</f>
        <v>6.899999999999995E-2</v>
      </c>
      <c r="E22" s="87"/>
      <c r="F22" s="87" t="str">
        <f>E4</f>
        <v>v</v>
      </c>
      <c r="G22" s="87">
        <f t="shared" si="0"/>
        <v>0.90100000000000002</v>
      </c>
      <c r="H22" s="87"/>
      <c r="I22" s="87" t="str">
        <f>O4</f>
        <v>.</v>
      </c>
      <c r="J22" s="87">
        <f t="shared" si="1"/>
        <v>3.0430000000000001</v>
      </c>
    </row>
    <row r="23" spans="1:10" x14ac:dyDescent="0.3">
      <c r="A23" s="154" t="s">
        <v>30</v>
      </c>
      <c r="B23" s="174" t="s">
        <v>98</v>
      </c>
      <c r="C23" s="166">
        <v>3.0430000000000001</v>
      </c>
      <c r="D23" s="150">
        <f>C22-Table9156574[[#This Row],[%]]</f>
        <v>0.13099999999999978</v>
      </c>
      <c r="E23" s="87"/>
      <c r="F23" s="87" t="str">
        <f>F2</f>
        <v>k</v>
      </c>
      <c r="G23" s="87">
        <f t="shared" si="0"/>
        <v>0.51900000000000002</v>
      </c>
      <c r="H23" s="87"/>
      <c r="I23" s="87" t="str">
        <f>P2</f>
        <v>;</v>
      </c>
      <c r="J23" s="87">
        <f t="shared" si="1"/>
        <v>0.39800000000000002</v>
      </c>
    </row>
    <row r="24" spans="1:10" x14ac:dyDescent="0.3">
      <c r="A24" s="154" t="s">
        <v>23</v>
      </c>
      <c r="B24" s="154" t="s">
        <v>23</v>
      </c>
      <c r="C24" s="166">
        <v>2.6539999999999999</v>
      </c>
      <c r="D24" s="150">
        <f>C23-Table9156574[[#This Row],[%]]</f>
        <v>0.38900000000000023</v>
      </c>
      <c r="E24" s="87"/>
      <c r="F24" s="87" t="str">
        <f>F3</f>
        <v>h</v>
      </c>
      <c r="G24" s="87">
        <f t="shared" si="0"/>
        <v>3.2429999999999999</v>
      </c>
      <c r="H24" s="87"/>
      <c r="I24" s="87" t="str">
        <f>P3</f>
        <v>o</v>
      </c>
      <c r="J24" s="87">
        <f t="shared" si="1"/>
        <v>6.7030000000000003</v>
      </c>
    </row>
    <row r="25" spans="1:10" x14ac:dyDescent="0.3">
      <c r="A25" s="154" t="s">
        <v>31</v>
      </c>
      <c r="B25" s="154" t="s">
        <v>31</v>
      </c>
      <c r="C25" s="166">
        <v>2.54</v>
      </c>
      <c r="D25" s="150">
        <f>C24-Table9156574[[#This Row],[%]]</f>
        <v>0.11399999999999988</v>
      </c>
      <c r="E25" s="87"/>
      <c r="F25" s="87" t="str">
        <f>F4</f>
        <v>b</v>
      </c>
      <c r="G25" s="87">
        <f t="shared" si="0"/>
        <v>1.5489999999999999</v>
      </c>
      <c r="H25" s="87"/>
      <c r="I25" s="87" t="str">
        <f>P4</f>
        <v>/</v>
      </c>
      <c r="J25" s="87">
        <f t="shared" si="1"/>
        <v>0</v>
      </c>
    </row>
    <row r="26" spans="1:10" x14ac:dyDescent="0.3">
      <c r="A26" s="154" t="s">
        <v>24</v>
      </c>
      <c r="B26" s="154" t="s">
        <v>24</v>
      </c>
      <c r="C26" s="166">
        <v>2.4380000000000002</v>
      </c>
      <c r="D26" s="150">
        <f>C25-Table9156574[[#This Row],[%]]</f>
        <v>0.10199999999999987</v>
      </c>
      <c r="E26" s="87"/>
      <c r="F26" s="176"/>
      <c r="G26" s="177">
        <f>SUM(G11:G25)</f>
        <v>44.972999999999999</v>
      </c>
      <c r="H26" s="87"/>
      <c r="I26" s="176"/>
      <c r="J26" s="178">
        <f>SUM(J11:J25)</f>
        <v>39.968000000000011</v>
      </c>
    </row>
    <row r="27" spans="1:10" x14ac:dyDescent="0.3">
      <c r="A27" s="155" t="s">
        <v>14</v>
      </c>
      <c r="B27" s="155" t="s">
        <v>14</v>
      </c>
      <c r="C27" s="167">
        <v>1.756</v>
      </c>
      <c r="D27" s="150">
        <f>C26-Table9156574[[#This Row],[%]]</f>
        <v>0.68200000000000016</v>
      </c>
      <c r="F27" s="87"/>
      <c r="G27" s="87"/>
      <c r="H27" s="87"/>
      <c r="I27" s="87"/>
      <c r="J27" s="87"/>
    </row>
    <row r="28" spans="1:10" x14ac:dyDescent="0.3">
      <c r="A28" s="155" t="s">
        <v>15</v>
      </c>
      <c r="B28" s="155" t="s">
        <v>15</v>
      </c>
      <c r="C28" s="167">
        <v>1.597</v>
      </c>
      <c r="D28" s="150">
        <f>C27-Table9156574[[#This Row],[%]]</f>
        <v>0.15900000000000003</v>
      </c>
      <c r="E28" s="87"/>
      <c r="F28" s="87"/>
      <c r="G28" s="87"/>
      <c r="H28" s="87"/>
      <c r="I28" s="87"/>
      <c r="J28" s="87"/>
    </row>
    <row r="29" spans="1:10" x14ac:dyDescent="0.3">
      <c r="A29" s="155" t="s">
        <v>20</v>
      </c>
      <c r="B29" s="155" t="s">
        <v>20</v>
      </c>
      <c r="C29" s="167">
        <v>1.5489999999999999</v>
      </c>
      <c r="D29" s="150">
        <f>C28-Table9156574[[#This Row],[%]]</f>
        <v>4.8000000000000043E-2</v>
      </c>
      <c r="E29" s="87"/>
      <c r="F29" s="87"/>
      <c r="G29" s="87"/>
      <c r="H29" s="87"/>
      <c r="I29" s="87"/>
      <c r="J29" s="87"/>
    </row>
    <row r="30" spans="1:10" x14ac:dyDescent="0.3">
      <c r="A30" s="155" t="s">
        <v>3</v>
      </c>
      <c r="B30" s="155" t="s">
        <v>3</v>
      </c>
      <c r="C30" s="167">
        <v>1.5489999999999999</v>
      </c>
      <c r="D30" s="150">
        <f>C29-Table9156574[[#This Row],[%]]</f>
        <v>0</v>
      </c>
      <c r="E30" s="87"/>
      <c r="F30" s="87"/>
      <c r="G30" s="87"/>
      <c r="H30" s="87"/>
      <c r="I30" s="87"/>
      <c r="J30" s="87"/>
    </row>
    <row r="31" spans="1:10" x14ac:dyDescent="0.3">
      <c r="A31" s="155" t="s">
        <v>8</v>
      </c>
      <c r="B31" s="155" t="s">
        <v>8</v>
      </c>
      <c r="C31" s="167">
        <v>1.278</v>
      </c>
      <c r="D31" s="150">
        <f>C30-Table9156574[[#This Row],[%]]</f>
        <v>0.27099999999999991</v>
      </c>
      <c r="E31" s="87"/>
      <c r="F31" s="87"/>
      <c r="G31" s="87"/>
      <c r="H31" s="87"/>
      <c r="I31" s="87"/>
      <c r="J31" s="87"/>
    </row>
    <row r="32" spans="1:10" x14ac:dyDescent="0.3">
      <c r="A32" s="155" t="s">
        <v>27</v>
      </c>
      <c r="B32" s="155" t="s">
        <v>99</v>
      </c>
      <c r="C32" s="167">
        <v>1.0269999999999999</v>
      </c>
      <c r="D32" s="150">
        <f>C31-Table9156574[[#This Row],[%]]</f>
        <v>0.25100000000000011</v>
      </c>
      <c r="E32" s="87"/>
      <c r="F32" s="87"/>
      <c r="G32" s="87"/>
      <c r="H32" s="87"/>
      <c r="I32" s="87"/>
      <c r="J32" s="87"/>
    </row>
    <row r="33" spans="1:10" x14ac:dyDescent="0.3">
      <c r="A33" s="155" t="s">
        <v>19</v>
      </c>
      <c r="B33" s="155" t="s">
        <v>19</v>
      </c>
      <c r="C33" s="167">
        <v>0.90100000000000002</v>
      </c>
      <c r="D33" s="150">
        <f>C32-Table9156574[[#This Row],[%]]</f>
        <v>0.12599999999999989</v>
      </c>
      <c r="E33" s="87"/>
      <c r="F33" s="87"/>
      <c r="G33" s="87"/>
      <c r="H33" s="87"/>
      <c r="I33" s="87"/>
      <c r="J33" s="87"/>
    </row>
    <row r="34" spans="1:10" x14ac:dyDescent="0.3">
      <c r="A34" s="157" t="s">
        <v>26</v>
      </c>
      <c r="B34" s="157" t="s">
        <v>26</v>
      </c>
      <c r="C34" s="168">
        <v>0.51900000000000002</v>
      </c>
      <c r="D34" s="150">
        <f>C33-Table9156574[[#This Row],[%]]</f>
        <v>0.38200000000000001</v>
      </c>
      <c r="E34" s="87"/>
      <c r="F34" s="87"/>
      <c r="G34" s="87"/>
      <c r="H34" s="87"/>
      <c r="I34" s="87"/>
      <c r="J34" s="87"/>
    </row>
    <row r="35" spans="1:10" x14ac:dyDescent="0.3">
      <c r="A35" s="157" t="s">
        <v>17</v>
      </c>
      <c r="B35" s="157" t="s">
        <v>17</v>
      </c>
      <c r="C35" s="168">
        <v>0.43</v>
      </c>
      <c r="D35" s="150">
        <f>C34-Table9156574[[#This Row],[%]]</f>
        <v>8.9000000000000024E-2</v>
      </c>
      <c r="E35" s="87"/>
      <c r="F35" s="87"/>
      <c r="G35" s="87"/>
      <c r="H35" s="87"/>
      <c r="I35" s="87"/>
      <c r="J35" s="87"/>
    </row>
    <row r="36" spans="1:10" x14ac:dyDescent="0.3">
      <c r="A36" s="157" t="s">
        <v>100</v>
      </c>
      <c r="B36" s="157" t="s">
        <v>32</v>
      </c>
      <c r="C36" s="168">
        <v>0.39800000000000002</v>
      </c>
      <c r="D36" s="150">
        <f>C35-Table9156574[[#This Row],[%]]</f>
        <v>3.1999999999999973E-2</v>
      </c>
      <c r="E36" s="87"/>
      <c r="F36" s="87"/>
      <c r="G36" s="87"/>
      <c r="H36" s="87"/>
      <c r="I36" s="87"/>
      <c r="J36" s="87"/>
    </row>
    <row r="37" spans="1:10" x14ac:dyDescent="0.3">
      <c r="A37" s="159" t="s">
        <v>101</v>
      </c>
      <c r="B37" s="160" t="s">
        <v>36</v>
      </c>
      <c r="C37" s="168">
        <v>0.26900000000000002</v>
      </c>
      <c r="D37" s="150">
        <f>C36-Table9156574[[#This Row],[%]]</f>
        <v>0.129</v>
      </c>
      <c r="E37" s="87"/>
      <c r="F37" s="87"/>
      <c r="G37" s="87"/>
      <c r="H37" s="87"/>
      <c r="I37" s="87"/>
      <c r="J37" s="87"/>
    </row>
    <row r="38" spans="1:10" x14ac:dyDescent="0.3">
      <c r="A38" s="157" t="s">
        <v>7</v>
      </c>
      <c r="B38" s="157" t="s">
        <v>7</v>
      </c>
      <c r="C38" s="168">
        <v>0.23799999999999999</v>
      </c>
      <c r="D38" s="87">
        <f>C37-Table9156574[[#This Row],[%]]</f>
        <v>3.1000000000000028E-2</v>
      </c>
      <c r="E38" s="87"/>
      <c r="F38" s="87"/>
      <c r="G38" s="87"/>
      <c r="H38" s="87"/>
      <c r="I38" s="87"/>
      <c r="J38" s="87"/>
    </row>
    <row r="39" spans="1:10" x14ac:dyDescent="0.3">
      <c r="A39" s="157" t="s">
        <v>1</v>
      </c>
      <c r="B39" s="157" t="s">
        <v>1</v>
      </c>
      <c r="C39" s="168">
        <v>0.18099999999999999</v>
      </c>
      <c r="D39" s="87">
        <f>C38-Table9156574[[#This Row],[%]]</f>
        <v>5.6999999999999995E-2</v>
      </c>
      <c r="E39" s="87"/>
      <c r="F39" s="87"/>
      <c r="G39" s="87"/>
      <c r="H39" s="87"/>
      <c r="I39" s="87"/>
      <c r="J39" s="87"/>
    </row>
    <row r="40" spans="1:10" x14ac:dyDescent="0.3">
      <c r="A40" s="157" t="s">
        <v>16</v>
      </c>
      <c r="B40" s="157" t="s">
        <v>16</v>
      </c>
      <c r="C40" s="168">
        <v>0.105</v>
      </c>
      <c r="D40" s="87">
        <f>C39-Table9156574[[#This Row],[%]]</f>
        <v>7.5999999999999998E-2</v>
      </c>
      <c r="E40" s="87"/>
      <c r="F40" s="87"/>
      <c r="G40" s="87"/>
      <c r="H40" s="87"/>
      <c r="I40" s="87"/>
      <c r="J40" s="87"/>
    </row>
  </sheetData>
  <mergeCells count="3">
    <mergeCell ref="F5:F6"/>
    <mergeCell ref="G5:G6"/>
    <mergeCell ref="L5:L6"/>
  </mergeCells>
  <phoneticPr fontId="5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0E27-6502-49FD-827E-25754C2CC2C1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13</v>
      </c>
      <c r="E2" s="41" t="s">
        <v>14</v>
      </c>
      <c r="F2" s="41" t="s">
        <v>26</v>
      </c>
      <c r="G2" s="59"/>
      <c r="H2" s="2"/>
      <c r="J2" s="17"/>
      <c r="K2" s="69"/>
      <c r="L2" s="69" t="s">
        <v>1</v>
      </c>
      <c r="M2" s="74" t="s">
        <v>23</v>
      </c>
      <c r="N2" s="70" t="s">
        <v>10</v>
      </c>
      <c r="O2" s="71" t="s">
        <v>29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9</v>
      </c>
      <c r="E3" s="41" t="s">
        <v>2</v>
      </c>
      <c r="F3" s="41" t="s">
        <v>15</v>
      </c>
      <c r="G3" s="82"/>
      <c r="H3" s="2"/>
      <c r="J3" s="17"/>
      <c r="K3" s="83" t="s">
        <v>4</v>
      </c>
      <c r="L3" s="69" t="s">
        <v>20</v>
      </c>
      <c r="M3" s="74" t="s">
        <v>22</v>
      </c>
      <c r="N3" s="70" t="s">
        <v>25</v>
      </c>
      <c r="O3" s="71" t="s">
        <v>28</v>
      </c>
      <c r="P3" s="72" t="s">
        <v>21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31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1"/>
      <c r="C5" s="44" t="s">
        <v>33</v>
      </c>
      <c r="D5" s="43" t="s">
        <v>34</v>
      </c>
      <c r="E5" s="3"/>
      <c r="F5" s="250"/>
      <c r="G5" s="250"/>
      <c r="H5" s="3"/>
      <c r="J5" s="73"/>
      <c r="K5" s="76"/>
      <c r="L5" s="252" t="s">
        <v>37</v>
      </c>
      <c r="M5" s="106"/>
      <c r="N5" s="101"/>
      <c r="O5" s="102"/>
      <c r="P5" s="72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"f"</v>
      </c>
      <c r="F9" t="str">
        <f>_xlfn.CONCAT("""",Keys!F2,""": ", """",F2,"""")</f>
        <v>"13": "k"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"f","13": "k","14":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"f","13": "k","14":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F72C-151E-43E5-9E9B-7B384388A13F}">
  <dimension ref="A1:AK40"/>
  <sheetViews>
    <sheetView zoomScale="205" zoomScaleNormal="205" workbookViewId="0">
      <pane ySplit="6" topLeftCell="A7" activePane="bottomLeft" state="frozen"/>
      <selection pane="bottomLeft" activeCell="A9" sqref="A9:C40"/>
    </sheetView>
  </sheetViews>
  <sheetFormatPr defaultColWidth="4.77734375" defaultRowHeight="14.4" x14ac:dyDescent="0.3"/>
  <sheetData>
    <row r="1" spans="1:3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  <c r="U1" t="str">
        <f>_xlfn.CONCAT("""",Keys!A1,""": ", """",A1,"""")</f>
        <v>"1": ""</v>
      </c>
      <c r="V1" t="str">
        <f>_xlfn.CONCAT("""",Keys!B1,""": ", """",B1,"""")</f>
        <v>"2": "1"</v>
      </c>
      <c r="W1" t="str">
        <f>_xlfn.CONCAT("""",Keys!C1,""": ", """",C1,"""")</f>
        <v>"3": "2"</v>
      </c>
      <c r="X1" t="str">
        <f>_xlfn.CONCAT("""",Keys!D1,""": ", """",D1,"""")</f>
        <v>"4": "3"</v>
      </c>
      <c r="Y1" t="str">
        <f>_xlfn.CONCAT("""",Keys!E1,""": ", """",E1,"""")</f>
        <v>"5": "4"</v>
      </c>
      <c r="Z1" t="str">
        <f>_xlfn.CONCAT("""",Keys!F1,""": ", """",F1,"""")</f>
        <v>"6": "5"</v>
      </c>
      <c r="AA1" t="str">
        <f>_xlfn.CONCAT("""",Keys!G1,""": ", """",G1,"""")</f>
        <v>"7": ""</v>
      </c>
      <c r="AE1" t="str">
        <f>_xlfn.CONCAT("""",Keys!K1,""": ", """",K1,"""")</f>
        <v>"7": ""</v>
      </c>
      <c r="AF1" t="str">
        <f>_xlfn.CONCAT("""",Keys!L1,""": ", """",L1,"""")</f>
        <v>"6": "6"</v>
      </c>
      <c r="AG1" t="str">
        <f>_xlfn.CONCAT("""",Keys!M1,""": ", """",M1,"""")</f>
        <v>"5": "7"</v>
      </c>
      <c r="AH1" t="str">
        <f>_xlfn.CONCAT("""",Keys!N1,""": ", """",N1,"""")</f>
        <v>"4": "8"</v>
      </c>
      <c r="AI1" t="str">
        <f>_xlfn.CONCAT("""",Keys!O1,""": ", """",O1,"""")</f>
        <v>"3": "9"</v>
      </c>
      <c r="AJ1" t="str">
        <f>_xlfn.CONCAT("""",Keys!P1,""": ", """",P1,"""")</f>
        <v>"2": "0"</v>
      </c>
      <c r="AK1" t="str">
        <f>_xlfn.CONCAT("""",Keys!Q1,""": ", """",Q1,"""")</f>
        <v>"1": ""</v>
      </c>
    </row>
    <row r="2" spans="1:37" x14ac:dyDescent="0.3">
      <c r="A2" s="44" t="s">
        <v>45</v>
      </c>
      <c r="B2" s="44" t="s">
        <v>27</v>
      </c>
      <c r="C2" s="44" t="s">
        <v>14</v>
      </c>
      <c r="D2" s="43" t="s">
        <v>21</v>
      </c>
      <c r="E2" s="41" t="s">
        <v>13</v>
      </c>
      <c r="F2" s="41" t="s">
        <v>26</v>
      </c>
      <c r="G2" s="59"/>
      <c r="H2" s="2"/>
      <c r="J2" s="17"/>
      <c r="K2" s="95"/>
      <c r="L2" s="69" t="s">
        <v>1</v>
      </c>
      <c r="M2" s="74" t="s">
        <v>18</v>
      </c>
      <c r="N2" s="70" t="s">
        <v>23</v>
      </c>
      <c r="O2" s="71" t="s">
        <v>29</v>
      </c>
      <c r="P2" s="71" t="s">
        <v>30</v>
      </c>
      <c r="Q2" s="103" t="s">
        <v>6</v>
      </c>
      <c r="U2" t="str">
        <f>_xlfn.CONCAT("""",Keys!A2,""": ", """",A2,"""")</f>
        <v>"8": "\\"</v>
      </c>
      <c r="V2" t="str">
        <f>_xlfn.CONCAT("""",Keys!B2,""": ", """",B2,"""")</f>
        <v>"9": ","</v>
      </c>
      <c r="W2" t="str">
        <f>_xlfn.CONCAT("""",Keys!C2,""": ", """",C2,"""")</f>
        <v>"10": "f"</v>
      </c>
      <c r="X2" t="str">
        <f>_xlfn.CONCAT("""",Keys!D2,""": ", """",D2,"""")</f>
        <v>"11": "h"</v>
      </c>
      <c r="Y2" t="str">
        <f>_xlfn.CONCAT("""",Keys!E2,""": ", """",E2,"""")</f>
        <v>"12": "d"</v>
      </c>
      <c r="Z2" t="str">
        <f>_xlfn.CONCAT("""",Keys!F2,""": ", """",F2,"""")</f>
        <v>"13": "k"</v>
      </c>
      <c r="AA2" t="str">
        <f>_xlfn.CONCAT("""",Keys!G2,""": ", """",G2,"""")</f>
        <v>"14": ""</v>
      </c>
      <c r="AE2" t="str">
        <f>_xlfn.CONCAT("""",Keys!K2,""": ", """",K2,"""")</f>
        <v>"14": ""</v>
      </c>
      <c r="AF2" t="str">
        <f>_xlfn.CONCAT("""",Keys!L2,""": ", """",L2,"""")</f>
        <v>"13": "j"</v>
      </c>
      <c r="AG2" t="str">
        <f>_xlfn.CONCAT("""",Keys!M2,""": ", """",M2,"""")</f>
        <v>"12": "c"</v>
      </c>
      <c r="AH2" t="str">
        <f>_xlfn.CONCAT("""",Keys!N2,""": ", """",N2,"""")</f>
        <v>"11": "u"</v>
      </c>
      <c r="AI2" t="str">
        <f>_xlfn.CONCAT("""",Keys!O2,""": ", """",O2,"""")</f>
        <v>"10": "l"</v>
      </c>
      <c r="AJ2" t="str">
        <f>_xlfn.CONCAT("""",Keys!P2,""": ", """",P2,"""")</f>
        <v>"9": "."</v>
      </c>
      <c r="AK2" t="str">
        <f>_xlfn.CONCAT("""",Keys!Q2,""": ", """",Q2,"""")</f>
        <v>"8": "="</v>
      </c>
    </row>
    <row r="3" spans="1:37" x14ac:dyDescent="0.3">
      <c r="A3" s="116" t="s">
        <v>35</v>
      </c>
      <c r="B3" s="1" t="s">
        <v>28</v>
      </c>
      <c r="C3" s="44" t="s">
        <v>11</v>
      </c>
      <c r="D3" s="43" t="s">
        <v>22</v>
      </c>
      <c r="E3" s="41" t="s">
        <v>2</v>
      </c>
      <c r="F3" s="41" t="s">
        <v>15</v>
      </c>
      <c r="G3" s="82"/>
      <c r="H3" s="2"/>
      <c r="J3" s="17"/>
      <c r="K3" s="115" t="s">
        <v>4</v>
      </c>
      <c r="L3" s="69" t="s">
        <v>24</v>
      </c>
      <c r="M3" s="74" t="s">
        <v>12</v>
      </c>
      <c r="N3" s="70" t="s">
        <v>9</v>
      </c>
      <c r="O3" s="71" t="s">
        <v>10</v>
      </c>
      <c r="P3" s="72" t="s">
        <v>25</v>
      </c>
      <c r="Q3" s="104" t="s">
        <v>5</v>
      </c>
      <c r="U3" t="str">
        <f>_xlfn.CONCAT("""",Keys!A3,""": ", """",A3,"""")</f>
        <v>"15": "/"</v>
      </c>
      <c r="V3" t="str">
        <f>_xlfn.CONCAT("""",Keys!B3,""": ", """",B3,"""")</f>
        <v>"16": "o"</v>
      </c>
      <c r="W3" t="str">
        <f>_xlfn.CONCAT("""",Keys!C3,""": ", """",C3,"""")</f>
        <v>"17": "a"</v>
      </c>
      <c r="X3" t="str">
        <f>_xlfn.CONCAT("""",Keys!D3,""": ", """",D3,"""")</f>
        <v>"18": "n"</v>
      </c>
      <c r="Y3" t="str">
        <f>_xlfn.CONCAT("""",Keys!E3,""": ", """",E3,"""")</f>
        <v>"19": "t"</v>
      </c>
      <c r="Z3" t="str">
        <f>_xlfn.CONCAT("""",Keys!F3,""": ", """",F3,"""")</f>
        <v>"20": "g"</v>
      </c>
      <c r="AA3" t="str">
        <f>_xlfn.CONCAT("""",Keys!G3,""": ", """",G3,"""")</f>
        <v>"21": ""</v>
      </c>
      <c r="AE3" t="str">
        <f>_xlfn.CONCAT("""",Keys!K3,""": ", """",K3,"""")</f>
        <v>"21": "`"</v>
      </c>
      <c r="AF3" t="str">
        <f>_xlfn.CONCAT("""",Keys!L3,""": ", """",L3,"""")</f>
        <v>"20": "m"</v>
      </c>
      <c r="AG3" t="str">
        <f>_xlfn.CONCAT("""",Keys!M3,""": ", """",M3,"""")</f>
        <v>"19": "s"</v>
      </c>
      <c r="AH3" t="str">
        <f>_xlfn.CONCAT("""",Keys!N3,""": ", """",N3,"""")</f>
        <v>"18": "e"</v>
      </c>
      <c r="AI3" t="str">
        <f>_xlfn.CONCAT("""",Keys!O3,""": ", """",O3,"""")</f>
        <v>"17": "r"</v>
      </c>
      <c r="AJ3" t="str">
        <f>_xlfn.CONCAT("""",Keys!P3,""": ", """",P3,"""")</f>
        <v>"16": "i"</v>
      </c>
      <c r="AK3" t="str">
        <f>_xlfn.CONCAT("""",Keys!Q3,""": ", """",Q3,"""")</f>
        <v>"15": "-"</v>
      </c>
    </row>
    <row r="4" spans="1:37" x14ac:dyDescent="0.3">
      <c r="A4" s="1"/>
      <c r="B4" s="1" t="s">
        <v>7</v>
      </c>
      <c r="C4" s="44" t="s">
        <v>17</v>
      </c>
      <c r="D4" s="43" t="s">
        <v>3</v>
      </c>
      <c r="E4" s="41" t="s">
        <v>31</v>
      </c>
      <c r="F4" s="60" t="s">
        <v>16</v>
      </c>
      <c r="G4" s="3"/>
      <c r="H4" s="3"/>
      <c r="J4" s="73"/>
      <c r="K4" s="73"/>
      <c r="L4" s="69" t="s">
        <v>20</v>
      </c>
      <c r="M4" s="81" t="s">
        <v>8</v>
      </c>
      <c r="N4" s="78" t="s">
        <v>36</v>
      </c>
      <c r="O4" s="71" t="s">
        <v>19</v>
      </c>
      <c r="P4" s="72" t="s">
        <v>32</v>
      </c>
      <c r="Q4" s="104"/>
      <c r="U4" t="str">
        <f>_xlfn.CONCAT("""",Keys!A4,""": ", """",A4,"""")</f>
        <v>"22": ""</v>
      </c>
      <c r="V4" t="str">
        <f>_xlfn.CONCAT("""",Keys!B4,""": ", """",B4,"""")</f>
        <v>"23": "q"</v>
      </c>
      <c r="W4" t="str">
        <f>_xlfn.CONCAT("""",Keys!C4,""": ", """",C4,"""")</f>
        <v>"24": "x"</v>
      </c>
      <c r="X4" t="str">
        <f>_xlfn.CONCAT("""",Keys!D4,""": ", """",D4,"""")</f>
        <v>"25": "b"</v>
      </c>
      <c r="Y4" t="str">
        <f>_xlfn.CONCAT("""",Keys!E4,""": ", """",E4,"""")</f>
        <v>"26": "p"</v>
      </c>
      <c r="Z4" t="str">
        <f>_xlfn.CONCAT("""",Keys!F4,""": ", """",F4,"""")</f>
        <v>"27": "z"</v>
      </c>
      <c r="AA4" t="str">
        <f>_xlfn.CONCAT("""",Keys!G4,""": ", """",G4,"""")</f>
        <v>"28": ""</v>
      </c>
      <c r="AB4" t="str">
        <f>_xlfn.CONCAT("""",Keys!H4,""": ", """",H4,"""")</f>
        <v>"29": ""</v>
      </c>
      <c r="AD4" t="str">
        <f>_xlfn.CONCAT("""",Keys!J4,""": ", """",J4,"""")</f>
        <v>"29": ""</v>
      </c>
      <c r="AE4" t="str">
        <f>_xlfn.CONCAT("""",Keys!K4,""": ", """",K4,"""")</f>
        <v>"28": ""</v>
      </c>
      <c r="AF4" t="str">
        <f>_xlfn.CONCAT("""",Keys!L4,""": ", """",L4,"""")</f>
        <v>"27": "y"</v>
      </c>
      <c r="AG4" t="str">
        <f>_xlfn.CONCAT("""",Keys!M4,""": ", """",M4,"""")</f>
        <v>"26": "w"</v>
      </c>
      <c r="AH4" t="str">
        <f>_xlfn.CONCAT("""",Keys!N4,""": ", """",N4,"""")</f>
        <v>"25": "'"</v>
      </c>
      <c r="AI4" t="str">
        <f>_xlfn.CONCAT("""",Keys!O4,""": ", """",O4,"""")</f>
        <v>"24": "v"</v>
      </c>
      <c r="AJ4" t="str">
        <f>_xlfn.CONCAT("""",Keys!P4,""": ", """",P4,"""")</f>
        <v>"23": ";"</v>
      </c>
      <c r="AK4" t="str">
        <f>_xlfn.CONCAT("""",Keys!Q4,""": ", """",Q4,"""")</f>
        <v>"22": ""</v>
      </c>
    </row>
    <row r="5" spans="1:3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  <c r="U5" t="str">
        <f>_xlfn.CONCAT("""",Keys!A5,""": ", """",A5,"""")</f>
        <v>"30": ""</v>
      </c>
      <c r="V5" t="str">
        <f>_xlfn.CONCAT("""",Keys!B5,""": ", """",B5,"""")</f>
        <v>"31": ""</v>
      </c>
      <c r="W5" t="str">
        <f>_xlfn.CONCAT("""",Keys!C5,""": ", """",C5,"""")</f>
        <v>"32": "["</v>
      </c>
      <c r="X5" t="str">
        <f>_xlfn.CONCAT("""",Keys!D5,""": ", """",D5,"""")</f>
        <v>"33": "]"</v>
      </c>
      <c r="Y5" t="str">
        <f>_xlfn.CONCAT("""",Keys!E5,""": ", """",E5,"""")</f>
        <v>"34": ""</v>
      </c>
      <c r="Z5" t="str">
        <f>_xlfn.CONCAT("""",Keys!F5,""": ", """",F5,"""")</f>
        <v>"35": ""</v>
      </c>
      <c r="AA5" t="str">
        <f>_xlfn.CONCAT("""",Keys!G5,""": ", """",G5,"""")</f>
        <v>"36": ""</v>
      </c>
      <c r="AB5" t="str">
        <f>_xlfn.CONCAT("""",Keys!H5,""": ", """",H5,"""")</f>
        <v>"37": ""</v>
      </c>
      <c r="AD5" t="str">
        <f>_xlfn.CONCAT("""",Keys!J5,""": ", """",J5,"""")</f>
        <v>"37": ""</v>
      </c>
      <c r="AE5" t="str">
        <f>_xlfn.CONCAT("""",Keys!K5,""": ", """",K5,"""")</f>
        <v>"36": ""</v>
      </c>
      <c r="AF5" t="str">
        <f>_xlfn.CONCAT("""",Keys!L5,""": ", """",L5,"""")</f>
        <v>"35": " "</v>
      </c>
      <c r="AG5" t="str">
        <f>_xlfn.CONCAT("""",Keys!M5,""": ", """",M5,"""")</f>
        <v>"34": ""</v>
      </c>
      <c r="AH5" t="str">
        <f>_xlfn.CONCAT("""",Keys!N5,""": ", """",N5,"""")</f>
        <v>"33": ""</v>
      </c>
      <c r="AI5" t="str">
        <f>_xlfn.CONCAT("""",Keys!O5,""": ", """",O5,"""")</f>
        <v>"32": ""</v>
      </c>
      <c r="AJ5" t="str">
        <f>_xlfn.CONCAT("""",Keys!P5,""": ", """",P5,"""")</f>
        <v>"31": ""</v>
      </c>
      <c r="AK5" t="str">
        <f>_xlfn.CONCAT("""",Keys!Q5,""": ", """",Q5,"""")</f>
        <v>"30": ""</v>
      </c>
    </row>
    <row r="6" spans="1:3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  <c r="AB6" t="str">
        <f>_xlfn.CONCAT("""",Keys!H6,""": ", """",H6,"""")</f>
        <v>"38": ""</v>
      </c>
      <c r="AD6" t="str">
        <f>_xlfn.CONCAT("""",Keys!J6,""": ", """",J6,"""")</f>
        <v>"38": ""</v>
      </c>
    </row>
    <row r="8" spans="1:37" x14ac:dyDescent="0.3">
      <c r="A8" t="str">
        <f>_xlfn.CONCAT("{","""left"": {",U8,"}",", ""right"": {",U9,"}}")</f>
        <v>{"left": {"1": "","2": "1","3": "2","4": "3","5": "4","6": "5","7": "","8": "\\","9": ",","10": "f","11": "h","12": "d","13": "k","14": "","15": "/","16": "o","17": "a","18": "n","19": "t","20": "g","21": "","22": "","23": "q","24": "x","25": "b","26": "p","27": "z","28": "","29": "","30": "","31": "","32": "[","33": "]","34": "","35": "","36": "","37": "","38": ""}, "right": {"7": "","6": "6","5": "7","4": "8","3": "9","2": "0","1": "","14": "","13": "j","12": "c","11": "u","10": "l","9": ".","8": "=","21": "`","20": "m","19": "s","18": "e","17": "r","16": "i","15": "-","29": "","28": "","27": "y","26": "w","25": "'","24": "v","23": ";","22": "","37": "","36": "","35": " ","34": "","33": "","32": "","31": "","30": "","38": ""}}</v>
      </c>
      <c r="U8" t="str">
        <f>_xlfn.TEXTJOIN(",",TRUE,U1:AB6,)</f>
        <v>"1": "","2": "1","3": "2","4": "3","5": "4","6": "5","7": "","8": "\\","9": ",","10": "f","11": "h","12": "d","13": "k","14": "","15": "/","16": "o","17": "a","18": "n","19": "t","20": "g","21": "","22": "","23": "q","24": "x","25": "b","26": "p","27": "z","28": "","29": "","30": "","31": "","32": "[","33": "]","34": "","35": "","36": "","37": "","38": ""</v>
      </c>
    </row>
    <row r="9" spans="1:37" x14ac:dyDescent="0.3">
      <c r="U9" t="str">
        <f>_xlfn.TEXTJOIN(",",TRUE,AD1:AK6,)</f>
        <v>"7": "","6": "6","5": "7","4": "8","3": "9","2": "0","1": "","14": "","13": "j","12": "c","11": "u","10": "l","9": ".","8": "=","21": "`","20": "m","19": "s","18": "e","17": "r","16": "i","15": "-","29": "","28": "","27": "y","26": "w","25": "'","24": "v","23": ";","22": "","37": "","36": "","35": " ","34": "","33": "","32": "","31": "","30": "","38": ""</v>
      </c>
    </row>
    <row r="10" spans="1:37" x14ac:dyDescent="0.3">
      <c r="A10" s="64" t="s">
        <v>104</v>
      </c>
      <c r="B10" s="64" t="s">
        <v>105</v>
      </c>
      <c r="C10" s="150" t="s">
        <v>102</v>
      </c>
      <c r="D10" t="s">
        <v>106</v>
      </c>
      <c r="F10" s="87" t="s">
        <v>43</v>
      </c>
      <c r="G10" s="87" t="s">
        <v>103</v>
      </c>
      <c r="H10" s="87"/>
      <c r="I10" s="87" t="s">
        <v>44</v>
      </c>
      <c r="J10" s="87" t="s">
        <v>103</v>
      </c>
    </row>
    <row r="11" spans="1:37" x14ac:dyDescent="0.3">
      <c r="A11" s="179" t="s">
        <v>9</v>
      </c>
      <c r="B11" s="179" t="s">
        <v>9</v>
      </c>
      <c r="C11" s="183">
        <v>11.692</v>
      </c>
      <c r="D11" s="150"/>
      <c r="F11" t="s">
        <v>27</v>
      </c>
      <c r="G11" s="149">
        <f t="shared" ref="G11:G25" si="0">_xlfn.IFNA(_xlfn.IFNA(INDEX($C$11:$C$57, MATCH(F11,$A$11:$A$57,0)), INDEX($C$11:$C$57, MATCH(F11,$B$11:$B$57,0))),0)</f>
        <v>1.0269999999999999</v>
      </c>
      <c r="H11" s="87"/>
      <c r="I11" t="s">
        <v>1</v>
      </c>
      <c r="J11" s="149">
        <f t="shared" ref="J11:J25" si="1">_xlfn.IFNA(_xlfn.IFNA(INDEX($C$11:$C$57, MATCH(I11,$A$11:$A$57,0)), INDEX($C$11:$C$57, MATCH(I11,$B$11:$B$57,0))),0)</f>
        <v>0.18099999999999999</v>
      </c>
      <c r="U11" s="79" t="s">
        <v>48</v>
      </c>
    </row>
    <row r="12" spans="1:37" x14ac:dyDescent="0.3">
      <c r="A12" s="179" t="s">
        <v>2</v>
      </c>
      <c r="B12" s="179" t="s">
        <v>2</v>
      </c>
      <c r="C12" s="183">
        <v>9.1489999999999991</v>
      </c>
      <c r="D12" s="150">
        <f>C11-Table91526[[#This Row],[%]]</f>
        <v>2.543000000000001</v>
      </c>
      <c r="F12" t="s">
        <v>14</v>
      </c>
      <c r="G12" s="149">
        <f t="shared" si="0"/>
        <v>1.756</v>
      </c>
      <c r="H12" s="87"/>
      <c r="I12" t="s">
        <v>18</v>
      </c>
      <c r="J12" s="149">
        <f t="shared" si="1"/>
        <v>3.9359999999999999</v>
      </c>
    </row>
    <row r="13" spans="1:37" x14ac:dyDescent="0.3">
      <c r="A13" s="179" t="s">
        <v>11</v>
      </c>
      <c r="B13" s="179" t="s">
        <v>11</v>
      </c>
      <c r="C13" s="183">
        <v>7.2220000000000004</v>
      </c>
      <c r="D13" s="150">
        <f>C12-Table91526[[#This Row],[%]]</f>
        <v>1.9269999999999987</v>
      </c>
      <c r="F13" t="s">
        <v>21</v>
      </c>
      <c r="G13" s="149">
        <f t="shared" si="0"/>
        <v>3.2429999999999999</v>
      </c>
      <c r="H13" s="87"/>
      <c r="I13" t="s">
        <v>23</v>
      </c>
      <c r="J13" s="149">
        <f t="shared" si="1"/>
        <v>2.6539999999999999</v>
      </c>
    </row>
    <row r="14" spans="1:37" x14ac:dyDescent="0.3">
      <c r="A14" s="161" t="s">
        <v>25</v>
      </c>
      <c r="B14" s="161" t="s">
        <v>25</v>
      </c>
      <c r="C14" s="162">
        <v>6.7350000000000003</v>
      </c>
      <c r="D14" s="150">
        <f>C13-Table91526[[#This Row],[%]]</f>
        <v>0.4870000000000001</v>
      </c>
      <c r="F14" t="s">
        <v>13</v>
      </c>
      <c r="G14" s="149">
        <f t="shared" si="0"/>
        <v>3.1739999999999999</v>
      </c>
      <c r="H14" s="87"/>
      <c r="I14" t="s">
        <v>29</v>
      </c>
      <c r="J14" s="149">
        <f t="shared" si="1"/>
        <v>3.9790000000000001</v>
      </c>
    </row>
    <row r="15" spans="1:37" x14ac:dyDescent="0.3">
      <c r="A15" s="161" t="s">
        <v>28</v>
      </c>
      <c r="B15" s="161" t="s">
        <v>28</v>
      </c>
      <c r="C15" s="162">
        <v>6.7030000000000003</v>
      </c>
      <c r="D15" s="150">
        <f>C14-Table91526[[#This Row],[%]]</f>
        <v>3.2000000000000028E-2</v>
      </c>
      <c r="F15" t="s">
        <v>26</v>
      </c>
      <c r="G15" s="149">
        <f t="shared" si="0"/>
        <v>0.51900000000000002</v>
      </c>
      <c r="H15" s="87"/>
      <c r="I15" t="s">
        <v>30</v>
      </c>
      <c r="J15" s="149">
        <f t="shared" si="1"/>
        <v>3.0430000000000001</v>
      </c>
    </row>
    <row r="16" spans="1:37" x14ac:dyDescent="0.3">
      <c r="A16" s="161" t="s">
        <v>22</v>
      </c>
      <c r="B16" s="161" t="s">
        <v>22</v>
      </c>
      <c r="C16" s="162">
        <v>6.49</v>
      </c>
      <c r="D16" s="150">
        <f>C15-Table91526[[#This Row],[%]]</f>
        <v>0.21300000000000008</v>
      </c>
      <c r="F16" t="s">
        <v>28</v>
      </c>
      <c r="G16" s="149">
        <f t="shared" si="0"/>
        <v>6.7030000000000003</v>
      </c>
      <c r="H16" s="87"/>
      <c r="I16" t="s">
        <v>24</v>
      </c>
      <c r="J16" s="149">
        <f t="shared" si="1"/>
        <v>2.4380000000000002</v>
      </c>
    </row>
    <row r="17" spans="1:10" x14ac:dyDescent="0.3">
      <c r="A17" s="161" t="s">
        <v>12</v>
      </c>
      <c r="B17" s="161" t="s">
        <v>12</v>
      </c>
      <c r="C17" s="162">
        <v>6.3739999999999997</v>
      </c>
      <c r="D17" s="150">
        <f>C16-Table91526[[#This Row],[%]]</f>
        <v>0.11600000000000055</v>
      </c>
      <c r="F17" t="s">
        <v>11</v>
      </c>
      <c r="G17" s="149">
        <f t="shared" si="0"/>
        <v>7.2220000000000004</v>
      </c>
      <c r="H17" s="87"/>
      <c r="I17" t="s">
        <v>12</v>
      </c>
      <c r="J17" s="149">
        <f t="shared" si="1"/>
        <v>6.3739999999999997</v>
      </c>
    </row>
    <row r="18" spans="1:10" x14ac:dyDescent="0.3">
      <c r="A18" s="161" t="s">
        <v>10</v>
      </c>
      <c r="B18" s="161" t="s">
        <v>10</v>
      </c>
      <c r="C18" s="162">
        <v>5.7329999999999997</v>
      </c>
      <c r="D18" s="150">
        <f>C17-Table91526[[#This Row],[%]]</f>
        <v>0.64100000000000001</v>
      </c>
      <c r="F18" t="s">
        <v>22</v>
      </c>
      <c r="G18" s="149">
        <f t="shared" si="0"/>
        <v>6.49</v>
      </c>
      <c r="H18" s="87"/>
      <c r="I18" t="s">
        <v>9</v>
      </c>
      <c r="J18" s="149">
        <f t="shared" si="1"/>
        <v>11.692</v>
      </c>
    </row>
    <row r="19" spans="1:10" x14ac:dyDescent="0.3">
      <c r="A19" s="181" t="s">
        <v>29</v>
      </c>
      <c r="B19" s="181" t="s">
        <v>29</v>
      </c>
      <c r="C19" s="184">
        <v>3.9790000000000001</v>
      </c>
      <c r="D19" s="150">
        <f>C18-Table91526[[#This Row],[%]]</f>
        <v>1.7539999999999996</v>
      </c>
      <c r="F19" t="s">
        <v>2</v>
      </c>
      <c r="G19" s="149">
        <f t="shared" si="0"/>
        <v>9.1489999999999991</v>
      </c>
      <c r="H19" s="87"/>
      <c r="I19" t="s">
        <v>10</v>
      </c>
      <c r="J19" s="149">
        <f t="shared" si="1"/>
        <v>5.7329999999999997</v>
      </c>
    </row>
    <row r="20" spans="1:10" x14ac:dyDescent="0.3">
      <c r="A20" s="181" t="s">
        <v>18</v>
      </c>
      <c r="B20" s="181" t="s">
        <v>18</v>
      </c>
      <c r="C20" s="184">
        <v>3.9359999999999999</v>
      </c>
      <c r="D20" s="150">
        <f>C19-Table91526[[#This Row],[%]]</f>
        <v>4.3000000000000149E-2</v>
      </c>
      <c r="F20" t="s">
        <v>15</v>
      </c>
      <c r="G20" s="149">
        <f t="shared" si="0"/>
        <v>1.597</v>
      </c>
      <c r="H20" s="87"/>
      <c r="I20" t="s">
        <v>25</v>
      </c>
      <c r="J20" s="149">
        <f t="shared" si="1"/>
        <v>6.7350000000000003</v>
      </c>
    </row>
    <row r="21" spans="1:10" x14ac:dyDescent="0.3">
      <c r="A21" s="154" t="s">
        <v>21</v>
      </c>
      <c r="B21" s="154" t="s">
        <v>21</v>
      </c>
      <c r="C21" s="153">
        <v>3.2429999999999999</v>
      </c>
      <c r="D21" s="150">
        <f>C20-Table91526[[#This Row],[%]]</f>
        <v>0.69300000000000006</v>
      </c>
      <c r="F21" t="s">
        <v>7</v>
      </c>
      <c r="G21" s="149">
        <f t="shared" si="0"/>
        <v>0.23799999999999999</v>
      </c>
      <c r="H21" s="87"/>
      <c r="I21" t="s">
        <v>20</v>
      </c>
      <c r="J21" s="149">
        <f t="shared" si="1"/>
        <v>1.5489999999999999</v>
      </c>
    </row>
    <row r="22" spans="1:10" x14ac:dyDescent="0.3">
      <c r="A22" s="154" t="s">
        <v>13</v>
      </c>
      <c r="B22" s="154" t="s">
        <v>13</v>
      </c>
      <c r="C22" s="153">
        <v>3.1739999999999999</v>
      </c>
      <c r="D22" s="150">
        <f>C21-Table91526[[#This Row],[%]]</f>
        <v>6.899999999999995E-2</v>
      </c>
      <c r="F22" t="s">
        <v>17</v>
      </c>
      <c r="G22" s="149">
        <f t="shared" si="0"/>
        <v>0.43</v>
      </c>
      <c r="H22" s="87"/>
      <c r="I22" t="s">
        <v>8</v>
      </c>
      <c r="J22" s="149">
        <f t="shared" si="1"/>
        <v>1.278</v>
      </c>
    </row>
    <row r="23" spans="1:10" x14ac:dyDescent="0.3">
      <c r="A23" s="154" t="s">
        <v>30</v>
      </c>
      <c r="B23" s="174" t="s">
        <v>98</v>
      </c>
      <c r="C23" s="153">
        <v>3.0430000000000001</v>
      </c>
      <c r="D23" s="150">
        <f>C22-Table91526[[#This Row],[%]]</f>
        <v>0.13099999999999978</v>
      </c>
      <c r="F23" t="s">
        <v>3</v>
      </c>
      <c r="G23" s="149">
        <f t="shared" si="0"/>
        <v>1.5489999999999999</v>
      </c>
      <c r="H23" s="87"/>
      <c r="I23" s="173" t="s">
        <v>36</v>
      </c>
      <c r="J23" s="149">
        <f t="shared" si="1"/>
        <v>0.26900000000000002</v>
      </c>
    </row>
    <row r="24" spans="1:10" x14ac:dyDescent="0.3">
      <c r="A24" s="154" t="s">
        <v>23</v>
      </c>
      <c r="B24" s="154" t="s">
        <v>23</v>
      </c>
      <c r="C24" s="153">
        <v>2.6539999999999999</v>
      </c>
      <c r="D24" s="150">
        <f>C23-Table91526[[#This Row],[%]]</f>
        <v>0.38900000000000023</v>
      </c>
      <c r="F24" t="s">
        <v>31</v>
      </c>
      <c r="G24" s="149">
        <f t="shared" si="0"/>
        <v>2.54</v>
      </c>
      <c r="H24" s="87"/>
      <c r="I24" t="s">
        <v>19</v>
      </c>
      <c r="J24" s="149">
        <f t="shared" si="1"/>
        <v>0.90100000000000002</v>
      </c>
    </row>
    <row r="25" spans="1:10" x14ac:dyDescent="0.3">
      <c r="A25" s="154" t="s">
        <v>31</v>
      </c>
      <c r="B25" s="154" t="s">
        <v>31</v>
      </c>
      <c r="C25" s="153">
        <v>2.54</v>
      </c>
      <c r="D25" s="150">
        <f>C24-Table91526[[#This Row],[%]]</f>
        <v>0.11399999999999988</v>
      </c>
      <c r="F25" s="173" t="s">
        <v>16</v>
      </c>
      <c r="G25" s="149">
        <f t="shared" si="0"/>
        <v>0.105</v>
      </c>
      <c r="H25" s="87"/>
      <c r="I25" t="s">
        <v>32</v>
      </c>
      <c r="J25" s="149">
        <f t="shared" si="1"/>
        <v>0.39800000000000002</v>
      </c>
    </row>
    <row r="26" spans="1:10" x14ac:dyDescent="0.3">
      <c r="A26" s="154" t="s">
        <v>24</v>
      </c>
      <c r="B26" s="154" t="s">
        <v>24</v>
      </c>
      <c r="C26" s="153">
        <v>2.4380000000000002</v>
      </c>
      <c r="D26" s="150">
        <f>C25-Table91526[[#This Row],[%]]</f>
        <v>0.10199999999999987</v>
      </c>
      <c r="F26" s="176"/>
      <c r="G26" s="177">
        <f>SUM(G11:G25)</f>
        <v>45.741999999999997</v>
      </c>
      <c r="H26" s="87"/>
      <c r="I26" s="176"/>
      <c r="J26" s="178">
        <f>SUM(J11:J25)</f>
        <v>51.16</v>
      </c>
    </row>
    <row r="27" spans="1:10" x14ac:dyDescent="0.3">
      <c r="A27" s="155" t="s">
        <v>14</v>
      </c>
      <c r="B27" s="155" t="s">
        <v>14</v>
      </c>
      <c r="C27" s="156">
        <v>1.756</v>
      </c>
      <c r="D27" s="150">
        <f>C26-Table91526[[#This Row],[%]]</f>
        <v>0.68200000000000016</v>
      </c>
      <c r="F27" s="87"/>
      <c r="G27" s="87"/>
      <c r="H27" s="87"/>
      <c r="I27" s="87"/>
    </row>
    <row r="28" spans="1:10" x14ac:dyDescent="0.3">
      <c r="A28" s="155" t="s">
        <v>15</v>
      </c>
      <c r="B28" s="155" t="s">
        <v>15</v>
      </c>
      <c r="C28" s="156">
        <v>1.597</v>
      </c>
      <c r="D28" s="150">
        <f>C27-Table91526[[#This Row],[%]]</f>
        <v>0.15900000000000003</v>
      </c>
      <c r="E28" s="87"/>
      <c r="F28" s="87"/>
      <c r="G28" s="87"/>
      <c r="H28" s="87"/>
      <c r="I28" s="87"/>
    </row>
    <row r="29" spans="1:10" x14ac:dyDescent="0.3">
      <c r="A29" s="155" t="s">
        <v>20</v>
      </c>
      <c r="B29" s="155" t="s">
        <v>20</v>
      </c>
      <c r="C29" s="156">
        <v>1.5489999999999999</v>
      </c>
      <c r="D29" s="150">
        <f>C28-Table91526[[#This Row],[%]]</f>
        <v>4.8000000000000043E-2</v>
      </c>
      <c r="E29" s="87"/>
      <c r="F29" s="87"/>
      <c r="G29" s="87"/>
      <c r="H29" s="87"/>
      <c r="I29" s="87"/>
    </row>
    <row r="30" spans="1:10" x14ac:dyDescent="0.3">
      <c r="A30" s="155" t="s">
        <v>3</v>
      </c>
      <c r="B30" s="155" t="s">
        <v>3</v>
      </c>
      <c r="C30" s="156">
        <v>1.5489999999999999</v>
      </c>
      <c r="D30" s="150">
        <f>C29-Table91526[[#This Row],[%]]</f>
        <v>0</v>
      </c>
      <c r="E30" s="87"/>
      <c r="F30" s="87"/>
      <c r="G30" s="87"/>
      <c r="H30" s="87"/>
      <c r="I30" s="87"/>
    </row>
    <row r="31" spans="1:10" x14ac:dyDescent="0.3">
      <c r="A31" s="155" t="s">
        <v>8</v>
      </c>
      <c r="B31" s="155" t="s">
        <v>8</v>
      </c>
      <c r="C31" s="156">
        <v>1.278</v>
      </c>
      <c r="D31" s="150">
        <f>C30-Table91526[[#This Row],[%]]</f>
        <v>0.27099999999999991</v>
      </c>
      <c r="E31" s="87"/>
      <c r="F31" s="87"/>
      <c r="G31" s="87"/>
      <c r="H31" s="87"/>
      <c r="I31" s="87"/>
    </row>
    <row r="32" spans="1:10" x14ac:dyDescent="0.3">
      <c r="A32" s="155" t="s">
        <v>27</v>
      </c>
      <c r="B32" s="155" t="s">
        <v>99</v>
      </c>
      <c r="C32" s="156">
        <v>1.0269999999999999</v>
      </c>
      <c r="D32" s="150">
        <f>C31-Table91526[[#This Row],[%]]</f>
        <v>0.25100000000000011</v>
      </c>
      <c r="E32" s="87"/>
      <c r="F32" s="87"/>
      <c r="G32" s="87"/>
      <c r="H32" s="87"/>
      <c r="I32" s="87"/>
    </row>
    <row r="33" spans="1:9" x14ac:dyDescent="0.3">
      <c r="A33" s="155" t="s">
        <v>19</v>
      </c>
      <c r="B33" s="155" t="s">
        <v>19</v>
      </c>
      <c r="C33" s="156">
        <v>0.90100000000000002</v>
      </c>
      <c r="D33" s="150">
        <f>C32-Table91526[[#This Row],[%]]</f>
        <v>0.12599999999999989</v>
      </c>
      <c r="E33" s="87"/>
      <c r="F33" s="87"/>
      <c r="G33" s="87"/>
      <c r="H33" s="87"/>
      <c r="I33" s="87"/>
    </row>
    <row r="34" spans="1:9" x14ac:dyDescent="0.3">
      <c r="A34" s="157" t="s">
        <v>26</v>
      </c>
      <c r="B34" s="157" t="s">
        <v>26</v>
      </c>
      <c r="C34" s="158">
        <v>0.51900000000000002</v>
      </c>
      <c r="D34" s="150">
        <f>C33-Table91526[[#This Row],[%]]</f>
        <v>0.38200000000000001</v>
      </c>
      <c r="E34" s="87"/>
      <c r="F34" s="87"/>
      <c r="G34" s="87"/>
      <c r="H34" s="87"/>
      <c r="I34" s="87"/>
    </row>
    <row r="35" spans="1:9" x14ac:dyDescent="0.3">
      <c r="A35" s="157" t="s">
        <v>17</v>
      </c>
      <c r="B35" s="157" t="s">
        <v>17</v>
      </c>
      <c r="C35" s="158">
        <v>0.43</v>
      </c>
      <c r="D35" s="150">
        <f>C34-Table91526[[#This Row],[%]]</f>
        <v>8.9000000000000024E-2</v>
      </c>
      <c r="E35" s="87"/>
      <c r="F35" s="87"/>
      <c r="G35" s="87"/>
      <c r="H35" s="87"/>
      <c r="I35" s="87"/>
    </row>
    <row r="36" spans="1:9" x14ac:dyDescent="0.3">
      <c r="A36" s="157" t="s">
        <v>100</v>
      </c>
      <c r="B36" s="157" t="s">
        <v>32</v>
      </c>
      <c r="C36" s="158">
        <v>0.39800000000000002</v>
      </c>
      <c r="D36" s="150">
        <f>C35-Table91526[[#This Row],[%]]</f>
        <v>3.1999999999999973E-2</v>
      </c>
      <c r="E36" s="87"/>
      <c r="F36" s="87"/>
      <c r="G36" s="87"/>
      <c r="H36" s="87"/>
      <c r="I36" s="87"/>
    </row>
    <row r="37" spans="1:9" x14ac:dyDescent="0.3">
      <c r="A37" s="159" t="s">
        <v>101</v>
      </c>
      <c r="B37" s="160" t="s">
        <v>36</v>
      </c>
      <c r="C37" s="158">
        <v>0.26900000000000002</v>
      </c>
      <c r="D37" s="150">
        <f>C36-Table91526[[#This Row],[%]]</f>
        <v>0.129</v>
      </c>
      <c r="E37" s="87"/>
      <c r="F37" s="87"/>
      <c r="G37" s="87"/>
      <c r="H37" s="87"/>
      <c r="I37" s="87"/>
    </row>
    <row r="38" spans="1:9" x14ac:dyDescent="0.3">
      <c r="A38" s="157" t="s">
        <v>7</v>
      </c>
      <c r="B38" s="157" t="s">
        <v>7</v>
      </c>
      <c r="C38" s="158">
        <v>0.23799999999999999</v>
      </c>
      <c r="D38" s="87">
        <f>C37-Table91526[[#This Row],[%]]</f>
        <v>3.1000000000000028E-2</v>
      </c>
      <c r="E38" s="87"/>
      <c r="F38" s="87"/>
      <c r="G38" s="87"/>
      <c r="H38" s="87"/>
      <c r="I38" s="87"/>
    </row>
    <row r="39" spans="1:9" x14ac:dyDescent="0.3">
      <c r="A39" s="157" t="s">
        <v>1</v>
      </c>
      <c r="B39" s="157" t="s">
        <v>1</v>
      </c>
      <c r="C39" s="158">
        <v>0.18099999999999999</v>
      </c>
      <c r="D39" s="87">
        <f>C38-Table91526[[#This Row],[%]]</f>
        <v>5.6999999999999995E-2</v>
      </c>
      <c r="E39" s="87"/>
      <c r="F39" s="87"/>
      <c r="G39" s="87"/>
      <c r="H39" s="87"/>
      <c r="I39" s="87"/>
    </row>
    <row r="40" spans="1:9" x14ac:dyDescent="0.3">
      <c r="A40" s="157" t="s">
        <v>16</v>
      </c>
      <c r="B40" s="157" t="s">
        <v>16</v>
      </c>
      <c r="C40" s="158">
        <v>0.105</v>
      </c>
      <c r="D40" s="87">
        <f>C39-Table91526[[#This Row],[%]]</f>
        <v>7.5999999999999998E-2</v>
      </c>
      <c r="E40" s="87"/>
      <c r="F40" s="87"/>
      <c r="G40" s="87"/>
      <c r="H40" s="87"/>
      <c r="I40" s="87"/>
    </row>
  </sheetData>
  <mergeCells count="3">
    <mergeCell ref="F5:F6"/>
    <mergeCell ref="G5:G6"/>
    <mergeCell ref="L5:L6"/>
  </mergeCells>
  <hyperlinks>
    <hyperlink ref="U11" r:id="rId1" xr:uid="{F462A076-916C-47CB-ACC3-E666CF9EB88E}"/>
  </hyperlinks>
  <pageMargins left="0.7" right="0.7" top="0.75" bottom="0.75" header="0.3" footer="0.3"/>
  <pageSetup orientation="portrait" r:id="rId2"/>
  <tableParts count="3">
    <tablePart r:id="rId3"/>
    <tablePart r:id="rId4"/>
    <tablePart r:id="rId5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AC64B-1471-4E52-ACEF-652C14297342}">
  <dimension ref="A1:S327"/>
  <sheetViews>
    <sheetView zoomScale="160" zoomScaleNormal="160" workbookViewId="0">
      <pane ySplit="6" topLeftCell="A7" activePane="bottomLeft" state="frozen"/>
      <selection pane="bottomLeft"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9" x14ac:dyDescent="0.3">
      <c r="A2" s="117" t="s">
        <v>45</v>
      </c>
      <c r="B2" s="44" t="s">
        <v>7</v>
      </c>
      <c r="C2" s="44" t="s">
        <v>8</v>
      </c>
      <c r="D2" s="43" t="s">
        <v>9</v>
      </c>
      <c r="E2" s="41" t="s">
        <v>10</v>
      </c>
      <c r="F2" s="41" t="s">
        <v>14</v>
      </c>
      <c r="G2" s="59"/>
      <c r="H2" s="2"/>
      <c r="J2" s="17"/>
      <c r="K2" s="95"/>
      <c r="L2" s="83" t="s">
        <v>1</v>
      </c>
      <c r="M2" s="74" t="s">
        <v>20</v>
      </c>
      <c r="N2" s="70" t="s">
        <v>29</v>
      </c>
      <c r="O2" s="71" t="s">
        <v>26</v>
      </c>
      <c r="P2" s="144" t="s">
        <v>32</v>
      </c>
      <c r="Q2" s="103" t="s">
        <v>6</v>
      </c>
      <c r="S2" t="s">
        <v>109</v>
      </c>
    </row>
    <row r="3" spans="1:19" x14ac:dyDescent="0.3">
      <c r="A3" s="107" t="s">
        <v>36</v>
      </c>
      <c r="B3" s="1" t="s">
        <v>11</v>
      </c>
      <c r="C3" s="44" t="s">
        <v>12</v>
      </c>
      <c r="D3" s="43" t="s">
        <v>13</v>
      </c>
      <c r="E3" s="41" t="s">
        <v>2</v>
      </c>
      <c r="F3" s="41" t="s">
        <v>15</v>
      </c>
      <c r="G3" s="82"/>
      <c r="H3" s="2"/>
      <c r="J3" s="17"/>
      <c r="K3" s="115" t="s">
        <v>4</v>
      </c>
      <c r="L3" s="69" t="s">
        <v>21</v>
      </c>
      <c r="M3" s="74" t="s">
        <v>23</v>
      </c>
      <c r="N3" s="70" t="s">
        <v>28</v>
      </c>
      <c r="O3" s="71" t="s">
        <v>25</v>
      </c>
      <c r="P3" s="72" t="s">
        <v>31</v>
      </c>
      <c r="Q3" s="104" t="s">
        <v>5</v>
      </c>
      <c r="S3" t="s">
        <v>110</v>
      </c>
    </row>
    <row r="4" spans="1:19" x14ac:dyDescent="0.3">
      <c r="A4" s="1"/>
      <c r="B4" s="1" t="s">
        <v>16</v>
      </c>
      <c r="C4" s="44" t="s">
        <v>17</v>
      </c>
      <c r="D4" s="118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22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9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216"/>
      <c r="L5" s="252" t="s">
        <v>37</v>
      </c>
      <c r="M5" s="106"/>
      <c r="N5" s="101"/>
      <c r="O5" s="103"/>
      <c r="P5" s="104"/>
      <c r="Q5" s="72"/>
    </row>
    <row r="6" spans="1:19" x14ac:dyDescent="0.3">
      <c r="A6" s="2"/>
      <c r="B6" s="2"/>
      <c r="C6" s="2"/>
      <c r="D6" s="2"/>
      <c r="E6" s="2"/>
      <c r="F6" s="251"/>
      <c r="G6" s="251"/>
      <c r="H6" s="3"/>
      <c r="J6" s="73"/>
      <c r="K6" s="217"/>
      <c r="L6" s="230"/>
      <c r="M6" s="17"/>
      <c r="N6" s="17"/>
      <c r="O6" s="17"/>
      <c r="P6" s="17"/>
      <c r="Q6" s="17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"l"</v>
      </c>
      <c r="O9" t="str">
        <f>_xlfn.CONCAT("""",Keys!O2,""": ", """",O2,"""")</f>
        <v>"10": "k"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"o"</v>
      </c>
      <c r="O10" t="str">
        <f>_xlfn.CONCAT("""",Keys!O3,""": ", """",O3,"""")</f>
        <v>"17": "i"</v>
      </c>
      <c r="P10" t="str">
        <f>_xlfn.CONCAT("""",Keys!P3,""": ", """",P3,"""")</f>
        <v>"16": "p"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"q","10": "w","11": "e","12": "r","13": "f","14": "","15": "'","16": "a","17": "s","18": "d","19": "t","20": "g","21": "","22": "","23": "z","24": "x","25": "c","26": "v","27": "b","28":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"j","12": "y","11": "l","10": "k","9": ";","8": "=","21": "`","20": "h","19": "u","18": "o","17": "i","16": "p","15": "-","29": "","28": "","27": "n","26": "m","25": ",","24": ".","23": "/","22": "","37": "","36": "","35": " ","34": "","33": "","32": "","31": "","30": "","38": ""</v>
      </c>
    </row>
    <row r="18" spans="1:12" x14ac:dyDescent="0.3">
      <c r="A18" t="str">
        <f>_xlfn.CONCAT("{","""left"": {",A15,"}",", ""right"": {",A16,"}}")</f>
        <v>{"left": {"1": "","2": "1","3": "2","4": "3","5": "4","6": "5","7": "","8": "\\","9": "q","10": "w","11": "e","12": "r","13": "f","14": "","15": "'","16": "a","17": "s","18": "d","19":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"l","10": "k","9": ";","8": "=","21": "`","20": "h","19": "u","18": "o","17": "i","16": "p","15": "-","29": "","28": "","27": "n","26": "m","25": ",","24": ".","23": "/","22": "","37": "","36": "","35": " ","34": "","33": "","32": "","31": "","30": "","38": ""}}</v>
      </c>
    </row>
    <row r="20" spans="1:12" x14ac:dyDescent="0.3">
      <c r="A20" s="87"/>
      <c r="B20" s="64" t="s">
        <v>104</v>
      </c>
      <c r="C20" s="64" t="s">
        <v>105</v>
      </c>
      <c r="D20" s="150" t="s">
        <v>102</v>
      </c>
      <c r="E20" s="87"/>
      <c r="F20" s="87" t="s">
        <v>43</v>
      </c>
      <c r="G20" s="87" t="s">
        <v>103</v>
      </c>
      <c r="H20" s="87"/>
      <c r="I20" s="87" t="s">
        <v>44</v>
      </c>
      <c r="J20" s="87" t="s">
        <v>103</v>
      </c>
      <c r="L20" t="s">
        <v>113</v>
      </c>
    </row>
    <row r="21" spans="1:12" x14ac:dyDescent="0.3">
      <c r="A21" s="87"/>
      <c r="B21" s="179" t="s">
        <v>9</v>
      </c>
      <c r="C21" s="179" t="s">
        <v>9</v>
      </c>
      <c r="D21" s="183">
        <v>11.692</v>
      </c>
      <c r="E21" s="87"/>
      <c r="F21" t="s">
        <v>30</v>
      </c>
      <c r="G21" s="149">
        <f t="shared" ref="G21:G35" si="0">_xlfn.IFNA(_xlfn.IFNA(INDEX($D$21:$D$67, MATCH(F21,$B$21:$B$67,0)), INDEX($D$21:$D$67, MATCH(F21,$C$21:$C$67,0))),0)</f>
        <v>3.0430000000000001</v>
      </c>
      <c r="H21" s="87"/>
      <c r="I21" s="173" t="s">
        <v>36</v>
      </c>
      <c r="J21" s="149">
        <f t="shared" ref="J21:J35" si="1">_xlfn.IFNA(_xlfn.IFNA(INDEX($D$21:$D$67, MATCH(I21,$B$21:$B$67,0)), INDEX($D$21:$D$67, MATCH(I21,$C$21:$C$67,0))),0)</f>
        <v>0.26900000000000002</v>
      </c>
      <c r="L21" t="s">
        <v>114</v>
      </c>
    </row>
    <row r="22" spans="1:12" x14ac:dyDescent="0.3">
      <c r="A22" s="87"/>
      <c r="B22" s="179" t="s">
        <v>2</v>
      </c>
      <c r="C22" s="179" t="s">
        <v>2</v>
      </c>
      <c r="D22" s="183">
        <v>9.1489999999999991</v>
      </c>
      <c r="E22" s="87"/>
      <c r="F22" t="s">
        <v>11</v>
      </c>
      <c r="G22" s="149">
        <f t="shared" si="0"/>
        <v>7.2220000000000004</v>
      </c>
      <c r="H22" s="87"/>
      <c r="I22" t="s">
        <v>27</v>
      </c>
      <c r="J22" s="149">
        <f t="shared" si="1"/>
        <v>1.0269999999999999</v>
      </c>
      <c r="L22" t="s">
        <v>115</v>
      </c>
    </row>
    <row r="23" spans="1:12" x14ac:dyDescent="0.3">
      <c r="A23" s="87"/>
      <c r="B23" s="179" t="s">
        <v>11</v>
      </c>
      <c r="C23" s="179" t="s">
        <v>11</v>
      </c>
      <c r="D23" s="183">
        <v>7.2220000000000004</v>
      </c>
      <c r="E23" s="87"/>
      <c r="F23" t="s">
        <v>18</v>
      </c>
      <c r="G23" s="149">
        <f t="shared" si="0"/>
        <v>3.9359999999999999</v>
      </c>
      <c r="H23" s="87"/>
      <c r="I23" t="s">
        <v>32</v>
      </c>
      <c r="J23" s="149">
        <f t="shared" si="1"/>
        <v>0.39800000000000002</v>
      </c>
    </row>
    <row r="24" spans="1:12" x14ac:dyDescent="0.3">
      <c r="A24" s="87"/>
      <c r="B24" s="161" t="s">
        <v>25</v>
      </c>
      <c r="C24" s="161" t="s">
        <v>25</v>
      </c>
      <c r="D24" s="162">
        <v>6.7350000000000003</v>
      </c>
      <c r="E24" s="87"/>
      <c r="F24" t="s">
        <v>13</v>
      </c>
      <c r="G24" s="149">
        <f t="shared" si="0"/>
        <v>3.1739999999999999</v>
      </c>
      <c r="H24" s="87"/>
      <c r="I24" t="s">
        <v>3</v>
      </c>
      <c r="J24" s="149">
        <f t="shared" si="1"/>
        <v>1.5489999999999999</v>
      </c>
    </row>
    <row r="25" spans="1:12" x14ac:dyDescent="0.3">
      <c r="A25" s="87"/>
      <c r="B25" s="161" t="s">
        <v>28</v>
      </c>
      <c r="C25" s="161" t="s">
        <v>28</v>
      </c>
      <c r="D25" s="162">
        <v>6.7030000000000003</v>
      </c>
      <c r="E25" s="87"/>
      <c r="F25" t="s">
        <v>9</v>
      </c>
      <c r="G25" s="149">
        <f t="shared" si="0"/>
        <v>11.692</v>
      </c>
      <c r="H25" s="87"/>
      <c r="I25" t="s">
        <v>21</v>
      </c>
      <c r="J25" s="149">
        <f t="shared" si="1"/>
        <v>3.2429999999999999</v>
      </c>
    </row>
    <row r="26" spans="1:12" x14ac:dyDescent="0.3">
      <c r="A26" s="87"/>
      <c r="B26" s="161" t="s">
        <v>22</v>
      </c>
      <c r="C26" s="161" t="s">
        <v>22</v>
      </c>
      <c r="D26" s="162">
        <v>6.49</v>
      </c>
      <c r="E26" s="87"/>
      <c r="F26" t="s">
        <v>14</v>
      </c>
      <c r="G26" s="149">
        <f t="shared" si="0"/>
        <v>1.756</v>
      </c>
      <c r="H26" s="87"/>
      <c r="I26" t="s">
        <v>25</v>
      </c>
      <c r="J26" s="149">
        <f t="shared" si="1"/>
        <v>6.7350000000000003</v>
      </c>
    </row>
    <row r="27" spans="1:12" x14ac:dyDescent="0.3">
      <c r="A27" s="87"/>
      <c r="B27" s="161" t="s">
        <v>12</v>
      </c>
      <c r="C27" s="161" t="s">
        <v>12</v>
      </c>
      <c r="D27" s="162">
        <v>6.3739999999999997</v>
      </c>
      <c r="E27" s="87"/>
      <c r="F27" t="s">
        <v>15</v>
      </c>
      <c r="G27" s="149">
        <f t="shared" si="0"/>
        <v>1.597</v>
      </c>
      <c r="H27" s="87"/>
      <c r="I27" t="s">
        <v>26</v>
      </c>
      <c r="J27" s="149">
        <f t="shared" si="1"/>
        <v>0.51900000000000002</v>
      </c>
    </row>
    <row r="28" spans="1:12" x14ac:dyDescent="0.3">
      <c r="A28" s="87"/>
      <c r="B28" s="161" t="s">
        <v>10</v>
      </c>
      <c r="C28" s="161" t="s">
        <v>10</v>
      </c>
      <c r="D28" s="162">
        <v>5.7329999999999997</v>
      </c>
      <c r="E28" s="87"/>
      <c r="F28" s="173" t="s">
        <v>1</v>
      </c>
      <c r="G28" s="149">
        <f t="shared" si="0"/>
        <v>0.18099999999999999</v>
      </c>
      <c r="H28" s="87"/>
      <c r="I28" s="173" t="s">
        <v>29</v>
      </c>
      <c r="J28" s="149">
        <f t="shared" si="1"/>
        <v>3.9790000000000001</v>
      </c>
    </row>
    <row r="29" spans="1:12" x14ac:dyDescent="0.3">
      <c r="B29" s="181" t="s">
        <v>29</v>
      </c>
      <c r="C29" s="181" t="s">
        <v>29</v>
      </c>
      <c r="D29" s="184">
        <v>3.9790000000000001</v>
      </c>
      <c r="E29" s="87"/>
      <c r="F29" t="s">
        <v>24</v>
      </c>
      <c r="G29" s="149">
        <f t="shared" si="0"/>
        <v>2.4380000000000002</v>
      </c>
      <c r="H29" s="87"/>
      <c r="I29" t="s">
        <v>22</v>
      </c>
      <c r="J29" s="149">
        <f t="shared" si="1"/>
        <v>6.49</v>
      </c>
    </row>
    <row r="30" spans="1:12" x14ac:dyDescent="0.3">
      <c r="A30" s="87"/>
      <c r="B30" s="181" t="s">
        <v>18</v>
      </c>
      <c r="C30" s="181" t="s">
        <v>18</v>
      </c>
      <c r="D30" s="184">
        <v>3.9359999999999999</v>
      </c>
      <c r="E30" s="87"/>
      <c r="F30" t="s">
        <v>10</v>
      </c>
      <c r="G30" s="149">
        <f t="shared" si="0"/>
        <v>5.7329999999999997</v>
      </c>
      <c r="H30" s="87"/>
      <c r="I30" t="s">
        <v>28</v>
      </c>
      <c r="J30" s="149">
        <f t="shared" si="1"/>
        <v>6.7030000000000003</v>
      </c>
    </row>
    <row r="31" spans="1:12" x14ac:dyDescent="0.3">
      <c r="A31" s="87"/>
      <c r="B31" s="154" t="s">
        <v>21</v>
      </c>
      <c r="C31" s="154" t="s">
        <v>21</v>
      </c>
      <c r="D31" s="153">
        <v>3.2429999999999999</v>
      </c>
      <c r="E31" s="87"/>
      <c r="F31" t="s">
        <v>12</v>
      </c>
      <c r="G31" s="149">
        <f t="shared" si="0"/>
        <v>6.3739999999999997</v>
      </c>
      <c r="H31" s="87"/>
      <c r="I31" t="s">
        <v>31</v>
      </c>
      <c r="J31" s="149">
        <f t="shared" si="1"/>
        <v>2.54</v>
      </c>
    </row>
    <row r="32" spans="1:12" x14ac:dyDescent="0.3">
      <c r="A32" s="87"/>
      <c r="B32" s="154" t="s">
        <v>13</v>
      </c>
      <c r="C32" s="154" t="s">
        <v>13</v>
      </c>
      <c r="D32" s="153">
        <v>3.1739999999999999</v>
      </c>
      <c r="E32" s="87"/>
      <c r="F32" t="s">
        <v>19</v>
      </c>
      <c r="G32" s="149">
        <f t="shared" si="0"/>
        <v>0.90100000000000002</v>
      </c>
      <c r="H32" s="87"/>
      <c r="I32" t="s">
        <v>7</v>
      </c>
      <c r="J32" s="149">
        <f t="shared" si="1"/>
        <v>0.23799999999999999</v>
      </c>
    </row>
    <row r="33" spans="1:16" x14ac:dyDescent="0.3">
      <c r="A33" s="87"/>
      <c r="B33" s="154" t="s">
        <v>30</v>
      </c>
      <c r="C33" s="174" t="s">
        <v>98</v>
      </c>
      <c r="D33" s="153">
        <v>3.0430000000000001</v>
      </c>
      <c r="E33" s="87"/>
      <c r="F33" t="s">
        <v>17</v>
      </c>
      <c r="G33" s="149">
        <f t="shared" si="0"/>
        <v>0.43</v>
      </c>
      <c r="H33" s="87"/>
      <c r="I33" t="s">
        <v>2</v>
      </c>
      <c r="J33" s="149">
        <f t="shared" si="1"/>
        <v>9.1489999999999991</v>
      </c>
    </row>
    <row r="34" spans="1:16" x14ac:dyDescent="0.3">
      <c r="A34" s="87"/>
      <c r="B34" s="154" t="s">
        <v>23</v>
      </c>
      <c r="C34" s="154" t="s">
        <v>23</v>
      </c>
      <c r="D34" s="153">
        <v>2.6539999999999999</v>
      </c>
      <c r="E34" s="87"/>
      <c r="F34" t="s">
        <v>20</v>
      </c>
      <c r="G34" s="149">
        <f t="shared" si="0"/>
        <v>1.5489999999999999</v>
      </c>
      <c r="H34" s="87"/>
      <c r="I34" t="s">
        <v>23</v>
      </c>
      <c r="J34" s="149">
        <f t="shared" si="1"/>
        <v>2.6539999999999999</v>
      </c>
    </row>
    <row r="35" spans="1:16" x14ac:dyDescent="0.3">
      <c r="A35" s="87"/>
      <c r="B35" s="154" t="s">
        <v>31</v>
      </c>
      <c r="C35" s="154" t="s">
        <v>31</v>
      </c>
      <c r="D35" s="153">
        <v>2.54</v>
      </c>
      <c r="E35" s="87"/>
      <c r="F35" t="s">
        <v>16</v>
      </c>
      <c r="G35" s="149">
        <f t="shared" si="0"/>
        <v>0.105</v>
      </c>
      <c r="H35" s="87"/>
      <c r="I35" t="s">
        <v>8</v>
      </c>
      <c r="J35" s="149">
        <f t="shared" si="1"/>
        <v>1.278</v>
      </c>
    </row>
    <row r="36" spans="1:16" x14ac:dyDescent="0.3">
      <c r="A36" s="87"/>
      <c r="B36" s="154" t="s">
        <v>24</v>
      </c>
      <c r="C36" s="154" t="s">
        <v>24</v>
      </c>
      <c r="D36" s="153">
        <v>2.4380000000000002</v>
      </c>
      <c r="E36" s="87"/>
      <c r="F36" s="176"/>
      <c r="G36" s="178">
        <f>SUM(G21:G35)</f>
        <v>50.131</v>
      </c>
      <c r="I36" s="176"/>
      <c r="J36" s="178">
        <f>SUM(J21:J35)</f>
        <v>46.771000000000008</v>
      </c>
      <c r="O36" s="87"/>
    </row>
    <row r="37" spans="1:16" x14ac:dyDescent="0.3">
      <c r="A37" s="87"/>
      <c r="B37" s="155" t="s">
        <v>14</v>
      </c>
      <c r="C37" s="155" t="s">
        <v>14</v>
      </c>
      <c r="D37" s="156">
        <v>1.756</v>
      </c>
      <c r="E37" s="87"/>
      <c r="F37" s="87"/>
      <c r="G37" s="87"/>
      <c r="H37" s="87"/>
      <c r="I37" s="87"/>
      <c r="J37" s="87"/>
      <c r="O37" s="87"/>
      <c r="P37" s="87"/>
    </row>
    <row r="38" spans="1:16" x14ac:dyDescent="0.3">
      <c r="A38" s="87"/>
      <c r="B38" s="155" t="s">
        <v>15</v>
      </c>
      <c r="C38" s="155" t="s">
        <v>15</v>
      </c>
      <c r="D38" s="156">
        <v>1.597</v>
      </c>
      <c r="E38" s="87"/>
      <c r="F38" s="87"/>
      <c r="G38" s="87"/>
      <c r="H38" s="87"/>
      <c r="I38" s="87"/>
      <c r="J38" s="87"/>
      <c r="O38" s="87"/>
      <c r="P38" s="87"/>
    </row>
    <row r="39" spans="1:16" x14ac:dyDescent="0.3">
      <c r="A39" s="87"/>
      <c r="B39" s="155" t="s">
        <v>20</v>
      </c>
      <c r="C39" s="155" t="s">
        <v>20</v>
      </c>
      <c r="D39" s="156">
        <v>1.5489999999999999</v>
      </c>
      <c r="E39" s="87"/>
      <c r="F39" s="87"/>
      <c r="G39" s="87"/>
      <c r="H39" s="87"/>
      <c r="I39" s="87"/>
      <c r="J39" s="87"/>
      <c r="O39" s="87"/>
      <c r="P39" s="87"/>
    </row>
    <row r="40" spans="1:16" x14ac:dyDescent="0.3">
      <c r="A40" s="87"/>
      <c r="B40" s="155" t="s">
        <v>3</v>
      </c>
      <c r="C40" s="155" t="s">
        <v>3</v>
      </c>
      <c r="D40" s="156">
        <v>1.5489999999999999</v>
      </c>
      <c r="E40" s="87"/>
      <c r="F40" s="87"/>
      <c r="G40" s="87"/>
      <c r="H40" s="87"/>
      <c r="I40" s="87"/>
      <c r="J40" s="87"/>
      <c r="O40" s="87"/>
      <c r="P40" s="87"/>
    </row>
    <row r="41" spans="1:16" x14ac:dyDescent="0.3">
      <c r="A41" s="87"/>
      <c r="B41" s="155" t="s">
        <v>8</v>
      </c>
      <c r="C41" s="155" t="s">
        <v>8</v>
      </c>
      <c r="D41" s="156">
        <v>1.278</v>
      </c>
      <c r="E41" s="87"/>
      <c r="F41" s="87"/>
      <c r="G41" s="87"/>
      <c r="H41" s="87"/>
      <c r="I41" s="87"/>
      <c r="J41" s="87"/>
      <c r="O41" s="87"/>
      <c r="P41" s="87"/>
    </row>
    <row r="42" spans="1:16" x14ac:dyDescent="0.3">
      <c r="A42" s="87"/>
      <c r="B42" s="155" t="s">
        <v>27</v>
      </c>
      <c r="C42" s="155" t="s">
        <v>99</v>
      </c>
      <c r="D42" s="156">
        <v>1.0269999999999999</v>
      </c>
      <c r="E42" s="87"/>
      <c r="F42" s="87"/>
      <c r="G42" s="87"/>
      <c r="H42" s="87"/>
      <c r="I42" s="87"/>
      <c r="J42" s="87"/>
      <c r="O42" s="87"/>
      <c r="P42" s="87"/>
    </row>
    <row r="43" spans="1:16" x14ac:dyDescent="0.3">
      <c r="A43" s="87"/>
      <c r="B43" s="155" t="s">
        <v>19</v>
      </c>
      <c r="C43" s="155" t="s">
        <v>19</v>
      </c>
      <c r="D43" s="156">
        <v>0.90100000000000002</v>
      </c>
      <c r="E43" s="87"/>
      <c r="F43" s="87"/>
      <c r="G43" s="87"/>
      <c r="H43" s="87"/>
      <c r="I43" s="87"/>
      <c r="J43" s="87"/>
      <c r="O43" s="87"/>
      <c r="P43" s="87"/>
    </row>
    <row r="44" spans="1:16" x14ac:dyDescent="0.3">
      <c r="A44" s="87"/>
      <c r="B44" s="157" t="s">
        <v>26</v>
      </c>
      <c r="C44" s="157" t="s">
        <v>26</v>
      </c>
      <c r="D44" s="158">
        <v>0.51900000000000002</v>
      </c>
      <c r="E44" s="87"/>
      <c r="F44" s="87"/>
      <c r="G44" s="87"/>
      <c r="H44" s="87"/>
      <c r="I44" s="87"/>
      <c r="J44" s="87"/>
      <c r="O44" s="87"/>
      <c r="P44" s="87"/>
    </row>
    <row r="45" spans="1:16" x14ac:dyDescent="0.3">
      <c r="A45" s="87"/>
      <c r="B45" s="157" t="s">
        <v>17</v>
      </c>
      <c r="C45" s="157" t="s">
        <v>17</v>
      </c>
      <c r="D45" s="158">
        <v>0.43</v>
      </c>
      <c r="E45" s="87"/>
      <c r="F45" s="87"/>
      <c r="G45" s="87"/>
      <c r="H45" s="87"/>
      <c r="I45" s="87"/>
      <c r="J45" s="87"/>
      <c r="O45" s="87"/>
      <c r="P45" s="87"/>
    </row>
    <row r="46" spans="1:16" x14ac:dyDescent="0.3">
      <c r="A46" s="87"/>
      <c r="B46" s="157" t="s">
        <v>100</v>
      </c>
      <c r="C46" s="157" t="s">
        <v>32</v>
      </c>
      <c r="D46" s="158">
        <v>0.39800000000000002</v>
      </c>
      <c r="E46" s="87"/>
      <c r="F46" s="87"/>
      <c r="G46" s="87"/>
      <c r="H46" s="87"/>
      <c r="I46" s="87"/>
      <c r="J46" s="87"/>
      <c r="O46" s="87"/>
      <c r="P46" s="87"/>
    </row>
    <row r="47" spans="1:16" x14ac:dyDescent="0.3">
      <c r="A47" s="87"/>
      <c r="B47" s="159" t="s">
        <v>101</v>
      </c>
      <c r="C47" s="160" t="s">
        <v>36</v>
      </c>
      <c r="D47" s="158">
        <v>0.26900000000000002</v>
      </c>
      <c r="E47" s="87"/>
      <c r="F47" s="87"/>
      <c r="G47" s="87"/>
      <c r="H47" s="87"/>
      <c r="I47" s="87"/>
      <c r="J47" s="87"/>
      <c r="O47" s="87"/>
      <c r="P47" s="87"/>
    </row>
    <row r="48" spans="1:16" x14ac:dyDescent="0.3">
      <c r="A48" s="87"/>
      <c r="B48" s="157" t="s">
        <v>7</v>
      </c>
      <c r="C48" s="157" t="s">
        <v>7</v>
      </c>
      <c r="D48" s="158">
        <v>0.23799999999999999</v>
      </c>
      <c r="E48" s="87"/>
      <c r="F48" s="87"/>
      <c r="G48" s="87"/>
      <c r="H48" s="87"/>
      <c r="I48" s="87"/>
      <c r="J48" s="87"/>
      <c r="O48" s="87"/>
      <c r="P48" s="87"/>
    </row>
    <row r="49" spans="1:16" x14ac:dyDescent="0.3">
      <c r="A49" s="87"/>
      <c r="B49" s="157" t="s">
        <v>1</v>
      </c>
      <c r="C49" s="157" t="s">
        <v>1</v>
      </c>
      <c r="D49" s="158">
        <v>0.18099999999999999</v>
      </c>
      <c r="E49" s="87"/>
      <c r="F49" s="87"/>
      <c r="G49" s="87"/>
      <c r="H49" s="87"/>
      <c r="I49" s="87"/>
      <c r="J49" s="87"/>
      <c r="O49" s="87"/>
      <c r="P49" s="87"/>
    </row>
    <row r="50" spans="1:16" x14ac:dyDescent="0.3">
      <c r="A50" s="87"/>
      <c r="B50" s="157" t="s">
        <v>16</v>
      </c>
      <c r="C50" s="157" t="s">
        <v>16</v>
      </c>
      <c r="D50" s="158">
        <v>0.105</v>
      </c>
      <c r="E50" s="87"/>
      <c r="F50" s="87"/>
      <c r="G50" s="87"/>
      <c r="H50" s="87"/>
      <c r="I50" s="87"/>
      <c r="J50" s="87"/>
      <c r="O50" s="87"/>
      <c r="P50" s="87"/>
    </row>
    <row r="51" spans="1:16" x14ac:dyDescent="0.3">
      <c r="A51" s="87"/>
      <c r="B51" s="87"/>
      <c r="C51" s="87"/>
      <c r="D51" s="87"/>
      <c r="E51" s="87"/>
      <c r="F51" s="87"/>
      <c r="G51" s="87"/>
      <c r="H51" s="150"/>
      <c r="I51" s="87"/>
      <c r="J51" s="87"/>
      <c r="K51" s="87"/>
      <c r="L51" s="87"/>
      <c r="M51" s="87"/>
      <c r="N51" s="87"/>
      <c r="O51" s="87"/>
      <c r="P51" s="87"/>
    </row>
    <row r="52" spans="1:16" x14ac:dyDescent="0.3">
      <c r="A52" s="87"/>
      <c r="B52" s="87"/>
      <c r="C52" s="87"/>
      <c r="D52" s="87"/>
      <c r="E52" s="87"/>
      <c r="F52" s="64"/>
      <c r="G52" s="64"/>
      <c r="H52" s="150"/>
      <c r="I52" s="87"/>
      <c r="J52" s="87"/>
      <c r="K52" s="87"/>
      <c r="L52" s="87"/>
      <c r="M52" s="87"/>
      <c r="N52" s="87"/>
      <c r="O52" s="87"/>
      <c r="P52" s="87"/>
    </row>
    <row r="53" spans="1:16" x14ac:dyDescent="0.3">
      <c r="A53" s="87"/>
      <c r="B53" s="87"/>
      <c r="C53" s="87"/>
      <c r="D53" s="87"/>
      <c r="E53" s="87"/>
      <c r="F53" s="87"/>
      <c r="G53" s="87"/>
      <c r="H53" s="150"/>
      <c r="I53" s="87"/>
      <c r="J53" s="87"/>
      <c r="K53" s="87"/>
      <c r="L53" s="87"/>
      <c r="M53" s="87"/>
      <c r="N53" s="87"/>
      <c r="O53" s="87"/>
      <c r="P53" s="87"/>
    </row>
    <row r="54" spans="1:16" x14ac:dyDescent="0.3">
      <c r="A54" s="87"/>
      <c r="B54" s="87"/>
      <c r="C54" s="87"/>
      <c r="D54" s="87"/>
      <c r="E54" s="87"/>
      <c r="F54" s="64"/>
      <c r="G54" s="64"/>
      <c r="H54" s="150"/>
      <c r="I54" s="87"/>
      <c r="J54" s="87"/>
      <c r="K54" s="87"/>
      <c r="L54" s="87"/>
      <c r="M54" s="87"/>
      <c r="N54" s="87"/>
      <c r="O54" s="87"/>
      <c r="P54" s="87"/>
    </row>
    <row r="55" spans="1:16" x14ac:dyDescent="0.3">
      <c r="A55" s="87"/>
      <c r="B55" s="87"/>
      <c r="C55" s="87"/>
      <c r="D55" s="87"/>
      <c r="E55" s="87"/>
      <c r="F55" s="64"/>
      <c r="G55" s="64"/>
      <c r="H55" s="150"/>
      <c r="I55" s="87"/>
      <c r="J55" s="87"/>
      <c r="K55" s="87"/>
      <c r="L55" s="87"/>
      <c r="M55" s="87"/>
      <c r="N55" s="87"/>
      <c r="O55" s="87"/>
      <c r="P55" s="87"/>
    </row>
    <row r="56" spans="1:16" x14ac:dyDescent="0.3">
      <c r="A56" s="87"/>
      <c r="B56" s="87"/>
      <c r="C56" s="87"/>
      <c r="D56" s="87"/>
      <c r="E56" s="87"/>
      <c r="F56" s="87"/>
      <c r="G56" s="87"/>
      <c r="H56" s="150"/>
      <c r="I56" s="87"/>
      <c r="J56" s="87"/>
      <c r="K56" s="87"/>
      <c r="L56" s="87"/>
      <c r="M56" s="87"/>
      <c r="N56" s="87"/>
      <c r="O56" s="87"/>
      <c r="P56" s="87"/>
    </row>
    <row r="57" spans="1:16" x14ac:dyDescent="0.3">
      <c r="A57" s="87"/>
      <c r="B57" s="87"/>
      <c r="C57" s="87"/>
      <c r="D57" s="87"/>
      <c r="E57" s="87"/>
      <c r="F57" s="64"/>
      <c r="G57" s="64"/>
      <c r="H57" s="150"/>
      <c r="I57" s="87"/>
      <c r="J57" s="87"/>
      <c r="K57" s="87"/>
      <c r="L57" s="87"/>
      <c r="M57" s="87"/>
      <c r="N57" s="87"/>
      <c r="O57" s="87"/>
      <c r="P57" s="87"/>
    </row>
    <row r="58" spans="1:16" x14ac:dyDescent="0.3">
      <c r="A58" s="87"/>
      <c r="B58" s="87"/>
      <c r="C58" s="87"/>
      <c r="D58" s="87"/>
      <c r="E58" s="87"/>
      <c r="F58" s="64"/>
      <c r="G58" s="64"/>
      <c r="H58" s="150"/>
      <c r="I58" s="87"/>
      <c r="J58" s="87"/>
      <c r="K58" s="87"/>
      <c r="L58" s="87"/>
      <c r="M58" s="87"/>
      <c r="N58" s="87"/>
      <c r="O58" s="87"/>
      <c r="P58" s="87"/>
    </row>
    <row r="59" spans="1:16" x14ac:dyDescent="0.3">
      <c r="A59" s="87"/>
      <c r="B59" s="87"/>
      <c r="C59" s="87"/>
      <c r="D59" s="87"/>
      <c r="E59" s="87"/>
      <c r="F59" s="64"/>
      <c r="G59" s="64"/>
      <c r="H59" s="150"/>
      <c r="I59" s="87"/>
      <c r="J59" s="87"/>
      <c r="K59" s="87"/>
      <c r="L59" s="87"/>
      <c r="M59" s="87"/>
      <c r="N59" s="87"/>
      <c r="O59" s="87"/>
      <c r="P59" s="87"/>
    </row>
    <row r="60" spans="1:16" x14ac:dyDescent="0.3">
      <c r="A60" s="87"/>
      <c r="B60" s="87"/>
      <c r="C60" s="87"/>
      <c r="D60" s="87"/>
      <c r="E60" s="87"/>
      <c r="F60" s="64"/>
      <c r="G60" s="64"/>
      <c r="H60" s="150"/>
      <c r="I60" s="87"/>
      <c r="J60" s="87"/>
      <c r="K60" s="87"/>
      <c r="L60" s="87"/>
      <c r="M60" s="87"/>
      <c r="N60" s="87"/>
      <c r="O60" s="87"/>
      <c r="P60" s="87"/>
    </row>
    <row r="61" spans="1:16" x14ac:dyDescent="0.3">
      <c r="A61" s="87"/>
      <c r="B61" s="87"/>
      <c r="C61" s="87"/>
      <c r="D61" s="87"/>
      <c r="E61" s="87"/>
      <c r="F61" s="148"/>
      <c r="G61" s="148"/>
      <c r="H61" s="150"/>
      <c r="I61" s="87"/>
      <c r="J61" s="87"/>
      <c r="K61" s="87"/>
      <c r="L61" s="87"/>
      <c r="M61" s="87"/>
      <c r="N61" s="87"/>
      <c r="O61" s="87"/>
      <c r="P61" s="87"/>
    </row>
    <row r="62" spans="1:16" x14ac:dyDescent="0.3">
      <c r="A62" s="87"/>
      <c r="B62" s="87"/>
      <c r="C62" s="87"/>
      <c r="D62" s="87"/>
      <c r="E62" s="87"/>
      <c r="F62" s="87"/>
      <c r="G62" s="87"/>
      <c r="H62" s="150"/>
      <c r="I62" s="87"/>
      <c r="J62" s="87"/>
      <c r="K62" s="87"/>
      <c r="L62" s="87"/>
      <c r="M62" s="87"/>
      <c r="N62" s="87"/>
      <c r="O62" s="87"/>
      <c r="P62" s="87"/>
    </row>
    <row r="63" spans="1:16" x14ac:dyDescent="0.3">
      <c r="A63" s="87"/>
      <c r="B63" s="87"/>
      <c r="C63" s="87"/>
      <c r="D63" s="87"/>
      <c r="E63" s="87"/>
      <c r="F63" s="87"/>
      <c r="G63" s="87"/>
      <c r="H63" s="150"/>
      <c r="I63" s="87"/>
      <c r="J63" s="87"/>
      <c r="K63" s="87"/>
      <c r="L63" s="87"/>
      <c r="M63" s="87"/>
      <c r="N63" s="87"/>
      <c r="O63" s="87"/>
      <c r="P63" s="87"/>
    </row>
    <row r="64" spans="1:16" x14ac:dyDescent="0.3">
      <c r="A64" s="87"/>
      <c r="B64" s="87"/>
      <c r="C64" s="87"/>
      <c r="D64" s="87"/>
      <c r="E64" s="87"/>
      <c r="F64" s="64"/>
      <c r="G64" s="64"/>
      <c r="H64" s="150"/>
      <c r="I64" s="87"/>
      <c r="J64" s="87"/>
      <c r="K64" s="87"/>
      <c r="L64" s="87"/>
      <c r="M64" s="87"/>
      <c r="N64" s="87"/>
      <c r="O64" s="87"/>
      <c r="P64" s="87"/>
    </row>
    <row r="65" spans="1:16" x14ac:dyDescent="0.3">
      <c r="A65" s="87"/>
      <c r="B65" s="87"/>
      <c r="C65" s="87"/>
      <c r="D65" s="87"/>
      <c r="E65" s="87"/>
      <c r="F65" s="64"/>
      <c r="G65" s="64"/>
      <c r="H65" s="150"/>
      <c r="I65" s="87"/>
      <c r="J65" s="87"/>
      <c r="K65" s="87"/>
      <c r="L65" s="87"/>
      <c r="M65" s="87"/>
      <c r="N65" s="87"/>
      <c r="O65" s="87"/>
      <c r="P65" s="87"/>
    </row>
    <row r="66" spans="1:16" x14ac:dyDescent="0.3">
      <c r="A66" s="87"/>
      <c r="B66" s="87"/>
      <c r="C66" s="87"/>
      <c r="D66" s="87"/>
      <c r="E66" s="87"/>
      <c r="F66" s="64"/>
      <c r="G66" s="64"/>
      <c r="H66" s="150"/>
      <c r="I66" s="87"/>
      <c r="J66" s="87"/>
      <c r="K66" s="87"/>
      <c r="L66" s="87"/>
      <c r="M66" s="87"/>
      <c r="N66" s="87"/>
      <c r="O66" s="87"/>
      <c r="P66" s="87"/>
    </row>
    <row r="67" spans="1:16" x14ac:dyDescent="0.3">
      <c r="A67" s="87"/>
      <c r="B67" s="87"/>
      <c r="C67" s="87"/>
      <c r="D67" s="87"/>
      <c r="E67" s="87"/>
      <c r="F67" s="64"/>
      <c r="G67" s="64"/>
      <c r="H67" s="150"/>
      <c r="I67" s="87"/>
      <c r="J67" s="87"/>
      <c r="K67" s="87"/>
      <c r="L67" s="87"/>
      <c r="M67" s="87"/>
      <c r="N67" s="87"/>
      <c r="O67" s="87"/>
      <c r="P67" s="87"/>
    </row>
    <row r="68" spans="1:16" x14ac:dyDescent="0.3">
      <c r="A68" s="87"/>
      <c r="B68" s="87"/>
      <c r="C68" s="87"/>
      <c r="D68" s="87"/>
      <c r="E68" s="87"/>
      <c r="F68" s="87"/>
      <c r="G68" s="87"/>
      <c r="H68" s="150"/>
      <c r="I68" s="87"/>
      <c r="J68" s="87"/>
      <c r="K68" s="87"/>
      <c r="L68" s="87"/>
      <c r="M68" s="87"/>
      <c r="N68" s="87"/>
      <c r="O68" s="87"/>
      <c r="P68" s="87"/>
    </row>
    <row r="69" spans="1:16" x14ac:dyDescent="0.3">
      <c r="A69" s="87"/>
      <c r="B69" s="87"/>
      <c r="C69" s="87"/>
      <c r="D69" s="87"/>
      <c r="E69" s="87"/>
      <c r="F69" s="87"/>
      <c r="G69" s="87"/>
      <c r="H69" s="150"/>
      <c r="I69" s="87"/>
      <c r="J69" s="87"/>
      <c r="K69" s="87"/>
      <c r="L69" s="87"/>
      <c r="M69" s="87"/>
      <c r="N69" s="87"/>
      <c r="O69" s="87"/>
      <c r="P69" s="87"/>
    </row>
    <row r="70" spans="1:16" x14ac:dyDescent="0.3">
      <c r="A70" s="87"/>
      <c r="B70" s="87"/>
      <c r="C70" s="87"/>
      <c r="D70" s="87"/>
      <c r="E70" s="87"/>
      <c r="F70" s="87"/>
      <c r="G70" s="87"/>
      <c r="H70" s="150"/>
      <c r="I70" s="87"/>
      <c r="J70" s="87"/>
      <c r="K70" s="87"/>
      <c r="L70" s="87"/>
      <c r="M70" s="87"/>
      <c r="N70" s="87"/>
      <c r="O70" s="87"/>
      <c r="P70" s="87"/>
    </row>
    <row r="71" spans="1:16" x14ac:dyDescent="0.3">
      <c r="A71" s="87"/>
      <c r="B71" s="87"/>
      <c r="C71" s="87"/>
      <c r="D71" s="87"/>
      <c r="E71" s="87"/>
      <c r="F71" s="87"/>
      <c r="G71" s="87"/>
      <c r="H71" s="150"/>
      <c r="I71" s="87"/>
      <c r="J71" s="87"/>
      <c r="K71" s="87"/>
      <c r="L71" s="87"/>
      <c r="M71" s="87"/>
      <c r="N71" s="87"/>
      <c r="O71" s="87"/>
      <c r="P71" s="87"/>
    </row>
    <row r="72" spans="1:16" x14ac:dyDescent="0.3">
      <c r="A72" s="87"/>
      <c r="B72" s="87"/>
      <c r="C72" s="87"/>
      <c r="D72" s="87"/>
      <c r="E72" s="87"/>
      <c r="F72" s="87"/>
      <c r="G72" s="87"/>
      <c r="H72" s="150"/>
      <c r="I72" s="87"/>
      <c r="J72" s="87"/>
      <c r="K72" s="87"/>
      <c r="L72" s="87"/>
      <c r="M72" s="87"/>
      <c r="N72" s="87"/>
      <c r="O72" s="87"/>
      <c r="P72" s="87"/>
    </row>
    <row r="73" spans="1:16" x14ac:dyDescent="0.3">
      <c r="A73" s="87"/>
      <c r="B73" s="87"/>
      <c r="C73" s="87"/>
      <c r="D73" s="87"/>
      <c r="E73" s="87"/>
      <c r="F73" s="87"/>
      <c r="G73" s="87"/>
      <c r="H73" s="150"/>
      <c r="I73" s="87"/>
      <c r="J73" s="87"/>
      <c r="K73" s="87"/>
      <c r="L73" s="87"/>
      <c r="M73" s="87"/>
      <c r="N73" s="87"/>
      <c r="O73" s="87"/>
      <c r="P73" s="87"/>
    </row>
    <row r="74" spans="1:16" x14ac:dyDescent="0.3">
      <c r="A74" s="87"/>
      <c r="B74" s="87"/>
      <c r="C74" s="87"/>
      <c r="D74" s="87"/>
      <c r="E74" s="87"/>
      <c r="F74" s="87"/>
      <c r="G74" s="87"/>
      <c r="H74" s="150"/>
      <c r="I74" s="87"/>
      <c r="J74" s="87"/>
      <c r="K74" s="87"/>
      <c r="L74" s="87"/>
      <c r="M74" s="87"/>
      <c r="N74" s="87"/>
      <c r="O74" s="87"/>
      <c r="P74" s="87"/>
    </row>
    <row r="75" spans="1:16" x14ac:dyDescent="0.3">
      <c r="A75" s="87"/>
      <c r="B75" s="87"/>
      <c r="C75" s="87"/>
      <c r="D75" s="87"/>
      <c r="E75" s="87"/>
      <c r="F75" s="87"/>
      <c r="G75" s="87"/>
      <c r="H75" s="150"/>
      <c r="I75" s="87"/>
      <c r="J75" s="87"/>
      <c r="K75" s="87"/>
      <c r="L75" s="87"/>
      <c r="M75" s="87"/>
      <c r="N75" s="87"/>
      <c r="O75" s="87"/>
      <c r="P75" s="87"/>
    </row>
    <row r="76" spans="1:16" x14ac:dyDescent="0.3">
      <c r="A76" s="87"/>
      <c r="B76" s="87"/>
      <c r="C76" s="87"/>
      <c r="D76" s="87"/>
      <c r="E76" s="87"/>
      <c r="F76" s="87"/>
      <c r="G76" s="87"/>
      <c r="H76" s="150"/>
      <c r="I76" s="87"/>
      <c r="J76" s="87"/>
      <c r="K76" s="87"/>
      <c r="L76" s="87"/>
      <c r="M76" s="87"/>
      <c r="N76" s="87"/>
      <c r="O76" s="87"/>
      <c r="P76" s="87"/>
    </row>
    <row r="77" spans="1:16" x14ac:dyDescent="0.3">
      <c r="A77" s="87"/>
      <c r="B77" s="87"/>
      <c r="C77" s="87"/>
      <c r="D77" s="87"/>
      <c r="E77" s="87"/>
      <c r="F77" s="87"/>
      <c r="G77" s="87"/>
      <c r="H77" s="150"/>
      <c r="I77" s="87"/>
      <c r="J77" s="87"/>
      <c r="K77" s="87"/>
      <c r="L77" s="87"/>
      <c r="M77" s="87"/>
      <c r="N77" s="87"/>
      <c r="O77" s="87"/>
      <c r="P77" s="87"/>
    </row>
    <row r="78" spans="1:16" x14ac:dyDescent="0.3">
      <c r="A78" s="87"/>
      <c r="B78" s="87"/>
      <c r="C78" s="87"/>
      <c r="D78" s="87"/>
      <c r="E78" s="87"/>
      <c r="F78" s="87"/>
      <c r="G78" s="87"/>
      <c r="H78" s="150"/>
      <c r="I78" s="87"/>
      <c r="J78" s="87"/>
      <c r="K78" s="87"/>
      <c r="L78" s="87"/>
      <c r="M78" s="87"/>
      <c r="N78" s="87"/>
      <c r="O78" s="87"/>
      <c r="P78" s="87"/>
    </row>
    <row r="79" spans="1:16" x14ac:dyDescent="0.3">
      <c r="A79" s="87"/>
      <c r="B79" s="87"/>
      <c r="C79" s="87"/>
      <c r="D79" s="87"/>
      <c r="E79" s="87"/>
      <c r="F79" s="87"/>
      <c r="G79" s="87"/>
      <c r="H79" s="150"/>
      <c r="I79" s="87"/>
      <c r="J79" s="87"/>
      <c r="K79" s="87"/>
      <c r="L79" s="87"/>
      <c r="M79" s="87"/>
      <c r="N79" s="87"/>
      <c r="O79" s="87"/>
      <c r="P79" s="87"/>
    </row>
    <row r="80" spans="1:16" x14ac:dyDescent="0.3">
      <c r="A80" s="87"/>
      <c r="B80" s="87"/>
      <c r="C80" s="87"/>
      <c r="D80" s="87"/>
      <c r="E80" s="87"/>
      <c r="F80" s="87"/>
      <c r="G80" s="87"/>
      <c r="H80" s="150"/>
      <c r="I80" s="87"/>
      <c r="J80" s="87"/>
      <c r="K80" s="87"/>
      <c r="L80" s="87"/>
      <c r="M80" s="87"/>
      <c r="N80" s="87"/>
      <c r="O80" s="87"/>
      <c r="P80" s="87"/>
    </row>
    <row r="81" spans="1:16" x14ac:dyDescent="0.3">
      <c r="A81" s="87"/>
      <c r="B81" s="87"/>
      <c r="C81" s="87"/>
      <c r="D81" s="87"/>
      <c r="E81" s="87"/>
      <c r="F81" s="87"/>
      <c r="G81" s="87"/>
      <c r="H81" s="150"/>
      <c r="I81" s="87"/>
      <c r="J81" s="87"/>
      <c r="K81" s="87"/>
      <c r="L81" s="87"/>
      <c r="M81" s="87"/>
      <c r="N81" s="87"/>
      <c r="O81" s="87"/>
      <c r="P81" s="87"/>
    </row>
    <row r="82" spans="1:16" x14ac:dyDescent="0.3">
      <c r="A82" s="87"/>
      <c r="B82" s="87"/>
      <c r="C82" s="87"/>
      <c r="D82" s="87"/>
      <c r="E82" s="87"/>
      <c r="F82" s="87"/>
      <c r="G82" s="87"/>
      <c r="H82" s="150"/>
      <c r="I82" s="87"/>
      <c r="J82" s="87"/>
      <c r="K82" s="87"/>
      <c r="L82" s="87"/>
      <c r="M82" s="87"/>
      <c r="N82" s="87"/>
      <c r="O82" s="87"/>
      <c r="P82" s="87"/>
    </row>
    <row r="83" spans="1:16" x14ac:dyDescent="0.3">
      <c r="A83" s="87"/>
      <c r="B83" s="87"/>
      <c r="C83" s="87"/>
      <c r="D83" s="87"/>
      <c r="E83" s="87"/>
      <c r="F83" s="87"/>
      <c r="G83" s="87"/>
      <c r="H83" s="150"/>
      <c r="I83" s="87"/>
      <c r="J83" s="87"/>
      <c r="K83" s="87"/>
      <c r="L83" s="87"/>
      <c r="M83" s="87"/>
      <c r="N83" s="87"/>
      <c r="O83" s="87"/>
      <c r="P83" s="87"/>
    </row>
    <row r="84" spans="1:16" x14ac:dyDescent="0.3">
      <c r="A84" s="87"/>
      <c r="B84" s="87"/>
      <c r="C84" s="87"/>
      <c r="D84" s="87"/>
      <c r="E84" s="87"/>
      <c r="F84" s="87"/>
      <c r="G84" s="87"/>
      <c r="H84" s="150"/>
      <c r="I84" s="87"/>
      <c r="J84" s="87"/>
      <c r="K84" s="87"/>
      <c r="L84" s="87"/>
      <c r="M84" s="87"/>
      <c r="N84" s="87"/>
      <c r="O84" s="87"/>
      <c r="P84" s="87"/>
    </row>
    <row r="85" spans="1:16" x14ac:dyDescent="0.3">
      <c r="A85" s="87"/>
      <c r="B85" s="87"/>
      <c r="C85" s="87"/>
      <c r="D85" s="87"/>
      <c r="E85" s="87"/>
      <c r="F85" s="87"/>
      <c r="G85" s="87"/>
      <c r="H85" s="150"/>
      <c r="I85" s="87"/>
      <c r="J85" s="87"/>
      <c r="K85" s="87"/>
      <c r="L85" s="87"/>
      <c r="M85" s="87"/>
      <c r="N85" s="87"/>
      <c r="O85" s="87"/>
      <c r="P85" s="87"/>
    </row>
    <row r="86" spans="1:16" x14ac:dyDescent="0.3">
      <c r="A86" s="87"/>
      <c r="B86" s="87"/>
      <c r="C86" s="87"/>
      <c r="D86" s="87"/>
      <c r="E86" s="87"/>
      <c r="F86" s="87"/>
      <c r="G86" s="87"/>
      <c r="H86" s="150"/>
      <c r="I86" s="87"/>
      <c r="J86" s="87"/>
      <c r="K86" s="87"/>
      <c r="L86" s="87"/>
      <c r="M86" s="87"/>
      <c r="N86" s="87"/>
      <c r="O86" s="87"/>
      <c r="P86" s="87"/>
    </row>
    <row r="87" spans="1:16" x14ac:dyDescent="0.3">
      <c r="A87" s="87"/>
      <c r="B87" s="87"/>
      <c r="C87" s="87"/>
      <c r="D87" s="87"/>
      <c r="E87" s="87"/>
      <c r="F87" s="87"/>
      <c r="G87" s="87"/>
      <c r="H87" s="150"/>
      <c r="I87" s="87"/>
      <c r="J87" s="87"/>
      <c r="K87" s="87"/>
      <c r="L87" s="87"/>
      <c r="M87" s="87"/>
      <c r="N87" s="87"/>
      <c r="O87" s="87"/>
      <c r="P87" s="87"/>
    </row>
    <row r="88" spans="1:16" x14ac:dyDescent="0.3">
      <c r="A88" s="87"/>
      <c r="B88" s="87"/>
      <c r="C88" s="87"/>
      <c r="D88" s="87"/>
      <c r="E88" s="87"/>
      <c r="F88" s="87"/>
      <c r="G88" s="87"/>
      <c r="H88" s="150"/>
      <c r="I88" s="87"/>
      <c r="J88" s="87"/>
      <c r="K88" s="87"/>
      <c r="L88" s="87"/>
      <c r="M88" s="87"/>
      <c r="N88" s="87"/>
      <c r="O88" s="87"/>
      <c r="P88" s="87"/>
    </row>
    <row r="89" spans="1:16" x14ac:dyDescent="0.3">
      <c r="A89" s="87"/>
      <c r="B89" s="87"/>
      <c r="C89" s="87"/>
      <c r="D89" s="87"/>
      <c r="E89" s="87"/>
      <c r="F89" s="87"/>
      <c r="G89" s="87"/>
      <c r="H89" s="150"/>
      <c r="I89" s="87"/>
      <c r="J89" s="87"/>
      <c r="K89" s="87"/>
      <c r="L89" s="87"/>
      <c r="M89" s="87"/>
      <c r="N89" s="87"/>
      <c r="O89" s="87"/>
      <c r="P89" s="87"/>
    </row>
    <row r="90" spans="1:16" x14ac:dyDescent="0.3">
      <c r="A90" s="87"/>
      <c r="B90" s="87"/>
      <c r="C90" s="87"/>
      <c r="D90" s="87"/>
      <c r="E90" s="87"/>
      <c r="F90" s="87"/>
      <c r="G90" s="87"/>
      <c r="H90" s="150"/>
      <c r="I90" s="87"/>
      <c r="J90" s="87"/>
      <c r="K90" s="87"/>
      <c r="L90" s="87"/>
      <c r="M90" s="87"/>
      <c r="N90" s="87"/>
      <c r="O90" s="87"/>
      <c r="P90" s="87"/>
    </row>
    <row r="91" spans="1:16" x14ac:dyDescent="0.3">
      <c r="A91" s="87"/>
      <c r="B91" s="87"/>
      <c r="C91" s="87"/>
      <c r="D91" s="87"/>
      <c r="E91" s="87"/>
      <c r="F91" s="87"/>
      <c r="G91" s="87"/>
      <c r="H91" s="150"/>
      <c r="I91" s="87"/>
      <c r="J91" s="87"/>
      <c r="K91" s="87"/>
      <c r="L91" s="87"/>
      <c r="M91" s="87"/>
      <c r="N91" s="87"/>
      <c r="O91" s="87"/>
      <c r="P91" s="87"/>
    </row>
    <row r="92" spans="1:16" x14ac:dyDescent="0.3">
      <c r="A92" s="87"/>
      <c r="B92" s="87"/>
      <c r="C92" s="87"/>
      <c r="D92" s="87"/>
      <c r="E92" s="87"/>
      <c r="F92" s="87"/>
      <c r="G92" s="87"/>
      <c r="H92" s="150"/>
      <c r="I92" s="87"/>
      <c r="J92" s="87"/>
      <c r="K92" s="87"/>
      <c r="L92" s="87"/>
      <c r="M92" s="87"/>
      <c r="N92" s="87"/>
      <c r="O92" s="87"/>
      <c r="P92" s="87"/>
    </row>
    <row r="93" spans="1:16" x14ac:dyDescent="0.3">
      <c r="A93" s="87"/>
      <c r="B93" s="87"/>
      <c r="C93" s="87"/>
      <c r="D93" s="87"/>
      <c r="E93" s="87"/>
      <c r="F93" s="87"/>
      <c r="G93" s="87"/>
      <c r="H93" s="150"/>
      <c r="I93" s="87"/>
      <c r="J93" s="87"/>
      <c r="K93" s="87"/>
      <c r="L93" s="87"/>
      <c r="M93" s="87"/>
      <c r="N93" s="87"/>
      <c r="O93" s="87"/>
      <c r="P93" s="87"/>
    </row>
    <row r="94" spans="1:16" x14ac:dyDescent="0.3">
      <c r="A94" s="87"/>
      <c r="B94" s="87"/>
      <c r="C94" s="87"/>
      <c r="D94" s="87"/>
      <c r="E94" s="87"/>
      <c r="F94" s="87"/>
      <c r="G94" s="87"/>
      <c r="H94" s="150"/>
      <c r="I94" s="87"/>
      <c r="J94" s="87"/>
      <c r="K94" s="87"/>
      <c r="L94" s="87"/>
      <c r="M94" s="87"/>
      <c r="N94" s="87"/>
      <c r="O94" s="87"/>
      <c r="P94" s="87"/>
    </row>
    <row r="95" spans="1:16" x14ac:dyDescent="0.3">
      <c r="A95" s="87"/>
      <c r="B95" s="87"/>
      <c r="C95" s="87"/>
      <c r="D95" s="87"/>
      <c r="E95" s="87"/>
      <c r="F95" s="87"/>
      <c r="G95" s="87"/>
      <c r="H95" s="150"/>
      <c r="I95" s="87"/>
      <c r="J95" s="87"/>
      <c r="K95" s="87"/>
      <c r="L95" s="87"/>
      <c r="M95" s="87"/>
      <c r="N95" s="87"/>
      <c r="O95" s="87"/>
      <c r="P95" s="87"/>
    </row>
    <row r="96" spans="1:16" x14ac:dyDescent="0.3">
      <c r="A96" s="87"/>
      <c r="B96" s="87"/>
      <c r="C96" s="87"/>
      <c r="D96" s="87"/>
      <c r="E96" s="87"/>
      <c r="F96" s="87"/>
      <c r="G96" s="87"/>
      <c r="H96" s="150"/>
      <c r="I96" s="87"/>
      <c r="J96" s="87"/>
      <c r="K96" s="87"/>
      <c r="L96" s="87"/>
      <c r="M96" s="87"/>
      <c r="N96" s="87"/>
      <c r="O96" s="87"/>
      <c r="P96" s="87"/>
    </row>
    <row r="97" spans="1:16" x14ac:dyDescent="0.3">
      <c r="A97" s="87"/>
      <c r="B97" s="87"/>
      <c r="C97" s="87"/>
      <c r="D97" s="87"/>
      <c r="E97" s="87"/>
      <c r="F97" s="87"/>
      <c r="G97" s="87"/>
      <c r="H97" s="150"/>
      <c r="I97" s="87"/>
      <c r="J97" s="87"/>
      <c r="K97" s="87"/>
      <c r="L97" s="87"/>
      <c r="M97" s="87"/>
      <c r="N97" s="87"/>
      <c r="O97" s="87"/>
      <c r="P97" s="87"/>
    </row>
    <row r="98" spans="1:16" x14ac:dyDescent="0.3">
      <c r="A98" s="87"/>
      <c r="B98" s="87"/>
      <c r="C98" s="87"/>
      <c r="D98" s="87"/>
      <c r="E98" s="87"/>
      <c r="F98" s="87"/>
      <c r="G98" s="87"/>
      <c r="H98" s="150"/>
      <c r="I98" s="87"/>
      <c r="J98" s="87"/>
      <c r="K98" s="87"/>
      <c r="L98" s="87"/>
      <c r="M98" s="87"/>
      <c r="N98" s="87"/>
      <c r="O98" s="87"/>
      <c r="P98" s="87"/>
    </row>
    <row r="99" spans="1:16" x14ac:dyDescent="0.3">
      <c r="A99" s="87"/>
      <c r="B99" s="87"/>
      <c r="C99" s="87"/>
      <c r="D99" s="87"/>
      <c r="E99" s="87"/>
      <c r="F99" s="87"/>
      <c r="G99" s="87"/>
      <c r="H99" s="150"/>
      <c r="I99" s="87"/>
      <c r="J99" s="87"/>
      <c r="K99" s="87"/>
      <c r="L99" s="87"/>
      <c r="M99" s="87"/>
      <c r="N99" s="87"/>
      <c r="O99" s="87"/>
      <c r="P99" s="87"/>
    </row>
    <row r="100" spans="1:16" x14ac:dyDescent="0.3">
      <c r="A100" s="87"/>
      <c r="B100" s="87"/>
      <c r="C100" s="87"/>
      <c r="D100" s="87"/>
      <c r="E100" s="87"/>
      <c r="F100" s="87"/>
      <c r="G100" s="87"/>
      <c r="H100" s="150"/>
      <c r="I100" s="87"/>
      <c r="J100" s="87"/>
      <c r="K100" s="87"/>
      <c r="L100" s="87"/>
      <c r="M100" s="87"/>
      <c r="N100" s="87"/>
      <c r="O100" s="87"/>
      <c r="P100" s="87"/>
    </row>
    <row r="101" spans="1:16" x14ac:dyDescent="0.3">
      <c r="A101" s="87"/>
      <c r="B101" s="87"/>
      <c r="C101" s="87"/>
      <c r="D101" s="87"/>
      <c r="E101" s="87"/>
      <c r="F101" s="87"/>
      <c r="G101" s="87"/>
      <c r="H101" s="150"/>
      <c r="I101" s="87"/>
      <c r="J101" s="87"/>
      <c r="K101" s="87"/>
      <c r="L101" s="87"/>
      <c r="M101" s="87"/>
      <c r="N101" s="87"/>
      <c r="O101" s="87"/>
      <c r="P101" s="87"/>
    </row>
    <row r="102" spans="1:16" x14ac:dyDescent="0.3">
      <c r="A102" s="87"/>
      <c r="B102" s="87"/>
      <c r="C102" s="87"/>
      <c r="D102" s="87"/>
      <c r="E102" s="87"/>
      <c r="F102" s="87"/>
      <c r="G102" s="87"/>
      <c r="H102" s="150"/>
      <c r="I102" s="87"/>
      <c r="J102" s="87"/>
      <c r="K102" s="87"/>
      <c r="L102" s="87"/>
      <c r="M102" s="87"/>
      <c r="N102" s="87"/>
      <c r="O102" s="87"/>
      <c r="P102" s="87"/>
    </row>
    <row r="103" spans="1:16" x14ac:dyDescent="0.3">
      <c r="A103" s="87"/>
      <c r="B103" s="87"/>
      <c r="C103" s="87"/>
      <c r="D103" s="87"/>
      <c r="E103" s="87"/>
      <c r="F103" s="87"/>
      <c r="G103" s="87"/>
      <c r="H103" s="150"/>
      <c r="I103" s="87"/>
      <c r="J103" s="87"/>
      <c r="K103" s="87"/>
      <c r="L103" s="87"/>
      <c r="M103" s="87"/>
      <c r="N103" s="87"/>
      <c r="O103" s="87"/>
      <c r="P103" s="87"/>
    </row>
    <row r="104" spans="1:16" x14ac:dyDescent="0.3">
      <c r="A104" s="87"/>
      <c r="B104" s="87"/>
      <c r="C104" s="87"/>
      <c r="D104" s="87"/>
      <c r="E104" s="87"/>
      <c r="F104" s="87"/>
      <c r="G104" s="87"/>
      <c r="H104" s="150"/>
      <c r="I104" s="87"/>
      <c r="J104" s="87"/>
      <c r="K104" s="87"/>
      <c r="L104" s="87"/>
      <c r="M104" s="87"/>
      <c r="N104" s="87"/>
      <c r="O104" s="87"/>
      <c r="P104" s="87"/>
    </row>
    <row r="105" spans="1:16" x14ac:dyDescent="0.3">
      <c r="A105" s="87"/>
      <c r="B105" s="87"/>
      <c r="C105" s="87"/>
      <c r="D105" s="87"/>
      <c r="E105" s="87"/>
      <c r="F105" s="87"/>
      <c r="G105" s="87"/>
      <c r="H105" s="150"/>
      <c r="I105" s="87"/>
      <c r="J105" s="87"/>
      <c r="K105" s="87"/>
      <c r="L105" s="87"/>
      <c r="M105" s="87"/>
      <c r="N105" s="87"/>
      <c r="O105" s="87"/>
      <c r="P105" s="87"/>
    </row>
    <row r="106" spans="1:16" x14ac:dyDescent="0.3">
      <c r="A106" s="87"/>
      <c r="B106" s="87"/>
      <c r="C106" s="87"/>
      <c r="D106" s="87"/>
      <c r="E106" s="87"/>
      <c r="F106" s="87"/>
      <c r="G106" s="87"/>
      <c r="H106" s="150"/>
      <c r="I106" s="87"/>
      <c r="J106" s="87"/>
      <c r="K106" s="87"/>
      <c r="L106" s="87"/>
      <c r="M106" s="87"/>
      <c r="N106" s="87"/>
      <c r="O106" s="87"/>
      <c r="P106" s="87"/>
    </row>
    <row r="107" spans="1:16" x14ac:dyDescent="0.3">
      <c r="A107" s="87"/>
      <c r="B107" s="87"/>
      <c r="C107" s="87"/>
      <c r="D107" s="87"/>
      <c r="E107" s="87"/>
      <c r="F107" s="87"/>
      <c r="G107" s="87"/>
      <c r="H107" s="150"/>
      <c r="I107" s="87"/>
      <c r="J107" s="87"/>
      <c r="K107" s="87"/>
      <c r="L107" s="87"/>
      <c r="M107" s="87"/>
      <c r="N107" s="87"/>
      <c r="O107" s="87"/>
      <c r="P107" s="87"/>
    </row>
    <row r="108" spans="1:16" x14ac:dyDescent="0.3">
      <c r="A108" s="87"/>
      <c r="B108" s="87"/>
      <c r="C108" s="87"/>
      <c r="D108" s="87"/>
      <c r="E108" s="87"/>
      <c r="F108" s="87"/>
      <c r="G108" s="87"/>
      <c r="H108" s="150"/>
      <c r="I108" s="87"/>
      <c r="J108" s="87"/>
      <c r="K108" s="87"/>
      <c r="L108" s="87"/>
      <c r="M108" s="87"/>
      <c r="N108" s="87"/>
      <c r="O108" s="87"/>
      <c r="P108" s="87"/>
    </row>
    <row r="109" spans="1:16" x14ac:dyDescent="0.3">
      <c r="A109" s="87"/>
      <c r="B109" s="87"/>
      <c r="C109" s="87"/>
      <c r="D109" s="87"/>
      <c r="E109" s="87"/>
      <c r="F109" s="87"/>
      <c r="G109" s="87"/>
      <c r="H109" s="150"/>
      <c r="I109" s="87"/>
      <c r="J109" s="87"/>
      <c r="K109" s="87"/>
      <c r="L109" s="87"/>
      <c r="M109" s="87"/>
      <c r="N109" s="87"/>
      <c r="O109" s="87"/>
      <c r="P109" s="87"/>
    </row>
    <row r="110" spans="1:16" x14ac:dyDescent="0.3">
      <c r="A110" s="87"/>
      <c r="B110" s="87"/>
      <c r="C110" s="87"/>
      <c r="D110" s="87"/>
      <c r="E110" s="87"/>
      <c r="F110" s="87"/>
      <c r="G110" s="87"/>
      <c r="H110" s="150"/>
      <c r="I110" s="87"/>
      <c r="J110" s="87"/>
      <c r="K110" s="87"/>
      <c r="L110" s="87"/>
      <c r="M110" s="87"/>
      <c r="N110" s="87"/>
      <c r="O110" s="87"/>
      <c r="P110" s="87"/>
    </row>
    <row r="111" spans="1:16" x14ac:dyDescent="0.3">
      <c r="A111" s="87"/>
      <c r="B111" s="87"/>
      <c r="C111" s="87"/>
      <c r="D111" s="87"/>
      <c r="E111" s="87"/>
      <c r="F111" s="87"/>
      <c r="G111" s="87"/>
      <c r="H111" s="150"/>
      <c r="I111" s="87"/>
      <c r="J111" s="87"/>
      <c r="K111" s="87"/>
      <c r="L111" s="87"/>
      <c r="M111" s="87"/>
      <c r="N111" s="87"/>
      <c r="O111" s="87"/>
      <c r="P111" s="87"/>
    </row>
    <row r="112" spans="1:16" x14ac:dyDescent="0.3">
      <c r="A112" s="87"/>
      <c r="B112" s="87"/>
      <c r="C112" s="87"/>
      <c r="D112" s="87"/>
      <c r="E112" s="87"/>
      <c r="F112" s="87"/>
      <c r="G112" s="87"/>
      <c r="H112" s="150"/>
      <c r="I112" s="87"/>
      <c r="J112" s="87"/>
      <c r="K112" s="87"/>
      <c r="L112" s="87"/>
      <c r="M112" s="87"/>
      <c r="N112" s="87"/>
      <c r="O112" s="87"/>
      <c r="P112" s="87"/>
    </row>
    <row r="113" spans="1:16" x14ac:dyDescent="0.3">
      <c r="A113" s="87"/>
      <c r="B113" s="87"/>
      <c r="C113" s="87"/>
      <c r="D113" s="87"/>
      <c r="E113" s="87"/>
      <c r="F113" s="87"/>
      <c r="G113" s="87"/>
      <c r="H113" s="150"/>
      <c r="I113" s="87"/>
      <c r="J113" s="87"/>
      <c r="K113" s="87"/>
      <c r="L113" s="87"/>
      <c r="M113" s="87"/>
      <c r="N113" s="87"/>
      <c r="O113" s="87"/>
      <c r="P113" s="87"/>
    </row>
    <row r="114" spans="1:16" x14ac:dyDescent="0.3">
      <c r="A114" s="87"/>
      <c r="B114" s="87"/>
      <c r="C114" s="87"/>
      <c r="D114" s="87"/>
      <c r="E114" s="87"/>
      <c r="F114" s="87"/>
      <c r="G114" s="87"/>
      <c r="H114" s="150"/>
      <c r="I114" s="87"/>
      <c r="J114" s="87"/>
      <c r="K114" s="87"/>
      <c r="L114" s="87"/>
      <c r="M114" s="87"/>
      <c r="N114" s="87"/>
      <c r="O114" s="87"/>
      <c r="P114" s="87"/>
    </row>
    <row r="115" spans="1:16" x14ac:dyDescent="0.3">
      <c r="A115" s="87"/>
      <c r="B115" s="87"/>
      <c r="C115" s="87"/>
      <c r="D115" s="87"/>
      <c r="E115" s="87"/>
      <c r="F115" s="87"/>
      <c r="G115" s="87"/>
      <c r="H115" s="150"/>
      <c r="I115" s="87"/>
      <c r="J115" s="87"/>
      <c r="K115" s="87"/>
      <c r="L115" s="87"/>
      <c r="M115" s="87"/>
      <c r="N115" s="87"/>
      <c r="O115" s="87"/>
      <c r="P115" s="87"/>
    </row>
    <row r="116" spans="1:16" x14ac:dyDescent="0.3">
      <c r="A116" s="87"/>
      <c r="B116" s="87"/>
      <c r="C116" s="87"/>
      <c r="D116" s="87"/>
      <c r="E116" s="87"/>
      <c r="F116" s="87"/>
      <c r="G116" s="87"/>
      <c r="H116" s="150"/>
      <c r="I116" s="87"/>
      <c r="J116" s="87"/>
      <c r="K116" s="87"/>
      <c r="L116" s="87"/>
      <c r="M116" s="87"/>
      <c r="N116" s="87"/>
      <c r="O116" s="87"/>
      <c r="P116" s="87"/>
    </row>
    <row r="117" spans="1:16" x14ac:dyDescent="0.3">
      <c r="A117" s="87"/>
      <c r="B117" s="87"/>
      <c r="C117" s="87"/>
      <c r="D117" s="87"/>
      <c r="E117" s="87"/>
      <c r="F117" s="87"/>
      <c r="G117" s="87"/>
      <c r="H117" s="150"/>
      <c r="I117" s="87"/>
      <c r="J117" s="87"/>
      <c r="K117" s="87"/>
      <c r="L117" s="87"/>
      <c r="M117" s="87"/>
      <c r="N117" s="87"/>
      <c r="O117" s="87"/>
      <c r="P117" s="87"/>
    </row>
    <row r="118" spans="1:16" x14ac:dyDescent="0.3">
      <c r="A118" s="87"/>
      <c r="B118" s="87"/>
      <c r="C118" s="87"/>
      <c r="D118" s="87"/>
      <c r="E118" s="87"/>
      <c r="F118" s="87"/>
      <c r="G118" s="87"/>
      <c r="H118" s="150"/>
      <c r="I118" s="87"/>
      <c r="J118" s="87"/>
      <c r="K118" s="87"/>
      <c r="L118" s="87"/>
      <c r="M118" s="87"/>
      <c r="N118" s="87"/>
      <c r="O118" s="87"/>
      <c r="P118" s="87"/>
    </row>
    <row r="119" spans="1:16" x14ac:dyDescent="0.3">
      <c r="A119" s="87"/>
      <c r="B119" s="87"/>
      <c r="C119" s="87"/>
      <c r="D119" s="87"/>
      <c r="E119" s="87"/>
      <c r="F119" s="87"/>
      <c r="G119" s="87"/>
      <c r="H119" s="150"/>
      <c r="I119" s="87"/>
      <c r="J119" s="87"/>
      <c r="K119" s="87"/>
      <c r="L119" s="87"/>
      <c r="M119" s="87"/>
      <c r="N119" s="87"/>
      <c r="O119" s="87"/>
      <c r="P119" s="87"/>
    </row>
    <row r="120" spans="1:16" x14ac:dyDescent="0.3">
      <c r="A120" s="87"/>
      <c r="B120" s="87"/>
      <c r="C120" s="87"/>
      <c r="D120" s="87"/>
      <c r="E120" s="87"/>
      <c r="F120" s="87"/>
      <c r="G120" s="87"/>
      <c r="H120" s="150"/>
      <c r="I120" s="87"/>
      <c r="J120" s="87"/>
      <c r="K120" s="87"/>
      <c r="L120" s="87"/>
      <c r="M120" s="87"/>
      <c r="N120" s="87"/>
      <c r="O120" s="87"/>
      <c r="P120" s="87"/>
    </row>
    <row r="121" spans="1:16" x14ac:dyDescent="0.3">
      <c r="A121" s="87"/>
      <c r="B121" s="87"/>
      <c r="C121" s="87"/>
      <c r="D121" s="87"/>
      <c r="E121" s="87"/>
      <c r="F121" s="87"/>
      <c r="G121" s="87"/>
      <c r="H121" s="150"/>
      <c r="I121" s="87"/>
      <c r="J121" s="87"/>
      <c r="K121" s="87"/>
      <c r="L121" s="87"/>
      <c r="M121" s="87"/>
      <c r="N121" s="87"/>
      <c r="O121" s="87"/>
      <c r="P121" s="87"/>
    </row>
    <row r="122" spans="1:16" x14ac:dyDescent="0.3">
      <c r="A122" s="87"/>
      <c r="B122" s="87"/>
      <c r="C122" s="87"/>
      <c r="D122" s="87"/>
      <c r="E122" s="87"/>
      <c r="F122" s="87"/>
      <c r="G122" s="87"/>
      <c r="H122" s="150"/>
      <c r="I122" s="87"/>
      <c r="J122" s="87"/>
      <c r="K122" s="87"/>
      <c r="L122" s="87"/>
      <c r="M122" s="87"/>
      <c r="N122" s="87"/>
      <c r="O122" s="87"/>
      <c r="P122" s="87"/>
    </row>
    <row r="123" spans="1:16" x14ac:dyDescent="0.3">
      <c r="A123" s="87"/>
      <c r="B123" s="87"/>
      <c r="C123" s="87"/>
      <c r="D123" s="87"/>
      <c r="E123" s="87"/>
      <c r="F123" s="87"/>
      <c r="G123" s="87"/>
      <c r="H123" s="150"/>
      <c r="I123" s="87"/>
      <c r="J123" s="87"/>
      <c r="K123" s="87"/>
      <c r="L123" s="87"/>
      <c r="M123" s="87"/>
      <c r="N123" s="87"/>
      <c r="O123" s="87"/>
      <c r="P123" s="87"/>
    </row>
    <row r="124" spans="1:16" x14ac:dyDescent="0.3">
      <c r="A124" s="87"/>
      <c r="B124" s="87"/>
      <c r="C124" s="87"/>
      <c r="D124" s="87"/>
      <c r="E124" s="87"/>
      <c r="F124" s="87"/>
      <c r="G124" s="87"/>
      <c r="H124" s="150"/>
      <c r="I124" s="87"/>
      <c r="J124" s="87"/>
      <c r="K124" s="87"/>
      <c r="L124" s="87"/>
      <c r="M124" s="87"/>
      <c r="N124" s="87"/>
      <c r="O124" s="87"/>
      <c r="P124" s="87"/>
    </row>
    <row r="125" spans="1:16" x14ac:dyDescent="0.3">
      <c r="A125" s="87"/>
      <c r="B125" s="87"/>
      <c r="C125" s="87"/>
      <c r="D125" s="87"/>
      <c r="E125" s="87"/>
      <c r="F125" s="87"/>
      <c r="G125" s="87"/>
      <c r="H125" s="150"/>
      <c r="I125" s="87"/>
      <c r="J125" s="87"/>
      <c r="K125" s="87"/>
      <c r="L125" s="87"/>
      <c r="M125" s="87"/>
      <c r="N125" s="87"/>
      <c r="O125" s="87"/>
      <c r="P125" s="87"/>
    </row>
    <row r="126" spans="1:16" x14ac:dyDescent="0.3">
      <c r="A126" s="87"/>
      <c r="B126" s="87"/>
      <c r="C126" s="87"/>
      <c r="D126" s="87"/>
      <c r="E126" s="87"/>
      <c r="F126" s="87"/>
      <c r="G126" s="87"/>
      <c r="H126" s="150"/>
      <c r="I126" s="87"/>
      <c r="J126" s="87"/>
      <c r="K126" s="87"/>
      <c r="L126" s="87"/>
      <c r="M126" s="87"/>
      <c r="N126" s="87"/>
      <c r="O126" s="87"/>
      <c r="P126" s="87"/>
    </row>
    <row r="127" spans="1:16" x14ac:dyDescent="0.3">
      <c r="A127" s="87"/>
      <c r="B127" s="87"/>
      <c r="C127" s="87"/>
      <c r="D127" s="87"/>
      <c r="E127" s="87"/>
      <c r="F127" s="87"/>
      <c r="G127" s="87"/>
      <c r="H127" s="150"/>
      <c r="I127" s="87"/>
      <c r="J127" s="87"/>
      <c r="K127" s="87"/>
      <c r="L127" s="87"/>
      <c r="M127" s="87"/>
      <c r="N127" s="87"/>
      <c r="O127" s="87"/>
      <c r="P127" s="87"/>
    </row>
    <row r="128" spans="1:16" x14ac:dyDescent="0.3">
      <c r="A128" s="87"/>
      <c r="B128" s="87"/>
      <c r="C128" s="87"/>
      <c r="D128" s="87"/>
      <c r="E128" s="87"/>
      <c r="F128" s="87"/>
      <c r="G128" s="87"/>
      <c r="H128" s="150"/>
      <c r="I128" s="87"/>
      <c r="J128" s="87"/>
      <c r="K128" s="87"/>
      <c r="L128" s="87"/>
      <c r="M128" s="87"/>
      <c r="N128" s="87"/>
      <c r="O128" s="87"/>
      <c r="P128" s="87"/>
    </row>
    <row r="129" spans="1:16" x14ac:dyDescent="0.3">
      <c r="A129" s="87"/>
      <c r="B129" s="87"/>
      <c r="C129" s="87"/>
      <c r="D129" s="87"/>
      <c r="E129" s="87"/>
      <c r="F129" s="87"/>
      <c r="G129" s="87"/>
      <c r="H129" s="150"/>
      <c r="I129" s="87"/>
      <c r="J129" s="87"/>
      <c r="K129" s="87"/>
      <c r="L129" s="87"/>
      <c r="M129" s="87"/>
      <c r="N129" s="87"/>
      <c r="O129" s="87"/>
      <c r="P129" s="87"/>
    </row>
    <row r="130" spans="1:16" x14ac:dyDescent="0.3">
      <c r="A130" s="87"/>
      <c r="B130" s="87"/>
      <c r="C130" s="87"/>
      <c r="D130" s="87"/>
      <c r="E130" s="87"/>
      <c r="F130" s="87"/>
      <c r="G130" s="87"/>
      <c r="H130" s="150"/>
      <c r="I130" s="87"/>
      <c r="J130" s="87"/>
      <c r="K130" s="87"/>
      <c r="L130" s="87"/>
      <c r="M130" s="87"/>
      <c r="N130" s="87"/>
      <c r="O130" s="87"/>
      <c r="P130" s="87"/>
    </row>
    <row r="131" spans="1:16" x14ac:dyDescent="0.3">
      <c r="A131" s="87"/>
      <c r="B131" s="87"/>
      <c r="C131" s="87"/>
      <c r="D131" s="87"/>
      <c r="E131" s="87"/>
      <c r="F131" s="87"/>
      <c r="G131" s="87"/>
      <c r="H131" s="150"/>
      <c r="I131" s="87"/>
      <c r="J131" s="87"/>
      <c r="K131" s="87"/>
      <c r="L131" s="87"/>
      <c r="M131" s="87"/>
      <c r="N131" s="87"/>
      <c r="O131" s="87"/>
      <c r="P131" s="87"/>
    </row>
    <row r="132" spans="1:16" x14ac:dyDescent="0.3">
      <c r="A132" s="87"/>
      <c r="B132" s="87"/>
      <c r="C132" s="87"/>
      <c r="D132" s="87"/>
      <c r="E132" s="87"/>
      <c r="F132" s="87"/>
      <c r="G132" s="87"/>
      <c r="H132" s="150"/>
      <c r="I132" s="87"/>
      <c r="J132" s="87"/>
      <c r="K132" s="87"/>
      <c r="L132" s="87"/>
      <c r="M132" s="87"/>
      <c r="N132" s="87"/>
      <c r="O132" s="87"/>
      <c r="P132" s="87"/>
    </row>
    <row r="133" spans="1:16" x14ac:dyDescent="0.3">
      <c r="A133" s="87"/>
      <c r="B133" s="87"/>
      <c r="C133" s="87"/>
      <c r="D133" s="87"/>
      <c r="E133" s="87"/>
      <c r="F133" s="87"/>
      <c r="G133" s="87"/>
      <c r="H133" s="150"/>
      <c r="I133" s="87"/>
      <c r="J133" s="87"/>
      <c r="K133" s="87"/>
      <c r="L133" s="87"/>
      <c r="M133" s="87"/>
      <c r="N133" s="87"/>
      <c r="O133" s="87"/>
      <c r="P133" s="87"/>
    </row>
    <row r="134" spans="1:16" x14ac:dyDescent="0.3">
      <c r="A134" s="87"/>
      <c r="B134" s="87"/>
      <c r="C134" s="87"/>
      <c r="D134" s="87"/>
      <c r="E134" s="87"/>
      <c r="F134" s="87"/>
      <c r="G134" s="87"/>
      <c r="H134" s="150"/>
      <c r="I134" s="87"/>
      <c r="J134" s="87"/>
      <c r="K134" s="87"/>
      <c r="L134" s="87"/>
      <c r="M134" s="87"/>
      <c r="N134" s="87"/>
      <c r="O134" s="87"/>
      <c r="P134" s="87"/>
    </row>
    <row r="135" spans="1:16" x14ac:dyDescent="0.3">
      <c r="A135" s="87"/>
      <c r="B135" s="87"/>
      <c r="C135" s="87"/>
      <c r="D135" s="87"/>
      <c r="E135" s="87"/>
      <c r="F135" s="87"/>
      <c r="G135" s="87"/>
      <c r="H135" s="150"/>
      <c r="I135" s="87"/>
      <c r="J135" s="87"/>
      <c r="K135" s="87"/>
      <c r="L135" s="87"/>
      <c r="M135" s="87"/>
      <c r="N135" s="87"/>
      <c r="O135" s="87"/>
      <c r="P135" s="87"/>
    </row>
    <row r="136" spans="1:16" x14ac:dyDescent="0.3">
      <c r="A136" s="87"/>
      <c r="B136" s="87"/>
      <c r="C136" s="87"/>
      <c r="D136" s="87"/>
      <c r="E136" s="87"/>
      <c r="F136" s="87"/>
      <c r="G136" s="87"/>
      <c r="H136" s="150"/>
      <c r="I136" s="87"/>
      <c r="J136" s="87"/>
      <c r="K136" s="87"/>
      <c r="L136" s="87"/>
      <c r="M136" s="87"/>
      <c r="N136" s="87"/>
      <c r="O136" s="87"/>
      <c r="P136" s="87"/>
    </row>
    <row r="137" spans="1:16" x14ac:dyDescent="0.3">
      <c r="A137" s="87"/>
      <c r="B137" s="87"/>
      <c r="C137" s="87"/>
      <c r="D137" s="87"/>
      <c r="E137" s="87"/>
      <c r="F137" s="87"/>
      <c r="G137" s="87"/>
      <c r="H137" s="150"/>
      <c r="I137" s="87"/>
      <c r="J137" s="87"/>
      <c r="K137" s="87"/>
      <c r="L137" s="87"/>
      <c r="M137" s="87"/>
      <c r="N137" s="87"/>
      <c r="O137" s="87"/>
      <c r="P137" s="87"/>
    </row>
    <row r="138" spans="1:16" x14ac:dyDescent="0.3">
      <c r="A138" s="87"/>
      <c r="B138" s="87"/>
      <c r="C138" s="87"/>
      <c r="D138" s="87"/>
      <c r="E138" s="87"/>
      <c r="F138" s="87"/>
      <c r="G138" s="87"/>
      <c r="H138" s="150"/>
      <c r="I138" s="87"/>
      <c r="J138" s="87"/>
      <c r="K138" s="87"/>
      <c r="L138" s="87"/>
      <c r="M138" s="87"/>
      <c r="N138" s="87"/>
      <c r="O138" s="87"/>
      <c r="P138" s="87"/>
    </row>
    <row r="139" spans="1:16" x14ac:dyDescent="0.3">
      <c r="A139" s="87"/>
      <c r="B139" s="87"/>
      <c r="C139" s="87"/>
      <c r="D139" s="87"/>
      <c r="E139" s="87"/>
      <c r="F139" s="87"/>
      <c r="G139" s="87"/>
      <c r="H139" s="150"/>
      <c r="I139" s="87"/>
      <c r="J139" s="87"/>
      <c r="K139" s="87"/>
      <c r="L139" s="87"/>
      <c r="M139" s="87"/>
      <c r="N139" s="87"/>
      <c r="O139" s="87"/>
      <c r="P139" s="87"/>
    </row>
    <row r="140" spans="1:16" x14ac:dyDescent="0.3">
      <c r="A140" s="87"/>
      <c r="B140" s="87"/>
      <c r="C140" s="87"/>
      <c r="D140" s="87"/>
      <c r="E140" s="87"/>
      <c r="F140" s="87"/>
      <c r="G140" s="87"/>
      <c r="H140" s="150"/>
      <c r="I140" s="87"/>
      <c r="J140" s="87"/>
      <c r="K140" s="87"/>
      <c r="L140" s="87"/>
      <c r="M140" s="87"/>
      <c r="N140" s="87"/>
      <c r="O140" s="87"/>
      <c r="P140" s="87"/>
    </row>
    <row r="141" spans="1:16" x14ac:dyDescent="0.3">
      <c r="A141" s="87"/>
      <c r="B141" s="87"/>
      <c r="C141" s="87"/>
      <c r="D141" s="87"/>
      <c r="E141" s="87"/>
      <c r="F141" s="87"/>
      <c r="G141" s="87"/>
      <c r="H141" s="150"/>
      <c r="I141" s="87"/>
      <c r="J141" s="87"/>
      <c r="K141" s="87"/>
      <c r="L141" s="87"/>
      <c r="M141" s="87"/>
      <c r="N141" s="87"/>
      <c r="O141" s="87"/>
      <c r="P141" s="87"/>
    </row>
    <row r="142" spans="1:16" x14ac:dyDescent="0.3">
      <c r="A142" s="87"/>
      <c r="B142" s="87"/>
      <c r="C142" s="87"/>
      <c r="D142" s="87"/>
      <c r="E142" s="87"/>
      <c r="F142" s="87"/>
      <c r="G142" s="87"/>
      <c r="H142" s="150"/>
      <c r="I142" s="87"/>
      <c r="J142" s="87"/>
      <c r="K142" s="87"/>
      <c r="L142" s="87"/>
      <c r="M142" s="87"/>
      <c r="N142" s="87"/>
      <c r="O142" s="87"/>
      <c r="P142" s="87"/>
    </row>
    <row r="143" spans="1:16" x14ac:dyDescent="0.3">
      <c r="A143" s="87"/>
      <c r="B143" s="87"/>
      <c r="C143" s="87"/>
      <c r="D143" s="87"/>
      <c r="E143" s="87"/>
      <c r="F143" s="87"/>
      <c r="G143" s="87"/>
      <c r="H143" s="150"/>
      <c r="I143" s="87"/>
      <c r="J143" s="87"/>
      <c r="K143" s="87"/>
      <c r="L143" s="87"/>
      <c r="M143" s="87"/>
      <c r="N143" s="87"/>
      <c r="O143" s="87"/>
      <c r="P143" s="87"/>
    </row>
    <row r="144" spans="1:16" x14ac:dyDescent="0.3">
      <c r="A144" s="87"/>
      <c r="B144" s="87"/>
      <c r="C144" s="87"/>
      <c r="D144" s="87"/>
      <c r="E144" s="87"/>
      <c r="F144" s="87"/>
      <c r="G144" s="87"/>
      <c r="H144" s="150"/>
      <c r="I144" s="87"/>
      <c r="J144" s="87"/>
      <c r="K144" s="87"/>
      <c r="L144" s="87"/>
      <c r="M144" s="87"/>
      <c r="N144" s="87"/>
      <c r="O144" s="87"/>
      <c r="P144" s="87"/>
    </row>
    <row r="145" spans="1:16" x14ac:dyDescent="0.3">
      <c r="A145" s="87"/>
      <c r="B145" s="87"/>
      <c r="C145" s="87"/>
      <c r="D145" s="87"/>
      <c r="E145" s="87"/>
      <c r="F145" s="87"/>
      <c r="G145" s="87"/>
      <c r="H145" s="150"/>
      <c r="I145" s="87"/>
      <c r="J145" s="87"/>
      <c r="K145" s="87"/>
      <c r="L145" s="87"/>
      <c r="M145" s="87"/>
      <c r="N145" s="87"/>
      <c r="O145" s="87"/>
      <c r="P145" s="87"/>
    </row>
    <row r="146" spans="1:16" x14ac:dyDescent="0.3">
      <c r="A146" s="87"/>
      <c r="B146" s="87"/>
      <c r="C146" s="87"/>
      <c r="D146" s="87"/>
      <c r="E146" s="87"/>
      <c r="F146" s="87"/>
      <c r="G146" s="87"/>
      <c r="H146" s="150"/>
      <c r="I146" s="87"/>
      <c r="J146" s="87"/>
      <c r="K146" s="87"/>
      <c r="L146" s="87"/>
      <c r="M146" s="87"/>
      <c r="N146" s="87"/>
      <c r="O146" s="87"/>
      <c r="P146" s="87"/>
    </row>
    <row r="147" spans="1:16" x14ac:dyDescent="0.3">
      <c r="A147" s="87"/>
      <c r="B147" s="87"/>
      <c r="C147" s="87"/>
      <c r="D147" s="87"/>
      <c r="E147" s="87"/>
      <c r="F147" s="87"/>
      <c r="G147" s="87"/>
      <c r="H147" s="150"/>
      <c r="I147" s="87"/>
      <c r="J147" s="87"/>
      <c r="K147" s="87"/>
      <c r="L147" s="87"/>
      <c r="M147" s="87"/>
      <c r="N147" s="87"/>
      <c r="O147" s="87"/>
      <c r="P147" s="87"/>
    </row>
    <row r="148" spans="1:16" x14ac:dyDescent="0.3">
      <c r="A148" s="87"/>
      <c r="B148" s="87"/>
      <c r="C148" s="87"/>
      <c r="D148" s="87"/>
      <c r="E148" s="87"/>
      <c r="F148" s="87"/>
      <c r="G148" s="87"/>
      <c r="H148" s="150"/>
      <c r="I148" s="87"/>
      <c r="J148" s="87"/>
      <c r="K148" s="87"/>
      <c r="L148" s="87"/>
      <c r="M148" s="87"/>
      <c r="N148" s="87"/>
      <c r="O148" s="87"/>
      <c r="P148" s="87"/>
    </row>
    <row r="149" spans="1:16" x14ac:dyDescent="0.3">
      <c r="A149" s="87"/>
      <c r="B149" s="87"/>
      <c r="C149" s="87"/>
      <c r="D149" s="87"/>
      <c r="E149" s="87"/>
      <c r="F149" s="87"/>
      <c r="G149" s="87"/>
      <c r="H149" s="150"/>
      <c r="I149" s="87"/>
      <c r="J149" s="87"/>
      <c r="K149" s="87"/>
      <c r="L149" s="87"/>
      <c r="M149" s="87"/>
      <c r="N149" s="87"/>
      <c r="O149" s="87"/>
      <c r="P149" s="87"/>
    </row>
    <row r="150" spans="1:16" x14ac:dyDescent="0.3">
      <c r="A150" s="87"/>
      <c r="B150" s="87"/>
      <c r="C150" s="87"/>
      <c r="D150" s="87"/>
      <c r="E150" s="87"/>
      <c r="F150" s="87"/>
      <c r="G150" s="87"/>
      <c r="H150" s="150"/>
      <c r="I150" s="87"/>
      <c r="J150" s="87"/>
      <c r="K150" s="87"/>
      <c r="L150" s="87"/>
      <c r="M150" s="87"/>
      <c r="N150" s="87"/>
      <c r="O150" s="87"/>
      <c r="P150" s="87"/>
    </row>
    <row r="151" spans="1:16" x14ac:dyDescent="0.3">
      <c r="A151" s="87"/>
      <c r="B151" s="87"/>
      <c r="C151" s="87"/>
      <c r="D151" s="87"/>
      <c r="E151" s="87"/>
      <c r="F151" s="87"/>
      <c r="G151" s="87"/>
      <c r="H151" s="150"/>
      <c r="I151" s="87"/>
      <c r="J151" s="87"/>
      <c r="K151" s="87"/>
      <c r="L151" s="87"/>
      <c r="M151" s="87"/>
      <c r="N151" s="87"/>
      <c r="O151" s="87"/>
      <c r="P151" s="87"/>
    </row>
    <row r="152" spans="1:16" x14ac:dyDescent="0.3">
      <c r="A152" s="87"/>
      <c r="B152" s="87"/>
      <c r="C152" s="87"/>
      <c r="D152" s="87"/>
      <c r="E152" s="87"/>
      <c r="F152" s="87"/>
      <c r="G152" s="87"/>
      <c r="H152" s="150"/>
      <c r="I152" s="87"/>
      <c r="J152" s="87"/>
      <c r="K152" s="87"/>
      <c r="L152" s="87"/>
      <c r="M152" s="87"/>
      <c r="N152" s="87"/>
      <c r="O152" s="87"/>
      <c r="P152" s="87"/>
    </row>
    <row r="153" spans="1:16" x14ac:dyDescent="0.3">
      <c r="A153" s="87"/>
      <c r="B153" s="87"/>
      <c r="C153" s="87"/>
      <c r="D153" s="87"/>
      <c r="E153" s="87"/>
      <c r="F153" s="87"/>
      <c r="G153" s="87"/>
      <c r="H153" s="150"/>
      <c r="I153" s="87"/>
      <c r="J153" s="87"/>
      <c r="K153" s="87"/>
      <c r="L153" s="87"/>
      <c r="M153" s="87"/>
      <c r="N153" s="87"/>
      <c r="O153" s="87"/>
      <c r="P153" s="87"/>
    </row>
    <row r="154" spans="1:16" x14ac:dyDescent="0.3">
      <c r="A154" s="87"/>
      <c r="B154" s="87"/>
      <c r="C154" s="87"/>
      <c r="D154" s="87"/>
      <c r="E154" s="87"/>
      <c r="F154" s="87"/>
      <c r="G154" s="87"/>
      <c r="H154" s="150"/>
      <c r="I154" s="87"/>
      <c r="J154" s="87"/>
      <c r="K154" s="87"/>
      <c r="L154" s="87"/>
      <c r="M154" s="87"/>
      <c r="N154" s="87"/>
      <c r="O154" s="87"/>
      <c r="P154" s="87"/>
    </row>
    <row r="155" spans="1:16" x14ac:dyDescent="0.3">
      <c r="A155" s="87"/>
      <c r="B155" s="87"/>
      <c r="C155" s="87"/>
      <c r="D155" s="87"/>
      <c r="E155" s="87"/>
      <c r="F155" s="87"/>
      <c r="G155" s="87"/>
      <c r="H155" s="150"/>
      <c r="I155" s="87"/>
      <c r="J155" s="87"/>
      <c r="K155" s="87"/>
      <c r="L155" s="87"/>
      <c r="M155" s="87"/>
      <c r="N155" s="87"/>
      <c r="O155" s="87"/>
      <c r="P155" s="87"/>
    </row>
    <row r="156" spans="1:16" x14ac:dyDescent="0.3">
      <c r="A156" s="87"/>
      <c r="B156" s="87"/>
      <c r="C156" s="87"/>
      <c r="D156" s="87"/>
      <c r="E156" s="87"/>
      <c r="F156" s="87"/>
      <c r="G156" s="87"/>
      <c r="H156" s="150"/>
      <c r="I156" s="87"/>
      <c r="J156" s="87"/>
      <c r="K156" s="87"/>
      <c r="L156" s="87"/>
      <c r="M156" s="87"/>
      <c r="N156" s="87"/>
      <c r="O156" s="87"/>
      <c r="P156" s="87"/>
    </row>
    <row r="157" spans="1:16" x14ac:dyDescent="0.3">
      <c r="A157" s="87"/>
      <c r="B157" s="87"/>
      <c r="C157" s="87"/>
      <c r="D157" s="87"/>
      <c r="E157" s="87"/>
      <c r="F157" s="87"/>
      <c r="G157" s="87"/>
      <c r="H157" s="150"/>
      <c r="I157" s="87"/>
      <c r="J157" s="87"/>
      <c r="K157" s="87"/>
      <c r="L157" s="87"/>
      <c r="M157" s="87"/>
      <c r="N157" s="87"/>
      <c r="O157" s="87"/>
      <c r="P157" s="87"/>
    </row>
    <row r="158" spans="1:16" x14ac:dyDescent="0.3">
      <c r="A158" s="87"/>
      <c r="B158" s="87"/>
      <c r="C158" s="87"/>
      <c r="D158" s="87"/>
      <c r="E158" s="87"/>
      <c r="F158" s="87"/>
      <c r="G158" s="87"/>
      <c r="H158" s="150"/>
      <c r="I158" s="87"/>
      <c r="J158" s="87"/>
      <c r="K158" s="87"/>
      <c r="L158" s="87"/>
      <c r="M158" s="87"/>
      <c r="N158" s="87"/>
      <c r="O158" s="87"/>
      <c r="P158" s="87"/>
    </row>
    <row r="159" spans="1:16" x14ac:dyDescent="0.3">
      <c r="A159" s="87"/>
      <c r="B159" s="87"/>
      <c r="C159" s="87"/>
      <c r="D159" s="87"/>
      <c r="E159" s="87"/>
      <c r="F159" s="87"/>
      <c r="G159" s="87"/>
      <c r="H159" s="150"/>
      <c r="I159" s="87"/>
      <c r="J159" s="87"/>
      <c r="K159" s="87"/>
      <c r="L159" s="87"/>
      <c r="M159" s="87"/>
      <c r="N159" s="87"/>
      <c r="O159" s="87"/>
      <c r="P159" s="87"/>
    </row>
    <row r="160" spans="1:16" x14ac:dyDescent="0.3">
      <c r="A160" s="87"/>
      <c r="B160" s="87"/>
      <c r="C160" s="87"/>
      <c r="D160" s="87"/>
      <c r="E160" s="87"/>
      <c r="F160" s="87"/>
      <c r="G160" s="87"/>
      <c r="H160" s="150"/>
      <c r="I160" s="87"/>
      <c r="J160" s="87"/>
      <c r="K160" s="87"/>
      <c r="L160" s="87"/>
      <c r="M160" s="87"/>
      <c r="N160" s="87"/>
      <c r="O160" s="87"/>
      <c r="P160" s="87"/>
    </row>
    <row r="161" spans="1:16" x14ac:dyDescent="0.3">
      <c r="A161" s="87"/>
      <c r="B161" s="87"/>
      <c r="C161" s="87"/>
      <c r="D161" s="87"/>
      <c r="E161" s="87"/>
      <c r="F161" s="87"/>
      <c r="G161" s="87"/>
      <c r="H161" s="150"/>
      <c r="I161" s="87"/>
      <c r="J161" s="87"/>
      <c r="K161" s="87"/>
      <c r="L161" s="87"/>
      <c r="M161" s="87"/>
      <c r="N161" s="87"/>
      <c r="O161" s="87"/>
      <c r="P161" s="87"/>
    </row>
    <row r="162" spans="1:16" x14ac:dyDescent="0.3">
      <c r="A162" s="87"/>
      <c r="B162" s="87"/>
      <c r="C162" s="87"/>
      <c r="D162" s="87"/>
      <c r="E162" s="87"/>
      <c r="F162" s="87"/>
      <c r="G162" s="87"/>
      <c r="H162" s="150"/>
      <c r="I162" s="87"/>
      <c r="J162" s="87"/>
      <c r="K162" s="87"/>
      <c r="L162" s="87"/>
      <c r="M162" s="87"/>
      <c r="N162" s="87"/>
      <c r="O162" s="87"/>
      <c r="P162" s="87"/>
    </row>
    <row r="163" spans="1:16" x14ac:dyDescent="0.3">
      <c r="A163" s="87"/>
      <c r="B163" s="87"/>
      <c r="C163" s="87"/>
      <c r="D163" s="87"/>
      <c r="E163" s="87"/>
      <c r="F163" s="87"/>
      <c r="G163" s="87"/>
      <c r="H163" s="150"/>
      <c r="I163" s="87"/>
      <c r="J163" s="87"/>
      <c r="K163" s="87"/>
      <c r="L163" s="87"/>
      <c r="M163" s="87"/>
      <c r="N163" s="87"/>
      <c r="O163" s="87"/>
      <c r="P163" s="87"/>
    </row>
    <row r="164" spans="1:16" x14ac:dyDescent="0.3">
      <c r="A164" s="87"/>
      <c r="B164" s="87"/>
      <c r="C164" s="87"/>
      <c r="D164" s="87"/>
      <c r="E164" s="87"/>
      <c r="F164" s="87"/>
      <c r="G164" s="87"/>
      <c r="H164" s="150"/>
      <c r="I164" s="87"/>
      <c r="J164" s="87"/>
      <c r="K164" s="87"/>
      <c r="L164" s="87"/>
      <c r="M164" s="87"/>
      <c r="N164" s="87"/>
      <c r="O164" s="87"/>
      <c r="P164" s="87"/>
    </row>
    <row r="165" spans="1:16" x14ac:dyDescent="0.3">
      <c r="A165" s="87"/>
      <c r="B165" s="87"/>
      <c r="C165" s="87"/>
      <c r="D165" s="87"/>
      <c r="E165" s="87"/>
      <c r="F165" s="87"/>
      <c r="G165" s="87"/>
      <c r="H165" s="150"/>
      <c r="I165" s="87"/>
      <c r="J165" s="87"/>
      <c r="K165" s="87"/>
      <c r="L165" s="87"/>
      <c r="M165" s="87"/>
      <c r="N165" s="87"/>
      <c r="O165" s="87"/>
      <c r="P165" s="87"/>
    </row>
    <row r="166" spans="1:16" x14ac:dyDescent="0.3">
      <c r="A166" s="87"/>
      <c r="B166" s="87"/>
      <c r="C166" s="87"/>
      <c r="D166" s="87"/>
      <c r="E166" s="87"/>
      <c r="F166" s="87"/>
      <c r="G166" s="87"/>
      <c r="H166" s="150"/>
      <c r="I166" s="87"/>
      <c r="J166" s="87"/>
      <c r="K166" s="87"/>
      <c r="L166" s="87"/>
      <c r="M166" s="87"/>
      <c r="N166" s="87"/>
      <c r="O166" s="87"/>
      <c r="P166" s="87"/>
    </row>
    <row r="167" spans="1:16" x14ac:dyDescent="0.3">
      <c r="A167" s="87"/>
      <c r="B167" s="87"/>
      <c r="C167" s="87"/>
      <c r="D167" s="87"/>
      <c r="E167" s="87"/>
      <c r="F167" s="87"/>
      <c r="G167" s="87"/>
      <c r="H167" s="150"/>
      <c r="I167" s="87"/>
      <c r="J167" s="87"/>
      <c r="K167" s="87"/>
      <c r="L167" s="87"/>
      <c r="M167" s="87"/>
      <c r="N167" s="87"/>
      <c r="O167" s="87"/>
      <c r="P167" s="87"/>
    </row>
    <row r="168" spans="1:16" x14ac:dyDescent="0.3">
      <c r="A168" s="87"/>
      <c r="B168" s="87"/>
      <c r="C168" s="87"/>
      <c r="D168" s="87"/>
      <c r="E168" s="87"/>
      <c r="F168" s="87"/>
      <c r="G168" s="87"/>
      <c r="H168" s="150"/>
      <c r="I168" s="87"/>
      <c r="J168" s="87"/>
      <c r="K168" s="87"/>
      <c r="L168" s="87"/>
      <c r="M168" s="87"/>
      <c r="N168" s="87"/>
      <c r="O168" s="87"/>
      <c r="P168" s="87"/>
    </row>
    <row r="169" spans="1:16" x14ac:dyDescent="0.3">
      <c r="A169" s="87"/>
      <c r="B169" s="87"/>
      <c r="C169" s="87"/>
      <c r="D169" s="87"/>
      <c r="E169" s="87"/>
      <c r="F169" s="87"/>
      <c r="G169" s="87"/>
      <c r="H169" s="150"/>
      <c r="I169" s="87"/>
      <c r="J169" s="87"/>
      <c r="K169" s="87"/>
      <c r="L169" s="87"/>
      <c r="M169" s="87"/>
      <c r="N169" s="87"/>
      <c r="O169" s="87"/>
      <c r="P169" s="87"/>
    </row>
    <row r="170" spans="1:16" x14ac:dyDescent="0.3">
      <c r="A170" s="87"/>
      <c r="B170" s="87"/>
      <c r="C170" s="87"/>
      <c r="D170" s="87"/>
      <c r="E170" s="87"/>
      <c r="F170" s="87"/>
      <c r="G170" s="87"/>
      <c r="H170" s="150"/>
      <c r="I170" s="87"/>
      <c r="J170" s="87"/>
      <c r="K170" s="87"/>
      <c r="L170" s="87"/>
      <c r="M170" s="87"/>
      <c r="N170" s="87"/>
      <c r="O170" s="87"/>
      <c r="P170" s="87"/>
    </row>
    <row r="171" spans="1:16" x14ac:dyDescent="0.3">
      <c r="A171" s="87"/>
      <c r="B171" s="87"/>
      <c r="C171" s="87"/>
      <c r="D171" s="87"/>
      <c r="E171" s="87"/>
      <c r="F171" s="87"/>
      <c r="G171" s="87"/>
      <c r="H171" s="150"/>
      <c r="I171" s="87"/>
      <c r="J171" s="87"/>
      <c r="K171" s="87"/>
      <c r="L171" s="87"/>
      <c r="M171" s="87"/>
      <c r="N171" s="87"/>
      <c r="O171" s="87"/>
      <c r="P171" s="87"/>
    </row>
    <row r="172" spans="1:16" x14ac:dyDescent="0.3">
      <c r="A172" s="87"/>
      <c r="B172" s="87"/>
      <c r="C172" s="87"/>
      <c r="D172" s="87"/>
      <c r="E172" s="87"/>
      <c r="F172" s="87"/>
      <c r="G172" s="87"/>
      <c r="H172" s="150"/>
      <c r="I172" s="87"/>
      <c r="J172" s="87"/>
      <c r="K172" s="87"/>
      <c r="L172" s="87"/>
      <c r="M172" s="87"/>
      <c r="N172" s="87"/>
      <c r="O172" s="87"/>
      <c r="P172" s="87"/>
    </row>
    <row r="173" spans="1:16" x14ac:dyDescent="0.3">
      <c r="A173" s="87"/>
      <c r="B173" s="87"/>
      <c r="C173" s="87"/>
      <c r="D173" s="87"/>
      <c r="E173" s="87"/>
      <c r="F173" s="87"/>
      <c r="G173" s="87"/>
      <c r="H173" s="150"/>
      <c r="I173" s="87"/>
      <c r="J173" s="87"/>
      <c r="K173" s="87"/>
      <c r="L173" s="87"/>
      <c r="M173" s="87"/>
      <c r="N173" s="87"/>
      <c r="O173" s="87"/>
      <c r="P173" s="87"/>
    </row>
    <row r="174" spans="1:16" x14ac:dyDescent="0.3">
      <c r="A174" s="87"/>
      <c r="B174" s="87"/>
      <c r="C174" s="87"/>
      <c r="D174" s="87"/>
      <c r="E174" s="87"/>
      <c r="F174" s="87"/>
      <c r="G174" s="87"/>
      <c r="H174" s="150"/>
      <c r="I174" s="87"/>
      <c r="J174" s="87"/>
      <c r="K174" s="87"/>
      <c r="L174" s="87"/>
      <c r="M174" s="87"/>
      <c r="N174" s="87"/>
      <c r="O174" s="87"/>
      <c r="P174" s="87"/>
    </row>
    <row r="175" spans="1:16" x14ac:dyDescent="0.3">
      <c r="A175" s="87"/>
      <c r="B175" s="87"/>
      <c r="C175" s="87"/>
      <c r="D175" s="87"/>
      <c r="E175" s="87"/>
      <c r="F175" s="87"/>
      <c r="G175" s="87"/>
      <c r="H175" s="150"/>
      <c r="I175" s="87"/>
      <c r="J175" s="87"/>
      <c r="K175" s="87"/>
      <c r="L175" s="87"/>
      <c r="M175" s="87"/>
      <c r="N175" s="87"/>
      <c r="O175" s="87"/>
      <c r="P175" s="87"/>
    </row>
    <row r="176" spans="1:16" x14ac:dyDescent="0.3">
      <c r="A176" s="87"/>
      <c r="B176" s="87"/>
      <c r="C176" s="87"/>
      <c r="D176" s="87"/>
      <c r="E176" s="87"/>
      <c r="F176" s="87"/>
      <c r="G176" s="87"/>
      <c r="H176" s="150"/>
      <c r="I176" s="87"/>
      <c r="J176" s="87"/>
      <c r="K176" s="87"/>
      <c r="L176" s="87"/>
      <c r="M176" s="87"/>
      <c r="N176" s="87"/>
      <c r="O176" s="87"/>
      <c r="P176" s="87"/>
    </row>
    <row r="177" spans="1:16" x14ac:dyDescent="0.3">
      <c r="A177" s="87"/>
      <c r="B177" s="87"/>
      <c r="C177" s="87"/>
      <c r="D177" s="87"/>
      <c r="E177" s="87"/>
      <c r="F177" s="87"/>
      <c r="G177" s="87"/>
      <c r="H177" s="150"/>
      <c r="I177" s="87"/>
      <c r="J177" s="87"/>
      <c r="K177" s="87"/>
      <c r="L177" s="87"/>
      <c r="M177" s="87"/>
      <c r="N177" s="87"/>
      <c r="O177" s="87"/>
      <c r="P177" s="87"/>
    </row>
    <row r="178" spans="1:16" x14ac:dyDescent="0.3">
      <c r="A178" s="87"/>
      <c r="B178" s="87"/>
      <c r="C178" s="87"/>
      <c r="D178" s="87"/>
      <c r="E178" s="87"/>
      <c r="F178" s="87"/>
      <c r="G178" s="87"/>
      <c r="H178" s="150"/>
      <c r="I178" s="87"/>
      <c r="J178" s="87"/>
      <c r="K178" s="87"/>
      <c r="L178" s="87"/>
      <c r="M178" s="87"/>
      <c r="N178" s="87"/>
      <c r="O178" s="87"/>
      <c r="P178" s="87"/>
    </row>
    <row r="179" spans="1:16" x14ac:dyDescent="0.3">
      <c r="A179" s="87"/>
      <c r="B179" s="87"/>
      <c r="C179" s="87"/>
      <c r="D179" s="87"/>
      <c r="E179" s="87"/>
      <c r="F179" s="87"/>
      <c r="G179" s="87"/>
      <c r="H179" s="150"/>
      <c r="I179" s="87"/>
      <c r="J179" s="87"/>
      <c r="K179" s="87"/>
      <c r="L179" s="87"/>
      <c r="M179" s="87"/>
      <c r="N179" s="87"/>
      <c r="O179" s="87"/>
      <c r="P179" s="87"/>
    </row>
    <row r="180" spans="1:16" x14ac:dyDescent="0.3">
      <c r="A180" s="87"/>
      <c r="B180" s="87"/>
      <c r="C180" s="87"/>
      <c r="D180" s="87"/>
      <c r="E180" s="87"/>
      <c r="F180" s="87"/>
      <c r="G180" s="87"/>
      <c r="H180" s="150"/>
      <c r="I180" s="87"/>
      <c r="J180" s="87"/>
      <c r="K180" s="87"/>
      <c r="L180" s="87"/>
      <c r="M180" s="87"/>
      <c r="N180" s="87"/>
      <c r="O180" s="87"/>
      <c r="P180" s="87"/>
    </row>
    <row r="181" spans="1:16" x14ac:dyDescent="0.3">
      <c r="A181" s="87"/>
      <c r="B181" s="87"/>
      <c r="C181" s="87"/>
      <c r="D181" s="87"/>
      <c r="E181" s="87"/>
      <c r="F181" s="87"/>
      <c r="G181" s="87"/>
      <c r="H181" s="150"/>
      <c r="I181" s="87"/>
      <c r="J181" s="87"/>
      <c r="K181" s="87"/>
      <c r="L181" s="87"/>
      <c r="M181" s="87"/>
      <c r="N181" s="87"/>
      <c r="O181" s="87"/>
      <c r="P181" s="87"/>
    </row>
    <row r="182" spans="1:16" x14ac:dyDescent="0.3">
      <c r="C182" s="87"/>
      <c r="D182" s="87"/>
      <c r="E182" s="87"/>
      <c r="F182" s="87"/>
      <c r="G182" s="87"/>
      <c r="H182" s="150"/>
      <c r="I182" s="87"/>
      <c r="J182" s="87"/>
      <c r="K182" s="87"/>
      <c r="L182" s="87"/>
      <c r="M182" s="87"/>
      <c r="N182" s="87"/>
      <c r="O182" s="87"/>
      <c r="P182" s="87"/>
    </row>
    <row r="183" spans="1:16" x14ac:dyDescent="0.3">
      <c r="A183" s="87"/>
      <c r="B183" s="87"/>
      <c r="C183" s="87"/>
      <c r="D183" s="87"/>
      <c r="E183" s="87"/>
      <c r="F183" s="87"/>
      <c r="G183" s="87"/>
      <c r="H183" s="150"/>
      <c r="I183" s="87"/>
      <c r="J183" s="87"/>
      <c r="K183" s="87"/>
      <c r="L183" s="87"/>
      <c r="M183" s="87"/>
      <c r="N183" s="87"/>
      <c r="O183" s="87"/>
      <c r="P183" s="87"/>
    </row>
    <row r="184" spans="1:16" x14ac:dyDescent="0.3">
      <c r="A184" s="87"/>
      <c r="B184" s="87"/>
      <c r="C184" s="87"/>
      <c r="D184" s="87"/>
      <c r="E184" s="87"/>
      <c r="F184" s="87"/>
      <c r="G184" s="87"/>
      <c r="H184" s="150"/>
      <c r="I184" s="87"/>
      <c r="J184" s="87"/>
      <c r="K184" s="87"/>
      <c r="L184" s="87"/>
      <c r="M184" s="87"/>
      <c r="N184" s="87"/>
      <c r="O184" s="87"/>
      <c r="P184" s="87"/>
    </row>
    <row r="185" spans="1:16" x14ac:dyDescent="0.3">
      <c r="A185" s="87"/>
      <c r="B185" s="87"/>
      <c r="C185" s="87"/>
      <c r="D185" s="87"/>
      <c r="E185" s="87"/>
      <c r="F185" s="87"/>
      <c r="G185" s="87"/>
      <c r="H185" s="150"/>
      <c r="I185" s="87"/>
      <c r="J185" s="87"/>
      <c r="K185" s="87"/>
      <c r="L185" s="87"/>
      <c r="M185" s="87"/>
      <c r="N185" s="87"/>
      <c r="O185" s="87"/>
      <c r="P185" s="87"/>
    </row>
    <row r="186" spans="1:16" x14ac:dyDescent="0.3">
      <c r="A186" s="87"/>
      <c r="B186" s="87"/>
      <c r="C186" s="87"/>
      <c r="D186" s="87"/>
      <c r="E186" s="87"/>
      <c r="F186" s="87"/>
      <c r="G186" s="87"/>
      <c r="H186" s="150"/>
      <c r="I186" s="87"/>
      <c r="J186" s="87"/>
      <c r="K186" s="87"/>
      <c r="L186" s="87"/>
      <c r="M186" s="87"/>
      <c r="N186" s="87"/>
      <c r="O186" s="87"/>
      <c r="P186" s="87"/>
    </row>
    <row r="187" spans="1:16" x14ac:dyDescent="0.3">
      <c r="A187" s="87"/>
      <c r="B187" s="87"/>
      <c r="C187" s="87"/>
      <c r="D187" s="87"/>
      <c r="E187" s="87"/>
      <c r="F187" s="87"/>
      <c r="G187" s="87"/>
      <c r="H187" s="150"/>
      <c r="I187" s="87"/>
      <c r="J187" s="87"/>
      <c r="K187" s="87"/>
      <c r="L187" s="87"/>
      <c r="M187" s="87"/>
      <c r="N187" s="87"/>
      <c r="O187" s="87"/>
      <c r="P187" s="87"/>
    </row>
    <row r="188" spans="1:16" x14ac:dyDescent="0.3">
      <c r="A188" s="87"/>
      <c r="B188" s="87"/>
      <c r="C188" s="87"/>
      <c r="D188" s="87"/>
      <c r="E188" s="87"/>
      <c r="F188" s="87"/>
      <c r="G188" s="87"/>
      <c r="H188" s="150"/>
      <c r="I188" s="87"/>
      <c r="J188" s="87"/>
      <c r="K188" s="87"/>
      <c r="L188" s="87"/>
      <c r="M188" s="87"/>
      <c r="N188" s="87"/>
      <c r="O188" s="87"/>
      <c r="P188" s="87"/>
    </row>
    <row r="189" spans="1:16" x14ac:dyDescent="0.3">
      <c r="A189" s="87"/>
      <c r="B189" s="87"/>
      <c r="C189" s="87"/>
      <c r="D189" s="87"/>
      <c r="E189" s="87"/>
      <c r="F189" s="87"/>
      <c r="G189" s="87"/>
      <c r="H189" s="150"/>
      <c r="I189" s="87"/>
      <c r="J189" s="87"/>
      <c r="K189" s="87"/>
      <c r="L189" s="87"/>
      <c r="M189" s="87"/>
      <c r="N189" s="87"/>
      <c r="O189" s="87"/>
      <c r="P189" s="87"/>
    </row>
    <row r="190" spans="1:16" x14ac:dyDescent="0.3">
      <c r="A190" s="87"/>
      <c r="B190" s="87"/>
      <c r="C190" s="87"/>
      <c r="D190" s="87"/>
      <c r="E190" s="87"/>
      <c r="F190" s="87"/>
      <c r="G190" s="87"/>
      <c r="H190" s="150"/>
      <c r="I190" s="87"/>
      <c r="J190" s="87"/>
      <c r="K190" s="87"/>
      <c r="L190" s="87"/>
      <c r="M190" s="87"/>
      <c r="N190" s="87"/>
      <c r="O190" s="87"/>
      <c r="P190" s="87"/>
    </row>
    <row r="191" spans="1:16" x14ac:dyDescent="0.3">
      <c r="A191" s="87"/>
      <c r="B191" s="87"/>
      <c r="C191" s="87"/>
      <c r="D191" s="87"/>
      <c r="E191" s="87"/>
      <c r="F191" s="87"/>
      <c r="G191" s="87"/>
      <c r="H191" s="150"/>
      <c r="I191" s="87"/>
      <c r="J191" s="87"/>
      <c r="K191" s="87"/>
      <c r="L191" s="87"/>
      <c r="M191" s="87"/>
      <c r="N191" s="87"/>
      <c r="O191" s="87"/>
      <c r="P191" s="87"/>
    </row>
    <row r="192" spans="1:16" x14ac:dyDescent="0.3">
      <c r="A192" s="87"/>
      <c r="B192" s="87"/>
      <c r="C192" s="87"/>
      <c r="D192" s="87"/>
      <c r="E192" s="87"/>
      <c r="F192" s="87"/>
      <c r="G192" s="87"/>
      <c r="H192" s="150"/>
      <c r="I192" s="87"/>
      <c r="J192" s="87"/>
      <c r="K192" s="87"/>
      <c r="L192" s="87"/>
      <c r="M192" s="87"/>
      <c r="N192" s="87"/>
      <c r="O192" s="87"/>
      <c r="P192" s="87"/>
    </row>
    <row r="193" spans="1:16" x14ac:dyDescent="0.3">
      <c r="A193" s="87"/>
      <c r="B193" s="87"/>
      <c r="C193" s="87"/>
      <c r="D193" s="87"/>
      <c r="E193" s="87"/>
      <c r="F193" s="87"/>
      <c r="G193" s="87"/>
      <c r="H193" s="150"/>
      <c r="I193" s="87"/>
      <c r="J193" s="87"/>
      <c r="K193" s="87"/>
      <c r="L193" s="87"/>
      <c r="M193" s="87"/>
      <c r="N193" s="87"/>
      <c r="O193" s="87"/>
      <c r="P193" s="87"/>
    </row>
    <row r="194" spans="1:16" x14ac:dyDescent="0.3">
      <c r="A194" s="87"/>
      <c r="B194" s="87"/>
      <c r="C194" s="87"/>
      <c r="D194" s="87"/>
      <c r="E194" s="87"/>
      <c r="F194" s="87"/>
      <c r="G194" s="87"/>
      <c r="H194" s="150"/>
      <c r="I194" s="87"/>
      <c r="J194" s="87"/>
      <c r="K194" s="87"/>
      <c r="L194" s="87"/>
      <c r="M194" s="87"/>
      <c r="N194" s="87"/>
      <c r="O194" s="87"/>
      <c r="P194" s="87"/>
    </row>
    <row r="195" spans="1:16" x14ac:dyDescent="0.3">
      <c r="A195" s="87"/>
      <c r="B195" s="87"/>
      <c r="C195" s="87"/>
      <c r="D195" s="87"/>
      <c r="E195" s="87"/>
      <c r="F195" s="87"/>
      <c r="G195" s="87"/>
      <c r="H195" s="150"/>
      <c r="I195" s="87"/>
      <c r="J195" s="87"/>
      <c r="K195" s="87"/>
      <c r="L195" s="87"/>
      <c r="M195" s="87"/>
      <c r="N195" s="87"/>
      <c r="O195" s="87"/>
      <c r="P195" s="87"/>
    </row>
    <row r="196" spans="1:16" x14ac:dyDescent="0.3">
      <c r="A196" s="87"/>
      <c r="B196" s="87"/>
      <c r="C196" s="87"/>
      <c r="D196" s="87"/>
      <c r="E196" s="87"/>
      <c r="F196" s="87"/>
      <c r="G196" s="87"/>
      <c r="H196" s="150"/>
      <c r="I196" s="87"/>
      <c r="J196" s="87"/>
      <c r="K196" s="87"/>
      <c r="L196" s="87"/>
      <c r="M196" s="87"/>
      <c r="N196" s="87"/>
      <c r="O196" s="87"/>
      <c r="P196" s="87"/>
    </row>
    <row r="197" spans="1:16" x14ac:dyDescent="0.3">
      <c r="A197" s="87"/>
      <c r="B197" s="87"/>
      <c r="C197" s="87"/>
      <c r="D197" s="87"/>
      <c r="E197" s="87"/>
      <c r="F197" s="87"/>
      <c r="G197" s="87"/>
      <c r="H197" s="150"/>
      <c r="I197" s="87"/>
      <c r="J197" s="87"/>
      <c r="K197" s="87"/>
      <c r="L197" s="87"/>
      <c r="M197" s="87"/>
      <c r="N197" s="87"/>
      <c r="O197" s="87"/>
      <c r="P197" s="87"/>
    </row>
    <row r="198" spans="1:16" x14ac:dyDescent="0.3">
      <c r="A198" s="87"/>
      <c r="B198" s="87"/>
      <c r="C198" s="87"/>
      <c r="D198" s="87"/>
      <c r="E198" s="87"/>
      <c r="F198" s="87"/>
      <c r="G198" s="87"/>
      <c r="H198" s="150"/>
      <c r="I198" s="87"/>
      <c r="J198" s="87"/>
      <c r="K198" s="87"/>
      <c r="L198" s="87"/>
      <c r="M198" s="87"/>
      <c r="N198" s="87"/>
      <c r="O198" s="87"/>
      <c r="P198" s="87"/>
    </row>
    <row r="199" spans="1:16" x14ac:dyDescent="0.3">
      <c r="A199" s="87"/>
      <c r="B199" s="87"/>
      <c r="C199" s="87"/>
      <c r="D199" s="87"/>
      <c r="E199" s="87"/>
      <c r="F199" s="87"/>
      <c r="G199" s="87"/>
      <c r="H199" s="150"/>
      <c r="I199" s="87"/>
      <c r="J199" s="87"/>
      <c r="K199" s="87"/>
      <c r="L199" s="87"/>
      <c r="M199" s="87"/>
      <c r="N199" s="87"/>
      <c r="O199" s="87"/>
      <c r="P199" s="87"/>
    </row>
    <row r="200" spans="1:16" x14ac:dyDescent="0.3">
      <c r="A200" s="87"/>
      <c r="B200" s="87"/>
      <c r="C200" s="87"/>
      <c r="D200" s="87"/>
      <c r="E200" s="87"/>
      <c r="F200" s="87"/>
      <c r="G200" s="87"/>
      <c r="H200" s="150"/>
      <c r="I200" s="87"/>
      <c r="J200" s="87"/>
      <c r="K200" s="87"/>
      <c r="L200" s="87"/>
      <c r="M200" s="87"/>
      <c r="N200" s="87"/>
      <c r="O200" s="87"/>
      <c r="P200" s="87"/>
    </row>
    <row r="201" spans="1:16" x14ac:dyDescent="0.3">
      <c r="A201" s="87"/>
      <c r="B201" s="87"/>
      <c r="C201" s="87"/>
      <c r="D201" s="87"/>
      <c r="E201" s="87"/>
      <c r="F201" s="87"/>
      <c r="G201" s="87"/>
      <c r="H201" s="150"/>
      <c r="I201" s="87"/>
      <c r="J201" s="87"/>
      <c r="K201" s="87"/>
      <c r="L201" s="87"/>
      <c r="M201" s="87"/>
      <c r="N201" s="87"/>
      <c r="O201" s="87"/>
      <c r="P201" s="87"/>
    </row>
    <row r="202" spans="1:16" x14ac:dyDescent="0.3">
      <c r="A202" s="87"/>
      <c r="B202" s="87"/>
      <c r="C202" s="87"/>
      <c r="D202" s="87"/>
      <c r="E202" s="87"/>
      <c r="F202" s="87"/>
      <c r="G202" s="87"/>
      <c r="H202" s="150"/>
      <c r="I202" s="87"/>
      <c r="J202" s="87"/>
      <c r="K202" s="87"/>
      <c r="L202" s="87"/>
      <c r="M202" s="87"/>
      <c r="N202" s="87"/>
      <c r="O202" s="87"/>
      <c r="P202" s="87"/>
    </row>
    <row r="203" spans="1:16" x14ac:dyDescent="0.3">
      <c r="A203" s="87"/>
      <c r="B203" s="87"/>
      <c r="C203" s="87"/>
      <c r="D203" s="87"/>
      <c r="E203" s="87"/>
      <c r="F203" s="87"/>
      <c r="G203" s="87"/>
      <c r="H203" s="150"/>
      <c r="I203" s="87"/>
      <c r="J203" s="87"/>
      <c r="K203" s="87"/>
      <c r="L203" s="87"/>
      <c r="M203" s="87"/>
      <c r="N203" s="87"/>
      <c r="O203" s="87"/>
      <c r="P203" s="87"/>
    </row>
    <row r="204" spans="1:16" x14ac:dyDescent="0.3">
      <c r="A204" s="87"/>
      <c r="B204" s="87"/>
      <c r="C204" s="87"/>
      <c r="D204" s="87"/>
      <c r="E204" s="87"/>
      <c r="F204" s="87"/>
      <c r="G204" s="87"/>
      <c r="H204" s="150"/>
      <c r="I204" s="87"/>
      <c r="J204" s="87"/>
      <c r="K204" s="87"/>
      <c r="L204" s="87"/>
      <c r="M204" s="87"/>
      <c r="N204" s="87"/>
      <c r="O204" s="87"/>
      <c r="P204" s="87"/>
    </row>
    <row r="205" spans="1:16" x14ac:dyDescent="0.3">
      <c r="A205" s="87"/>
      <c r="B205" s="87"/>
      <c r="C205" s="87"/>
      <c r="D205" s="87"/>
      <c r="E205" s="87"/>
      <c r="F205" s="87"/>
      <c r="G205" s="87"/>
      <c r="H205" s="150"/>
      <c r="I205" s="87"/>
      <c r="J205" s="87"/>
      <c r="K205" s="87"/>
      <c r="L205" s="87"/>
      <c r="M205" s="87"/>
      <c r="N205" s="87"/>
      <c r="O205" s="87"/>
      <c r="P205" s="87"/>
    </row>
    <row r="206" spans="1:16" x14ac:dyDescent="0.3">
      <c r="A206" s="87"/>
      <c r="B206" s="87"/>
      <c r="C206" s="87"/>
      <c r="D206" s="87"/>
      <c r="E206" s="87"/>
      <c r="F206" s="87"/>
      <c r="G206" s="87"/>
      <c r="H206" s="150"/>
      <c r="I206" s="87"/>
      <c r="J206" s="87"/>
      <c r="K206" s="87"/>
      <c r="L206" s="87"/>
      <c r="M206" s="87"/>
      <c r="N206" s="87"/>
      <c r="O206" s="87"/>
      <c r="P206" s="87"/>
    </row>
    <row r="207" spans="1:16" x14ac:dyDescent="0.3">
      <c r="A207" s="87"/>
      <c r="B207" s="87"/>
      <c r="C207" s="87"/>
      <c r="D207" s="87"/>
      <c r="E207" s="87"/>
      <c r="F207" s="87"/>
      <c r="G207" s="87"/>
      <c r="H207" s="150"/>
      <c r="I207" s="87"/>
      <c r="J207" s="87"/>
      <c r="K207" s="87"/>
      <c r="L207" s="87"/>
      <c r="M207" s="87"/>
      <c r="N207" s="87"/>
      <c r="O207" s="87"/>
      <c r="P207" s="87"/>
    </row>
    <row r="208" spans="1:16" x14ac:dyDescent="0.3">
      <c r="A208" s="87"/>
      <c r="B208" s="87"/>
      <c r="C208" s="87"/>
      <c r="D208" s="87"/>
      <c r="E208" s="87"/>
      <c r="F208" s="87"/>
      <c r="G208" s="87"/>
      <c r="H208" s="150"/>
      <c r="I208" s="87"/>
      <c r="J208" s="87"/>
      <c r="K208" s="87"/>
      <c r="L208" s="87"/>
      <c r="M208" s="87"/>
      <c r="N208" s="87"/>
      <c r="O208" s="87"/>
      <c r="P208" s="87"/>
    </row>
    <row r="209" spans="1:16" x14ac:dyDescent="0.3">
      <c r="A209" s="87"/>
      <c r="B209" s="87"/>
      <c r="C209" s="87"/>
      <c r="D209" s="87"/>
      <c r="E209" s="87"/>
      <c r="F209" s="87"/>
      <c r="G209" s="87"/>
      <c r="H209" s="150"/>
      <c r="I209" s="87"/>
      <c r="J209" s="87"/>
      <c r="K209" s="87"/>
      <c r="L209" s="87"/>
      <c r="M209" s="87"/>
      <c r="N209" s="87"/>
      <c r="O209" s="87"/>
      <c r="P209" s="87"/>
    </row>
    <row r="210" spans="1:16" x14ac:dyDescent="0.3">
      <c r="A210" s="87"/>
      <c r="B210" s="87"/>
      <c r="C210" s="87"/>
      <c r="D210" s="87"/>
      <c r="E210" s="87"/>
      <c r="F210" s="87"/>
      <c r="G210" s="87"/>
      <c r="H210" s="150"/>
      <c r="I210" s="87"/>
      <c r="J210" s="87"/>
      <c r="K210" s="87"/>
      <c r="L210" s="87"/>
      <c r="M210" s="87"/>
      <c r="N210" s="87"/>
      <c r="O210" s="87"/>
      <c r="P210" s="87"/>
    </row>
    <row r="211" spans="1:16" x14ac:dyDescent="0.3">
      <c r="A211" s="87"/>
      <c r="B211" s="87"/>
      <c r="C211" s="87"/>
      <c r="D211" s="87"/>
      <c r="E211" s="87"/>
      <c r="F211" s="87"/>
      <c r="G211" s="87"/>
      <c r="H211" s="150"/>
      <c r="I211" s="87"/>
      <c r="J211" s="87"/>
      <c r="K211" s="87"/>
      <c r="L211" s="87"/>
      <c r="M211" s="87"/>
      <c r="N211" s="87"/>
      <c r="O211" s="87"/>
      <c r="P211" s="87"/>
    </row>
    <row r="212" spans="1:16" x14ac:dyDescent="0.3">
      <c r="A212" s="87"/>
      <c r="B212" s="87"/>
      <c r="C212" s="87"/>
      <c r="D212" s="87"/>
      <c r="E212" s="87"/>
      <c r="F212" s="87"/>
      <c r="G212" s="87"/>
      <c r="H212" s="150"/>
      <c r="I212" s="87"/>
      <c r="J212" s="87"/>
      <c r="K212" s="87"/>
      <c r="L212" s="87"/>
      <c r="M212" s="87"/>
      <c r="N212" s="87"/>
      <c r="O212" s="87"/>
      <c r="P212" s="87"/>
    </row>
    <row r="213" spans="1:16" x14ac:dyDescent="0.3">
      <c r="A213" s="87"/>
      <c r="B213" s="87"/>
      <c r="C213" s="87"/>
      <c r="D213" s="87"/>
      <c r="E213" s="87"/>
      <c r="F213" s="87"/>
      <c r="G213" s="87"/>
      <c r="H213" s="150"/>
      <c r="I213" s="87"/>
      <c r="J213" s="87"/>
      <c r="K213" s="87"/>
      <c r="L213" s="87"/>
      <c r="M213" s="87"/>
      <c r="N213" s="87"/>
      <c r="O213" s="87"/>
      <c r="P213" s="87"/>
    </row>
    <row r="214" spans="1:16" x14ac:dyDescent="0.3">
      <c r="A214" s="87"/>
      <c r="B214" s="87"/>
      <c r="C214" s="87"/>
      <c r="D214" s="87"/>
      <c r="E214" s="87"/>
      <c r="F214" s="87"/>
      <c r="G214" s="87"/>
      <c r="H214" s="150"/>
      <c r="I214" s="87"/>
      <c r="J214" s="87"/>
      <c r="K214" s="87"/>
      <c r="L214" s="87"/>
      <c r="M214" s="87"/>
      <c r="N214" s="87"/>
      <c r="O214" s="87"/>
      <c r="P214" s="87"/>
    </row>
    <row r="215" spans="1:16" x14ac:dyDescent="0.3">
      <c r="A215" s="87"/>
      <c r="B215" s="87"/>
      <c r="C215" s="87"/>
      <c r="D215" s="87"/>
      <c r="E215" s="87"/>
      <c r="F215" s="87"/>
      <c r="G215" s="87"/>
      <c r="H215" s="150"/>
      <c r="I215" s="87"/>
      <c r="J215" s="87"/>
      <c r="K215" s="87"/>
      <c r="L215" s="87"/>
      <c r="M215" s="87"/>
      <c r="N215" s="87"/>
      <c r="O215" s="87"/>
      <c r="P215" s="87"/>
    </row>
    <row r="216" spans="1:16" x14ac:dyDescent="0.3">
      <c r="A216" s="87"/>
      <c r="B216" s="87"/>
      <c r="C216" s="87"/>
      <c r="D216" s="87"/>
      <c r="E216" s="87"/>
      <c r="F216" s="87"/>
      <c r="G216" s="87"/>
      <c r="H216" s="150"/>
      <c r="I216" s="87"/>
      <c r="J216" s="87"/>
      <c r="K216" s="87"/>
      <c r="L216" s="87"/>
      <c r="M216" s="87"/>
      <c r="N216" s="87"/>
      <c r="O216" s="87"/>
      <c r="P216" s="87"/>
    </row>
    <row r="217" spans="1:16" x14ac:dyDescent="0.3">
      <c r="A217" s="87"/>
      <c r="B217" s="87"/>
      <c r="C217" s="87"/>
      <c r="D217" s="87"/>
      <c r="E217" s="87"/>
      <c r="F217" s="87"/>
      <c r="G217" s="87"/>
      <c r="H217" s="150"/>
      <c r="I217" s="87"/>
      <c r="J217" s="87"/>
      <c r="K217" s="87"/>
      <c r="L217" s="87"/>
      <c r="M217" s="87"/>
      <c r="N217" s="87"/>
      <c r="O217" s="87"/>
      <c r="P217" s="87"/>
    </row>
    <row r="218" spans="1:16" x14ac:dyDescent="0.3">
      <c r="A218" s="87"/>
      <c r="B218" s="87"/>
      <c r="C218" s="87"/>
      <c r="D218" s="87"/>
      <c r="E218" s="87"/>
      <c r="F218" s="87"/>
      <c r="G218" s="87"/>
      <c r="H218" s="150"/>
      <c r="I218" s="87"/>
      <c r="J218" s="87"/>
      <c r="K218" s="87"/>
      <c r="L218" s="87"/>
      <c r="M218" s="87"/>
      <c r="N218" s="87"/>
      <c r="O218" s="87"/>
      <c r="P218" s="87"/>
    </row>
    <row r="219" spans="1:16" x14ac:dyDescent="0.3">
      <c r="A219" s="87"/>
      <c r="B219" s="87"/>
      <c r="C219" s="87"/>
      <c r="D219" s="87"/>
      <c r="E219" s="87"/>
      <c r="F219" s="87"/>
      <c r="G219" s="87"/>
      <c r="H219" s="150"/>
      <c r="I219" s="87"/>
      <c r="J219" s="87"/>
      <c r="K219" s="87"/>
      <c r="L219" s="87"/>
      <c r="M219" s="87"/>
      <c r="N219" s="87"/>
      <c r="O219" s="87"/>
      <c r="P219" s="87"/>
    </row>
    <row r="220" spans="1:16" x14ac:dyDescent="0.3">
      <c r="A220" s="87"/>
      <c r="B220" s="87"/>
      <c r="C220" s="87"/>
      <c r="D220" s="87"/>
      <c r="E220" s="87"/>
      <c r="F220" s="87"/>
      <c r="G220" s="87"/>
      <c r="H220" s="150"/>
      <c r="I220" s="87"/>
      <c r="J220" s="87"/>
      <c r="K220" s="87"/>
      <c r="L220" s="87"/>
      <c r="M220" s="87"/>
      <c r="N220" s="87"/>
      <c r="O220" s="87"/>
      <c r="P220" s="87"/>
    </row>
    <row r="221" spans="1:16" x14ac:dyDescent="0.3">
      <c r="A221" s="87"/>
      <c r="B221" s="87"/>
      <c r="C221" s="87"/>
      <c r="D221" s="87"/>
      <c r="E221" s="87"/>
      <c r="F221" s="87"/>
      <c r="G221" s="87"/>
      <c r="H221" s="150"/>
      <c r="I221" s="87"/>
      <c r="J221" s="87"/>
      <c r="K221" s="87"/>
      <c r="L221" s="87"/>
      <c r="M221" s="87"/>
      <c r="N221" s="87"/>
      <c r="O221" s="87"/>
      <c r="P221" s="87"/>
    </row>
    <row r="222" spans="1:16" x14ac:dyDescent="0.3">
      <c r="A222" s="87"/>
      <c r="B222" s="87"/>
      <c r="C222" s="87"/>
      <c r="D222" s="87"/>
      <c r="E222" s="87"/>
      <c r="F222" s="87"/>
      <c r="G222" s="87"/>
      <c r="H222" s="150"/>
      <c r="I222" s="87"/>
      <c r="J222" s="87"/>
      <c r="K222" s="87"/>
      <c r="L222" s="87"/>
      <c r="M222" s="87"/>
      <c r="N222" s="87"/>
      <c r="O222" s="87"/>
      <c r="P222" s="87"/>
    </row>
    <row r="223" spans="1:16" x14ac:dyDescent="0.3">
      <c r="A223" s="87"/>
      <c r="B223" s="87"/>
      <c r="C223" s="87"/>
      <c r="D223" s="87"/>
      <c r="E223" s="87"/>
      <c r="F223" s="87"/>
      <c r="G223" s="87"/>
      <c r="H223" s="150"/>
      <c r="I223" s="87"/>
      <c r="J223" s="87"/>
      <c r="K223" s="87"/>
      <c r="L223" s="87"/>
      <c r="M223" s="87"/>
      <c r="N223" s="87"/>
      <c r="O223" s="87"/>
      <c r="P223" s="87"/>
    </row>
    <row r="224" spans="1:16" x14ac:dyDescent="0.3">
      <c r="A224" s="87"/>
      <c r="B224" s="87"/>
      <c r="C224" s="87"/>
      <c r="D224" s="87"/>
      <c r="E224" s="87"/>
      <c r="F224" s="87"/>
      <c r="G224" s="87"/>
      <c r="H224" s="150"/>
      <c r="I224" s="87"/>
      <c r="J224" s="87"/>
      <c r="K224" s="87"/>
      <c r="L224" s="87"/>
      <c r="M224" s="87"/>
      <c r="N224" s="87"/>
      <c r="O224" s="87"/>
      <c r="P224" s="87"/>
    </row>
    <row r="225" spans="1:16" x14ac:dyDescent="0.3">
      <c r="A225" s="87"/>
      <c r="B225" s="87"/>
      <c r="C225" s="87"/>
      <c r="D225" s="87"/>
      <c r="E225" s="87"/>
      <c r="F225" s="87"/>
      <c r="G225" s="87"/>
      <c r="H225" s="150"/>
      <c r="I225" s="87"/>
      <c r="J225" s="87"/>
      <c r="K225" s="87"/>
      <c r="L225" s="87"/>
      <c r="M225" s="87"/>
      <c r="N225" s="87"/>
      <c r="O225" s="87"/>
      <c r="P225" s="87"/>
    </row>
    <row r="226" spans="1:16" x14ac:dyDescent="0.3">
      <c r="A226" s="87"/>
      <c r="B226" s="87"/>
      <c r="C226" s="87"/>
      <c r="D226" s="87"/>
      <c r="E226" s="87"/>
      <c r="F226" s="87"/>
      <c r="G226" s="87"/>
      <c r="H226" s="150"/>
      <c r="I226" s="87"/>
      <c r="J226" s="87"/>
      <c r="K226" s="87"/>
      <c r="L226" s="87"/>
      <c r="M226" s="87"/>
      <c r="N226" s="87"/>
      <c r="O226" s="87"/>
      <c r="P226" s="87"/>
    </row>
    <row r="227" spans="1:16" x14ac:dyDescent="0.3">
      <c r="A227" s="87"/>
      <c r="B227" s="87"/>
      <c r="C227" s="87"/>
      <c r="D227" s="87"/>
      <c r="E227" s="87"/>
      <c r="F227" s="87"/>
      <c r="G227" s="87"/>
      <c r="H227" s="150"/>
      <c r="I227" s="87"/>
      <c r="J227" s="87"/>
      <c r="K227" s="87"/>
      <c r="L227" s="87"/>
      <c r="M227" s="87"/>
      <c r="N227" s="87"/>
      <c r="O227" s="87"/>
      <c r="P227" s="87"/>
    </row>
    <row r="228" spans="1:16" x14ac:dyDescent="0.3">
      <c r="A228" s="87"/>
      <c r="B228" s="87"/>
      <c r="C228" s="87"/>
      <c r="D228" s="87"/>
      <c r="E228" s="87"/>
      <c r="F228" s="87"/>
      <c r="G228" s="87"/>
      <c r="H228" s="150"/>
      <c r="I228" s="87"/>
      <c r="J228" s="87"/>
      <c r="K228" s="87"/>
      <c r="L228" s="87"/>
      <c r="M228" s="87"/>
      <c r="N228" s="87"/>
      <c r="O228" s="87"/>
      <c r="P228" s="87"/>
    </row>
    <row r="229" spans="1:16" x14ac:dyDescent="0.3">
      <c r="A229" s="87"/>
      <c r="B229" s="87"/>
      <c r="C229" s="87"/>
      <c r="D229" s="87"/>
      <c r="E229" s="87"/>
      <c r="F229" s="87"/>
      <c r="G229" s="87"/>
      <c r="H229" s="150"/>
      <c r="I229" s="87"/>
      <c r="J229" s="87"/>
      <c r="K229" s="87"/>
      <c r="L229" s="87"/>
      <c r="M229" s="87"/>
      <c r="N229" s="87"/>
      <c r="O229" s="87"/>
      <c r="P229" s="87"/>
    </row>
    <row r="230" spans="1:16" x14ac:dyDescent="0.3">
      <c r="A230" s="87"/>
      <c r="B230" s="87"/>
      <c r="C230" s="87"/>
      <c r="D230" s="87"/>
      <c r="E230" s="87"/>
      <c r="F230" s="87"/>
      <c r="G230" s="87"/>
      <c r="H230" s="150"/>
      <c r="I230" s="87"/>
      <c r="J230" s="87"/>
      <c r="K230" s="87"/>
      <c r="L230" s="87"/>
      <c r="M230" s="87"/>
      <c r="N230" s="87"/>
      <c r="O230" s="87"/>
      <c r="P230" s="87"/>
    </row>
    <row r="231" spans="1:16" x14ac:dyDescent="0.3">
      <c r="A231" s="87"/>
      <c r="B231" s="87"/>
      <c r="C231" s="87"/>
      <c r="D231" s="87"/>
      <c r="E231" s="87"/>
      <c r="F231" s="87"/>
      <c r="G231" s="87"/>
      <c r="H231" s="150"/>
      <c r="I231" s="87"/>
      <c r="J231" s="87"/>
      <c r="K231" s="87"/>
      <c r="L231" s="87"/>
      <c r="M231" s="87"/>
      <c r="N231" s="87"/>
      <c r="O231" s="87"/>
      <c r="P231" s="87"/>
    </row>
    <row r="232" spans="1:16" x14ac:dyDescent="0.3">
      <c r="A232" s="87"/>
      <c r="B232" s="87"/>
      <c r="C232" s="87"/>
      <c r="D232" s="87"/>
      <c r="E232" s="87"/>
      <c r="F232" s="87"/>
      <c r="G232" s="87"/>
      <c r="H232" s="150"/>
      <c r="I232" s="87"/>
      <c r="J232" s="87"/>
      <c r="K232" s="87"/>
      <c r="L232" s="87"/>
      <c r="M232" s="87"/>
      <c r="N232" s="87"/>
      <c r="O232" s="87"/>
      <c r="P232" s="87"/>
    </row>
    <row r="233" spans="1:16" x14ac:dyDescent="0.3">
      <c r="A233" s="87"/>
      <c r="B233" s="87"/>
      <c r="C233" s="87"/>
      <c r="D233" s="87"/>
      <c r="E233" s="87"/>
      <c r="F233" s="87"/>
      <c r="G233" s="87"/>
      <c r="H233" s="150"/>
      <c r="I233" s="87"/>
      <c r="J233" s="87"/>
      <c r="K233" s="87"/>
      <c r="L233" s="87"/>
      <c r="M233" s="87"/>
      <c r="N233" s="87"/>
      <c r="O233" s="87"/>
      <c r="P233" s="87"/>
    </row>
    <row r="234" spans="1:16" x14ac:dyDescent="0.3">
      <c r="A234" s="87"/>
      <c r="B234" s="87"/>
      <c r="C234" s="87"/>
      <c r="D234" s="87"/>
      <c r="E234" s="87"/>
      <c r="F234" s="87"/>
      <c r="G234" s="87"/>
      <c r="H234" s="150"/>
      <c r="I234" s="87"/>
      <c r="J234" s="87"/>
      <c r="K234" s="87"/>
      <c r="L234" s="87"/>
      <c r="M234" s="87"/>
      <c r="N234" s="87"/>
      <c r="O234" s="87"/>
      <c r="P234" s="87"/>
    </row>
    <row r="235" spans="1:16" x14ac:dyDescent="0.3">
      <c r="A235" s="87"/>
      <c r="B235" s="87"/>
      <c r="C235" s="87"/>
      <c r="D235" s="87"/>
      <c r="E235" s="87"/>
      <c r="F235" s="87"/>
      <c r="G235" s="87"/>
      <c r="H235" s="150"/>
      <c r="I235" s="87"/>
      <c r="J235" s="87"/>
      <c r="K235" s="87"/>
      <c r="L235" s="87"/>
      <c r="M235" s="87"/>
      <c r="N235" s="87"/>
      <c r="O235" s="87"/>
      <c r="P235" s="87"/>
    </row>
    <row r="236" spans="1:16" x14ac:dyDescent="0.3">
      <c r="A236" s="87"/>
      <c r="B236" s="87"/>
      <c r="C236" s="87"/>
      <c r="D236" s="87"/>
      <c r="E236" s="87"/>
      <c r="F236" s="87"/>
      <c r="G236" s="87"/>
      <c r="H236" s="150"/>
      <c r="I236" s="87"/>
      <c r="J236" s="87"/>
      <c r="K236" s="87"/>
      <c r="L236" s="87"/>
      <c r="M236" s="87"/>
      <c r="N236" s="87"/>
      <c r="O236" s="87"/>
      <c r="P236" s="87"/>
    </row>
    <row r="237" spans="1:16" x14ac:dyDescent="0.3">
      <c r="A237" s="87"/>
      <c r="B237" s="87"/>
      <c r="C237" s="87"/>
      <c r="D237" s="87"/>
      <c r="E237" s="87"/>
      <c r="F237" s="87"/>
      <c r="G237" s="87"/>
      <c r="H237" s="150"/>
      <c r="I237" s="87"/>
      <c r="J237" s="87"/>
      <c r="K237" s="87"/>
      <c r="L237" s="87"/>
      <c r="M237" s="87"/>
      <c r="N237" s="87"/>
      <c r="O237" s="87"/>
      <c r="P237" s="87"/>
    </row>
    <row r="238" spans="1:16" x14ac:dyDescent="0.3">
      <c r="A238" s="87"/>
      <c r="B238" s="87"/>
      <c r="C238" s="87"/>
      <c r="D238" s="87"/>
      <c r="E238" s="87"/>
      <c r="F238" s="87"/>
      <c r="G238" s="87"/>
      <c r="H238" s="150"/>
      <c r="I238" s="87"/>
      <c r="J238" s="87"/>
      <c r="K238" s="87"/>
      <c r="L238" s="87"/>
      <c r="M238" s="87"/>
      <c r="N238" s="87"/>
      <c r="O238" s="87"/>
      <c r="P238" s="87"/>
    </row>
    <row r="239" spans="1:16" x14ac:dyDescent="0.3">
      <c r="A239" s="87"/>
      <c r="B239" s="87"/>
      <c r="C239" s="87"/>
      <c r="D239" s="87"/>
      <c r="E239" s="87"/>
      <c r="F239" s="87"/>
      <c r="G239" s="87"/>
      <c r="H239" s="150"/>
      <c r="I239" s="87"/>
      <c r="J239" s="87"/>
      <c r="K239" s="87"/>
      <c r="L239" s="87"/>
      <c r="M239" s="87"/>
      <c r="N239" s="87"/>
      <c r="O239" s="87"/>
      <c r="P239" s="87"/>
    </row>
    <row r="240" spans="1:16" x14ac:dyDescent="0.3">
      <c r="A240" s="87"/>
      <c r="B240" s="87"/>
      <c r="C240" s="87"/>
      <c r="D240" s="87"/>
      <c r="E240" s="87"/>
      <c r="F240" s="87"/>
      <c r="G240" s="87"/>
      <c r="H240" s="150"/>
      <c r="I240" s="87"/>
      <c r="J240" s="87"/>
      <c r="K240" s="87"/>
      <c r="L240" s="87"/>
      <c r="M240" s="87"/>
      <c r="N240" s="87"/>
      <c r="O240" s="87"/>
      <c r="P240" s="87"/>
    </row>
    <row r="241" spans="1:16" x14ac:dyDescent="0.3">
      <c r="A241" s="87"/>
      <c r="B241" s="87"/>
      <c r="C241" s="87"/>
      <c r="D241" s="87"/>
      <c r="E241" s="87"/>
      <c r="F241" s="87"/>
      <c r="G241" s="87"/>
      <c r="H241" s="150"/>
      <c r="I241" s="87"/>
      <c r="J241" s="87"/>
      <c r="K241" s="87"/>
      <c r="L241" s="87"/>
      <c r="M241" s="87"/>
      <c r="N241" s="87"/>
      <c r="O241" s="87"/>
      <c r="P241" s="87"/>
    </row>
    <row r="242" spans="1:16" x14ac:dyDescent="0.3">
      <c r="A242" s="87"/>
      <c r="B242" s="87"/>
      <c r="C242" s="87"/>
      <c r="D242" s="87"/>
      <c r="E242" s="87"/>
      <c r="F242" s="87"/>
      <c r="G242" s="87"/>
      <c r="H242" s="150"/>
      <c r="I242" s="87"/>
      <c r="J242" s="87"/>
      <c r="K242" s="87"/>
      <c r="L242" s="87"/>
      <c r="M242" s="87"/>
      <c r="N242" s="87"/>
      <c r="O242" s="87"/>
      <c r="P242" s="87"/>
    </row>
    <row r="243" spans="1:16" x14ac:dyDescent="0.3">
      <c r="A243" s="87"/>
      <c r="B243" s="87"/>
      <c r="C243" s="87"/>
      <c r="D243" s="87"/>
      <c r="E243" s="87"/>
      <c r="F243" s="87"/>
      <c r="G243" s="87"/>
      <c r="H243" s="150"/>
      <c r="I243" s="87"/>
      <c r="J243" s="87"/>
      <c r="K243" s="87"/>
      <c r="L243" s="87"/>
      <c r="M243" s="87"/>
      <c r="N243" s="87"/>
      <c r="O243" s="87"/>
      <c r="P243" s="87"/>
    </row>
    <row r="244" spans="1:16" x14ac:dyDescent="0.3">
      <c r="A244" s="87"/>
      <c r="B244" s="87"/>
      <c r="C244" s="87"/>
      <c r="D244" s="87"/>
      <c r="E244" s="87"/>
      <c r="F244" s="87"/>
      <c r="G244" s="87"/>
      <c r="H244" s="150"/>
      <c r="I244" s="87"/>
      <c r="J244" s="87"/>
      <c r="K244" s="87"/>
      <c r="L244" s="87"/>
      <c r="M244" s="87"/>
      <c r="N244" s="87"/>
      <c r="O244" s="87"/>
      <c r="P244" s="87"/>
    </row>
    <row r="245" spans="1:16" x14ac:dyDescent="0.3">
      <c r="A245" s="87"/>
      <c r="B245" s="87"/>
      <c r="C245" s="87"/>
      <c r="D245" s="87"/>
      <c r="E245" s="87"/>
      <c r="F245" s="87"/>
      <c r="G245" s="87"/>
      <c r="H245" s="150"/>
      <c r="I245" s="87"/>
      <c r="J245" s="87"/>
      <c r="K245" s="87"/>
      <c r="L245" s="87"/>
      <c r="M245" s="87"/>
      <c r="N245" s="87"/>
      <c r="O245" s="87"/>
      <c r="P245" s="87"/>
    </row>
    <row r="246" spans="1:16" x14ac:dyDescent="0.3">
      <c r="A246" s="87"/>
      <c r="B246" s="87"/>
      <c r="C246" s="87"/>
      <c r="D246" s="87"/>
      <c r="E246" s="87"/>
      <c r="F246" s="87"/>
      <c r="G246" s="87"/>
      <c r="H246" s="150"/>
      <c r="I246" s="87"/>
      <c r="J246" s="87"/>
      <c r="K246" s="87"/>
      <c r="L246" s="87"/>
      <c r="M246" s="87"/>
      <c r="N246" s="87"/>
      <c r="O246" s="87"/>
      <c r="P246" s="87"/>
    </row>
    <row r="247" spans="1:16" x14ac:dyDescent="0.3">
      <c r="A247" s="87"/>
      <c r="B247" s="87"/>
      <c r="C247" s="87"/>
      <c r="D247" s="87"/>
      <c r="E247" s="87"/>
      <c r="F247" s="87"/>
      <c r="G247" s="87"/>
      <c r="H247" s="150"/>
      <c r="I247" s="87"/>
      <c r="J247" s="87"/>
      <c r="K247" s="87"/>
      <c r="L247" s="87"/>
      <c r="M247" s="87"/>
      <c r="N247" s="87"/>
      <c r="O247" s="87"/>
      <c r="P247" s="87"/>
    </row>
    <row r="248" spans="1:16" x14ac:dyDescent="0.3">
      <c r="A248" s="87"/>
      <c r="B248" s="87"/>
      <c r="C248" s="87"/>
      <c r="D248" s="87"/>
      <c r="E248" s="87"/>
      <c r="F248" s="87"/>
      <c r="G248" s="87"/>
      <c r="H248" s="150"/>
      <c r="I248" s="87"/>
      <c r="J248" s="87"/>
      <c r="K248" s="87"/>
      <c r="L248" s="87"/>
      <c r="M248" s="87"/>
      <c r="N248" s="87"/>
      <c r="O248" s="87"/>
      <c r="P248" s="87"/>
    </row>
    <row r="249" spans="1:16" x14ac:dyDescent="0.3">
      <c r="A249" s="87"/>
      <c r="B249" s="87"/>
      <c r="C249" s="87"/>
      <c r="D249" s="87"/>
      <c r="E249" s="87"/>
      <c r="F249" s="87"/>
      <c r="G249" s="87"/>
      <c r="H249" s="150"/>
      <c r="I249" s="87"/>
      <c r="J249" s="87"/>
      <c r="K249" s="87"/>
      <c r="L249" s="87"/>
      <c r="M249" s="87"/>
      <c r="N249" s="87"/>
      <c r="O249" s="87"/>
      <c r="P249" s="87"/>
    </row>
    <row r="250" spans="1:16" x14ac:dyDescent="0.3">
      <c r="A250" s="87"/>
      <c r="B250" s="87"/>
      <c r="C250" s="87"/>
      <c r="D250" s="87"/>
      <c r="E250" s="87"/>
      <c r="F250" s="87"/>
      <c r="G250" s="87"/>
      <c r="H250" s="150"/>
      <c r="I250" s="87"/>
      <c r="J250" s="87"/>
      <c r="K250" s="87"/>
      <c r="L250" s="87"/>
      <c r="M250" s="87"/>
      <c r="N250" s="87"/>
      <c r="O250" s="87"/>
      <c r="P250" s="87"/>
    </row>
    <row r="251" spans="1:16" x14ac:dyDescent="0.3">
      <c r="A251" s="87"/>
      <c r="B251" s="87"/>
      <c r="C251" s="87"/>
      <c r="D251" s="87"/>
      <c r="E251" s="87"/>
      <c r="F251" s="87"/>
      <c r="G251" s="87"/>
      <c r="H251" s="150"/>
      <c r="I251" s="87"/>
      <c r="J251" s="87"/>
      <c r="K251" s="87"/>
      <c r="L251" s="87"/>
      <c r="M251" s="87"/>
      <c r="N251" s="87"/>
      <c r="O251" s="87"/>
      <c r="P251" s="87"/>
    </row>
    <row r="252" spans="1:16" x14ac:dyDescent="0.3">
      <c r="A252" s="87"/>
      <c r="B252" s="87"/>
      <c r="C252" s="87"/>
      <c r="D252" s="87"/>
      <c r="E252" s="87"/>
      <c r="F252" s="87"/>
      <c r="G252" s="87"/>
      <c r="H252" s="150"/>
      <c r="I252" s="87"/>
      <c r="J252" s="87"/>
      <c r="K252" s="87"/>
      <c r="L252" s="87"/>
      <c r="M252" s="87"/>
      <c r="N252" s="87"/>
      <c r="O252" s="87"/>
      <c r="P252" s="87"/>
    </row>
    <row r="253" spans="1:16" x14ac:dyDescent="0.3">
      <c r="A253" s="87"/>
      <c r="B253" s="87"/>
      <c r="C253" s="87"/>
      <c r="D253" s="87"/>
      <c r="E253" s="87"/>
      <c r="F253" s="87"/>
      <c r="G253" s="87"/>
      <c r="H253" s="150"/>
      <c r="I253" s="87"/>
      <c r="J253" s="87"/>
      <c r="K253" s="87"/>
      <c r="L253" s="87"/>
      <c r="M253" s="87"/>
      <c r="N253" s="87"/>
      <c r="O253" s="87"/>
      <c r="P253" s="87"/>
    </row>
    <row r="254" spans="1:16" x14ac:dyDescent="0.3">
      <c r="A254" s="87"/>
      <c r="B254" s="87"/>
      <c r="C254" s="87"/>
      <c r="D254" s="87"/>
      <c r="E254" s="87"/>
      <c r="F254" s="87"/>
      <c r="G254" s="87"/>
      <c r="H254" s="150"/>
      <c r="I254" s="87"/>
      <c r="J254" s="87"/>
      <c r="K254" s="87"/>
      <c r="L254" s="87"/>
      <c r="M254" s="87"/>
      <c r="N254" s="87"/>
      <c r="O254" s="87"/>
      <c r="P254" s="87"/>
    </row>
    <row r="255" spans="1:16" x14ac:dyDescent="0.3">
      <c r="A255" s="87"/>
      <c r="B255" s="87"/>
      <c r="C255" s="87"/>
      <c r="D255" s="87"/>
      <c r="E255" s="87"/>
      <c r="F255" s="87"/>
      <c r="G255" s="87"/>
      <c r="H255" s="150"/>
      <c r="I255" s="87"/>
      <c r="J255" s="87"/>
      <c r="K255" s="87"/>
      <c r="L255" s="87"/>
      <c r="M255" s="87"/>
      <c r="N255" s="87"/>
      <c r="O255" s="87"/>
      <c r="P255" s="87"/>
    </row>
    <row r="256" spans="1:16" x14ac:dyDescent="0.3">
      <c r="A256" s="87"/>
      <c r="B256" s="87"/>
      <c r="C256" s="87"/>
      <c r="D256" s="87"/>
      <c r="E256" s="87"/>
      <c r="F256" s="87"/>
      <c r="G256" s="87"/>
      <c r="H256" s="150"/>
      <c r="I256" s="87"/>
      <c r="J256" s="87"/>
      <c r="K256" s="87"/>
      <c r="L256" s="87"/>
      <c r="M256" s="87"/>
      <c r="N256" s="87"/>
      <c r="O256" s="87"/>
      <c r="P256" s="87"/>
    </row>
    <row r="257" spans="1:16" x14ac:dyDescent="0.3">
      <c r="A257" s="87"/>
      <c r="B257" s="87"/>
      <c r="C257" s="87"/>
      <c r="D257" s="87"/>
      <c r="E257" s="87"/>
      <c r="F257" s="87"/>
      <c r="G257" s="87"/>
      <c r="H257" s="150"/>
      <c r="I257" s="87"/>
      <c r="J257" s="87"/>
      <c r="K257" s="87"/>
      <c r="L257" s="87"/>
      <c r="M257" s="87"/>
      <c r="N257" s="87"/>
      <c r="O257" s="87"/>
      <c r="P257" s="87"/>
    </row>
    <row r="258" spans="1:16" x14ac:dyDescent="0.3">
      <c r="A258" s="87"/>
      <c r="B258" s="87"/>
      <c r="C258" s="87"/>
      <c r="D258" s="87"/>
      <c r="E258" s="87"/>
      <c r="F258" s="87"/>
      <c r="G258" s="87"/>
      <c r="H258" s="150"/>
      <c r="I258" s="87"/>
      <c r="J258" s="87"/>
      <c r="K258" s="87"/>
      <c r="L258" s="87"/>
      <c r="M258" s="87"/>
      <c r="N258" s="87"/>
      <c r="O258" s="87"/>
      <c r="P258" s="87"/>
    </row>
    <row r="259" spans="1:16" x14ac:dyDescent="0.3">
      <c r="A259" s="87"/>
      <c r="B259" s="87"/>
      <c r="C259" s="87"/>
      <c r="D259" s="87"/>
      <c r="E259" s="87"/>
      <c r="F259" s="87"/>
      <c r="G259" s="87"/>
      <c r="H259" s="150"/>
      <c r="I259" s="87"/>
      <c r="J259" s="87"/>
      <c r="K259" s="87"/>
      <c r="L259" s="87"/>
      <c r="M259" s="87"/>
      <c r="N259" s="87"/>
      <c r="O259" s="87"/>
      <c r="P259" s="87"/>
    </row>
    <row r="260" spans="1:16" x14ac:dyDescent="0.3">
      <c r="A260" s="87"/>
      <c r="B260" s="87"/>
      <c r="C260" s="87"/>
      <c r="D260" s="87"/>
      <c r="E260" s="87"/>
      <c r="F260" s="87"/>
      <c r="G260" s="87"/>
      <c r="H260" s="150"/>
      <c r="I260" s="87"/>
      <c r="J260" s="87"/>
      <c r="K260" s="87"/>
      <c r="L260" s="87"/>
      <c r="M260" s="87"/>
      <c r="N260" s="87"/>
      <c r="O260" s="87"/>
      <c r="P260" s="87"/>
    </row>
    <row r="261" spans="1:16" x14ac:dyDescent="0.3">
      <c r="A261" s="87"/>
      <c r="B261" s="87"/>
      <c r="C261" s="87"/>
      <c r="D261" s="87"/>
      <c r="E261" s="87"/>
      <c r="F261" s="87"/>
      <c r="G261" s="87"/>
      <c r="H261" s="150"/>
      <c r="I261" s="87"/>
      <c r="J261" s="87"/>
      <c r="K261" s="87"/>
      <c r="L261" s="87"/>
      <c r="M261" s="87"/>
      <c r="N261" s="87"/>
      <c r="O261" s="87"/>
      <c r="P261" s="87"/>
    </row>
    <row r="262" spans="1:16" x14ac:dyDescent="0.3">
      <c r="A262" s="87"/>
      <c r="B262" s="87"/>
      <c r="C262" s="87"/>
      <c r="D262" s="87"/>
      <c r="E262" s="87"/>
      <c r="F262" s="87"/>
      <c r="G262" s="87"/>
      <c r="H262" s="150"/>
      <c r="I262" s="87"/>
      <c r="J262" s="87"/>
      <c r="K262" s="87"/>
      <c r="L262" s="87"/>
      <c r="M262" s="87"/>
      <c r="N262" s="87"/>
      <c r="O262" s="87"/>
      <c r="P262" s="87"/>
    </row>
    <row r="263" spans="1:16" x14ac:dyDescent="0.3">
      <c r="A263" s="87"/>
      <c r="B263" s="87"/>
      <c r="C263" s="87"/>
      <c r="D263" s="87"/>
      <c r="E263" s="87"/>
      <c r="F263" s="87"/>
      <c r="G263" s="87"/>
      <c r="H263" s="150"/>
      <c r="I263" s="87"/>
      <c r="J263" s="87"/>
      <c r="K263" s="87"/>
      <c r="L263" s="87"/>
      <c r="M263" s="87"/>
      <c r="N263" s="87"/>
      <c r="O263" s="87"/>
      <c r="P263" s="87"/>
    </row>
    <row r="264" spans="1:16" x14ac:dyDescent="0.3">
      <c r="A264" s="87"/>
      <c r="B264" s="87"/>
      <c r="C264" s="87"/>
      <c r="D264" s="87"/>
      <c r="E264" s="87"/>
      <c r="F264" s="87"/>
      <c r="G264" s="87"/>
      <c r="H264" s="150"/>
      <c r="I264" s="87"/>
      <c r="J264" s="87"/>
      <c r="K264" s="87"/>
      <c r="L264" s="87"/>
      <c r="M264" s="87"/>
      <c r="N264" s="87"/>
      <c r="O264" s="87"/>
      <c r="P264" s="87"/>
    </row>
    <row r="265" spans="1:16" x14ac:dyDescent="0.3">
      <c r="A265" s="87"/>
      <c r="B265" s="87"/>
      <c r="C265" s="87"/>
      <c r="D265" s="87"/>
      <c r="E265" s="87"/>
      <c r="F265" s="87"/>
      <c r="G265" s="87"/>
      <c r="H265" s="150"/>
      <c r="I265" s="87"/>
      <c r="J265" s="87"/>
      <c r="K265" s="87"/>
      <c r="L265" s="87"/>
      <c r="M265" s="87"/>
      <c r="N265" s="87"/>
      <c r="O265" s="87"/>
      <c r="P265" s="87"/>
    </row>
    <row r="266" spans="1:16" x14ac:dyDescent="0.3">
      <c r="A266" s="87"/>
      <c r="B266" s="87"/>
      <c r="C266" s="87"/>
      <c r="D266" s="87"/>
      <c r="E266" s="87"/>
      <c r="F266" s="87"/>
      <c r="G266" s="87"/>
      <c r="H266" s="150"/>
      <c r="I266" s="87"/>
      <c r="J266" s="87"/>
      <c r="K266" s="87"/>
      <c r="L266" s="87"/>
      <c r="M266" s="87"/>
      <c r="N266" s="87"/>
      <c r="O266" s="87"/>
      <c r="P266" s="87"/>
    </row>
    <row r="267" spans="1:16" x14ac:dyDescent="0.3">
      <c r="A267" s="87"/>
      <c r="B267" s="87"/>
      <c r="C267" s="87"/>
      <c r="D267" s="87"/>
      <c r="E267" s="87"/>
      <c r="F267" s="87"/>
      <c r="G267" s="87"/>
      <c r="H267" s="150"/>
      <c r="I267" s="87"/>
      <c r="J267" s="87"/>
      <c r="K267" s="87"/>
      <c r="L267" s="87"/>
      <c r="M267" s="87"/>
      <c r="N267" s="87"/>
      <c r="O267" s="87"/>
      <c r="P267" s="87"/>
    </row>
    <row r="268" spans="1:16" x14ac:dyDescent="0.3">
      <c r="A268" s="87"/>
      <c r="B268" s="87"/>
      <c r="C268" s="87"/>
      <c r="D268" s="87"/>
      <c r="E268" s="87"/>
      <c r="F268" s="87"/>
      <c r="G268" s="87"/>
      <c r="H268" s="150"/>
      <c r="I268" s="87"/>
      <c r="J268" s="87"/>
      <c r="K268" s="87"/>
      <c r="L268" s="87"/>
      <c r="M268" s="87"/>
      <c r="N268" s="87"/>
      <c r="O268" s="87"/>
      <c r="P268" s="87"/>
    </row>
    <row r="269" spans="1:16" x14ac:dyDescent="0.3">
      <c r="A269" s="87"/>
      <c r="B269" s="87"/>
      <c r="C269" s="87"/>
      <c r="D269" s="87"/>
      <c r="E269" s="87"/>
      <c r="F269" s="87"/>
      <c r="G269" s="87"/>
      <c r="H269" s="150"/>
      <c r="I269" s="87"/>
      <c r="J269" s="87"/>
      <c r="K269" s="87"/>
      <c r="L269" s="87"/>
      <c r="M269" s="87"/>
      <c r="N269" s="87"/>
      <c r="O269" s="87"/>
      <c r="P269" s="87"/>
    </row>
    <row r="270" spans="1:16" x14ac:dyDescent="0.3">
      <c r="A270" s="87"/>
      <c r="B270" s="87"/>
      <c r="C270" s="87"/>
      <c r="D270" s="87"/>
      <c r="E270" s="87"/>
      <c r="F270" s="87"/>
      <c r="G270" s="87"/>
      <c r="H270" s="150"/>
      <c r="I270" s="87"/>
      <c r="J270" s="87"/>
      <c r="K270" s="87"/>
      <c r="L270" s="87"/>
      <c r="M270" s="87"/>
      <c r="N270" s="87"/>
      <c r="O270" s="87"/>
      <c r="P270" s="87"/>
    </row>
    <row r="271" spans="1:16" x14ac:dyDescent="0.3">
      <c r="A271" s="87"/>
      <c r="B271" s="87"/>
      <c r="C271" s="87"/>
      <c r="D271" s="87"/>
      <c r="E271" s="87"/>
      <c r="F271" s="87"/>
      <c r="G271" s="87"/>
      <c r="H271" s="150"/>
      <c r="I271" s="87"/>
      <c r="J271" s="87"/>
      <c r="K271" s="87"/>
      <c r="L271" s="87"/>
      <c r="M271" s="87"/>
      <c r="N271" s="87"/>
      <c r="O271" s="87"/>
      <c r="P271" s="87"/>
    </row>
    <row r="272" spans="1:16" x14ac:dyDescent="0.3">
      <c r="A272" s="87"/>
      <c r="B272" s="87"/>
      <c r="C272" s="87"/>
      <c r="D272" s="87"/>
      <c r="E272" s="87"/>
      <c r="F272" s="87"/>
      <c r="G272" s="87"/>
      <c r="H272" s="150"/>
      <c r="I272" s="87"/>
      <c r="J272" s="87"/>
      <c r="K272" s="87"/>
      <c r="L272" s="87"/>
      <c r="M272" s="87"/>
      <c r="N272" s="87"/>
      <c r="O272" s="87"/>
      <c r="P272" s="87"/>
    </row>
    <row r="273" spans="1:16" x14ac:dyDescent="0.3">
      <c r="A273" s="87"/>
      <c r="B273" s="87"/>
      <c r="C273" s="87"/>
      <c r="D273" s="87"/>
      <c r="E273" s="87"/>
      <c r="F273" s="87"/>
      <c r="G273" s="87"/>
      <c r="H273" s="150"/>
      <c r="I273" s="87"/>
      <c r="J273" s="87"/>
      <c r="K273" s="87"/>
      <c r="L273" s="87"/>
      <c r="M273" s="87"/>
      <c r="N273" s="87"/>
      <c r="O273" s="87"/>
      <c r="P273" s="87"/>
    </row>
    <row r="274" spans="1:16" x14ac:dyDescent="0.3">
      <c r="A274" s="87"/>
      <c r="B274" s="87"/>
      <c r="C274" s="87"/>
      <c r="D274" s="87"/>
      <c r="E274" s="87"/>
      <c r="F274" s="87"/>
      <c r="G274" s="87"/>
      <c r="H274" s="150"/>
      <c r="I274" s="87"/>
      <c r="J274" s="87"/>
      <c r="K274" s="87"/>
      <c r="L274" s="87"/>
      <c r="M274" s="87"/>
      <c r="N274" s="87"/>
      <c r="O274" s="87"/>
      <c r="P274" s="87"/>
    </row>
    <row r="275" spans="1:16" x14ac:dyDescent="0.3">
      <c r="A275" s="87"/>
      <c r="B275" s="87"/>
      <c r="C275" s="87"/>
      <c r="D275" s="87"/>
      <c r="E275" s="87"/>
      <c r="F275" s="87"/>
      <c r="G275" s="87"/>
      <c r="H275" s="150"/>
      <c r="I275" s="87"/>
      <c r="J275" s="87"/>
      <c r="K275" s="87"/>
      <c r="L275" s="87"/>
      <c r="M275" s="87"/>
      <c r="N275" s="87"/>
      <c r="O275" s="87"/>
      <c r="P275" s="87"/>
    </row>
    <row r="276" spans="1:16" x14ac:dyDescent="0.3">
      <c r="A276" s="87"/>
      <c r="B276" s="87"/>
      <c r="C276" s="87"/>
      <c r="D276" s="87"/>
      <c r="E276" s="87"/>
      <c r="F276" s="87"/>
      <c r="G276" s="87"/>
      <c r="H276" s="150"/>
      <c r="I276" s="87"/>
      <c r="J276" s="87"/>
      <c r="K276" s="87"/>
      <c r="L276" s="87"/>
      <c r="M276" s="87"/>
      <c r="N276" s="87"/>
      <c r="O276" s="87"/>
      <c r="P276" s="87"/>
    </row>
    <row r="277" spans="1:16" x14ac:dyDescent="0.3">
      <c r="A277" s="87"/>
      <c r="B277" s="87"/>
      <c r="C277" s="87"/>
      <c r="D277" s="87"/>
      <c r="E277" s="87"/>
      <c r="F277" s="87"/>
      <c r="G277" s="87"/>
      <c r="H277" s="150"/>
      <c r="I277" s="87"/>
      <c r="J277" s="87"/>
      <c r="K277" s="87"/>
      <c r="L277" s="87"/>
      <c r="M277" s="87"/>
      <c r="N277" s="87"/>
      <c r="O277" s="87"/>
      <c r="P277" s="87"/>
    </row>
    <row r="278" spans="1:16" x14ac:dyDescent="0.3">
      <c r="A278" s="87"/>
      <c r="B278" s="87"/>
      <c r="C278" s="87"/>
      <c r="D278" s="87"/>
      <c r="E278" s="87"/>
      <c r="F278" s="87"/>
      <c r="G278" s="87"/>
      <c r="H278" s="150"/>
      <c r="I278" s="87"/>
      <c r="J278" s="87"/>
      <c r="K278" s="87"/>
      <c r="L278" s="87"/>
      <c r="M278" s="87"/>
      <c r="N278" s="87"/>
      <c r="O278" s="87"/>
      <c r="P278" s="87"/>
    </row>
    <row r="279" spans="1:16" x14ac:dyDescent="0.3">
      <c r="A279" s="87"/>
      <c r="B279" s="87"/>
      <c r="C279" s="87"/>
      <c r="D279" s="87"/>
      <c r="E279" s="87"/>
      <c r="F279" s="87"/>
      <c r="G279" s="87"/>
      <c r="H279" s="150"/>
      <c r="I279" s="87"/>
      <c r="J279" s="87"/>
      <c r="K279" s="87"/>
      <c r="L279" s="87"/>
      <c r="M279" s="87"/>
      <c r="N279" s="87"/>
      <c r="O279" s="87"/>
      <c r="P279" s="87"/>
    </row>
    <row r="280" spans="1:16" x14ac:dyDescent="0.3">
      <c r="A280" s="87"/>
      <c r="B280" s="87"/>
      <c r="C280" s="87"/>
      <c r="D280" s="87"/>
      <c r="E280" s="87"/>
      <c r="F280" s="87"/>
      <c r="G280" s="87"/>
      <c r="H280" s="150"/>
      <c r="I280" s="87"/>
      <c r="J280" s="87"/>
      <c r="K280" s="87"/>
      <c r="L280" s="87"/>
      <c r="M280" s="87"/>
      <c r="N280" s="87"/>
      <c r="O280" s="87"/>
      <c r="P280" s="87"/>
    </row>
    <row r="281" spans="1:16" x14ac:dyDescent="0.3">
      <c r="A281" s="87"/>
      <c r="B281" s="87"/>
      <c r="C281" s="87"/>
      <c r="D281" s="87"/>
      <c r="E281" s="87"/>
      <c r="F281" s="87"/>
      <c r="G281" s="87"/>
      <c r="H281" s="150"/>
      <c r="I281" s="87"/>
      <c r="J281" s="87"/>
      <c r="K281" s="87"/>
      <c r="L281" s="87"/>
      <c r="M281" s="87"/>
      <c r="N281" s="87"/>
      <c r="O281" s="87"/>
      <c r="P281" s="87"/>
    </row>
    <row r="282" spans="1:16" x14ac:dyDescent="0.3">
      <c r="A282" s="87"/>
      <c r="B282" s="87"/>
      <c r="C282" s="87"/>
      <c r="D282" s="87"/>
      <c r="E282" s="87"/>
      <c r="F282" s="87"/>
      <c r="G282" s="87"/>
      <c r="H282" s="150"/>
      <c r="I282" s="87"/>
      <c r="J282" s="87"/>
      <c r="K282" s="87"/>
      <c r="L282" s="87"/>
      <c r="M282" s="87"/>
      <c r="N282" s="87"/>
      <c r="O282" s="87"/>
      <c r="P282" s="87"/>
    </row>
    <row r="283" spans="1:16" x14ac:dyDescent="0.3">
      <c r="A283" s="87"/>
      <c r="B283" s="87"/>
      <c r="C283" s="87"/>
      <c r="D283" s="87"/>
      <c r="E283" s="87"/>
      <c r="F283" s="87"/>
      <c r="G283" s="87"/>
      <c r="H283" s="150"/>
      <c r="I283" s="87"/>
      <c r="J283" s="87"/>
      <c r="K283" s="87"/>
      <c r="L283" s="87"/>
      <c r="M283" s="87"/>
      <c r="N283" s="87"/>
      <c r="O283" s="87"/>
      <c r="P283" s="87"/>
    </row>
    <row r="284" spans="1:16" x14ac:dyDescent="0.3">
      <c r="A284" s="87"/>
      <c r="B284" s="87"/>
      <c r="C284" s="87"/>
      <c r="D284" s="87"/>
      <c r="E284" s="87"/>
      <c r="F284" s="87"/>
      <c r="G284" s="87"/>
      <c r="H284" s="150"/>
      <c r="I284" s="87"/>
      <c r="J284" s="87"/>
      <c r="K284" s="87"/>
      <c r="L284" s="87"/>
      <c r="M284" s="87"/>
      <c r="N284" s="87"/>
      <c r="O284" s="87"/>
      <c r="P284" s="87"/>
    </row>
    <row r="285" spans="1:16" x14ac:dyDescent="0.3">
      <c r="A285" s="87"/>
      <c r="B285" s="87"/>
      <c r="C285" s="87"/>
      <c r="D285" s="87"/>
      <c r="E285" s="87"/>
      <c r="F285" s="87"/>
      <c r="G285" s="87"/>
      <c r="H285" s="150"/>
      <c r="I285" s="87"/>
      <c r="J285" s="87"/>
      <c r="K285" s="87"/>
      <c r="L285" s="87"/>
      <c r="M285" s="87"/>
      <c r="N285" s="87"/>
      <c r="O285" s="87"/>
      <c r="P285" s="87"/>
    </row>
    <row r="286" spans="1:16" x14ac:dyDescent="0.3">
      <c r="A286" s="87"/>
      <c r="B286" s="87"/>
      <c r="C286" s="87"/>
      <c r="D286" s="87"/>
      <c r="E286" s="87"/>
      <c r="F286" s="87"/>
      <c r="G286" s="87"/>
      <c r="H286" s="150"/>
      <c r="I286" s="87"/>
      <c r="J286" s="87"/>
      <c r="K286" s="87"/>
      <c r="L286" s="87"/>
      <c r="M286" s="87"/>
      <c r="N286" s="87"/>
      <c r="O286" s="87"/>
      <c r="P286" s="87"/>
    </row>
    <row r="287" spans="1:16" x14ac:dyDescent="0.3">
      <c r="A287" s="87"/>
      <c r="B287" s="87"/>
      <c r="C287" s="87"/>
      <c r="D287" s="87"/>
      <c r="E287" s="87"/>
      <c r="F287" s="87"/>
      <c r="G287" s="87"/>
      <c r="H287" s="150"/>
      <c r="I287" s="87"/>
      <c r="J287" s="87"/>
      <c r="K287" s="87"/>
      <c r="L287" s="87"/>
      <c r="M287" s="87"/>
      <c r="N287" s="87"/>
      <c r="O287" s="87"/>
      <c r="P287" s="87"/>
    </row>
    <row r="288" spans="1:16" x14ac:dyDescent="0.3">
      <c r="A288" s="87"/>
      <c r="B288" s="87"/>
      <c r="C288" s="87"/>
      <c r="D288" s="87"/>
      <c r="E288" s="87"/>
      <c r="F288" s="87"/>
      <c r="G288" s="87"/>
      <c r="H288" s="150"/>
      <c r="I288" s="87"/>
      <c r="J288" s="87"/>
      <c r="K288" s="87"/>
      <c r="L288" s="87"/>
      <c r="M288" s="87"/>
      <c r="N288" s="87"/>
      <c r="O288" s="87"/>
      <c r="P288" s="87"/>
    </row>
    <row r="289" spans="1:16" x14ac:dyDescent="0.3">
      <c r="A289" s="87"/>
      <c r="B289" s="87"/>
      <c r="C289" s="87"/>
      <c r="D289" s="87"/>
      <c r="E289" s="87"/>
      <c r="F289" s="87"/>
      <c r="G289" s="87"/>
      <c r="H289" s="150"/>
      <c r="I289" s="87"/>
      <c r="J289" s="87"/>
      <c r="K289" s="87"/>
      <c r="L289" s="87"/>
      <c r="M289" s="87"/>
      <c r="N289" s="87"/>
      <c r="O289" s="87"/>
      <c r="P289" s="87"/>
    </row>
    <row r="290" spans="1:16" x14ac:dyDescent="0.3">
      <c r="A290" s="87"/>
      <c r="B290" s="87"/>
      <c r="C290" s="87"/>
      <c r="D290" s="87"/>
      <c r="E290" s="87"/>
      <c r="F290" s="87"/>
      <c r="G290" s="87"/>
      <c r="H290" s="150"/>
      <c r="I290" s="87"/>
      <c r="J290" s="87"/>
      <c r="K290" s="87"/>
      <c r="L290" s="87"/>
      <c r="M290" s="87"/>
      <c r="N290" s="87"/>
      <c r="O290" s="87"/>
      <c r="P290" s="87"/>
    </row>
    <row r="291" spans="1:16" x14ac:dyDescent="0.3">
      <c r="A291" s="87"/>
      <c r="B291" s="87"/>
      <c r="C291" s="87"/>
      <c r="D291" s="87"/>
      <c r="E291" s="87"/>
      <c r="F291" s="87"/>
      <c r="G291" s="87"/>
      <c r="H291" s="150"/>
      <c r="I291" s="87"/>
      <c r="J291" s="87"/>
      <c r="K291" s="87"/>
      <c r="L291" s="87"/>
      <c r="M291" s="87"/>
      <c r="N291" s="87"/>
      <c r="O291" s="87"/>
      <c r="P291" s="87"/>
    </row>
    <row r="292" spans="1:16" x14ac:dyDescent="0.3">
      <c r="A292" s="87"/>
      <c r="B292" s="87"/>
      <c r="C292" s="87"/>
      <c r="D292" s="87"/>
      <c r="E292" s="87"/>
      <c r="F292" s="87"/>
      <c r="G292" s="87"/>
      <c r="H292" s="150"/>
      <c r="I292" s="87"/>
      <c r="J292" s="87"/>
      <c r="K292" s="87"/>
      <c r="L292" s="87"/>
      <c r="M292" s="87"/>
      <c r="N292" s="87"/>
      <c r="O292" s="87"/>
      <c r="P292" s="87"/>
    </row>
    <row r="293" spans="1:16" x14ac:dyDescent="0.3">
      <c r="A293" s="87"/>
      <c r="B293" s="87"/>
      <c r="C293" s="87"/>
      <c r="D293" s="87"/>
      <c r="E293" s="87"/>
      <c r="F293" s="87"/>
      <c r="G293" s="87"/>
      <c r="H293" s="150"/>
      <c r="I293" s="87"/>
      <c r="J293" s="87"/>
      <c r="K293" s="87"/>
      <c r="L293" s="87"/>
      <c r="M293" s="87"/>
      <c r="N293" s="87"/>
      <c r="O293" s="87"/>
      <c r="P293" s="87"/>
    </row>
    <row r="294" spans="1:16" x14ac:dyDescent="0.3">
      <c r="A294" s="87"/>
      <c r="B294" s="87"/>
      <c r="C294" s="87"/>
      <c r="D294" s="87"/>
      <c r="E294" s="87"/>
      <c r="F294" s="87"/>
      <c r="G294" s="87"/>
      <c r="H294" s="150"/>
      <c r="I294" s="87"/>
      <c r="J294" s="87"/>
      <c r="K294" s="87"/>
      <c r="L294" s="87"/>
      <c r="M294" s="87"/>
      <c r="N294" s="87"/>
      <c r="O294" s="87"/>
      <c r="P294" s="87"/>
    </row>
    <row r="295" spans="1:16" x14ac:dyDescent="0.3">
      <c r="A295" s="87"/>
      <c r="B295" s="87"/>
      <c r="C295" s="87"/>
      <c r="D295" s="87"/>
      <c r="E295" s="87"/>
      <c r="F295" s="87"/>
      <c r="G295" s="87"/>
      <c r="H295" s="150"/>
      <c r="I295" s="87"/>
      <c r="J295" s="87"/>
      <c r="K295" s="87"/>
      <c r="L295" s="87"/>
      <c r="M295" s="87"/>
      <c r="N295" s="87"/>
      <c r="O295" s="87"/>
      <c r="P295" s="87"/>
    </row>
    <row r="296" spans="1:16" x14ac:dyDescent="0.3">
      <c r="A296" s="87"/>
      <c r="B296" s="87"/>
      <c r="C296" s="87"/>
      <c r="D296" s="87"/>
      <c r="E296" s="87"/>
      <c r="F296" s="87"/>
      <c r="G296" s="87"/>
      <c r="H296" s="150"/>
      <c r="I296" s="87"/>
      <c r="J296" s="87"/>
      <c r="K296" s="87"/>
      <c r="L296" s="87"/>
      <c r="M296" s="87"/>
      <c r="N296" s="87"/>
      <c r="O296" s="87"/>
      <c r="P296" s="87"/>
    </row>
    <row r="297" spans="1:16" x14ac:dyDescent="0.3">
      <c r="A297" s="87"/>
      <c r="B297" s="87"/>
      <c r="C297" s="87"/>
      <c r="D297" s="87"/>
      <c r="E297" s="87"/>
      <c r="F297" s="87"/>
      <c r="G297" s="87"/>
      <c r="H297" s="150"/>
      <c r="I297" s="87"/>
      <c r="J297" s="87"/>
      <c r="K297" s="87"/>
      <c r="L297" s="87"/>
      <c r="M297" s="87"/>
      <c r="N297" s="87"/>
      <c r="O297" s="87"/>
      <c r="P297" s="87"/>
    </row>
    <row r="298" spans="1:16" x14ac:dyDescent="0.3">
      <c r="A298" s="87"/>
      <c r="B298" s="87"/>
      <c r="C298" s="87"/>
      <c r="D298" s="87"/>
      <c r="E298" s="87"/>
      <c r="F298" s="87"/>
      <c r="G298" s="87"/>
      <c r="H298" s="150"/>
      <c r="I298" s="87"/>
      <c r="J298" s="87"/>
      <c r="K298" s="87"/>
      <c r="L298" s="87"/>
      <c r="M298" s="87"/>
      <c r="N298" s="87"/>
      <c r="O298" s="87"/>
      <c r="P298" s="87"/>
    </row>
    <row r="299" spans="1:16" x14ac:dyDescent="0.3">
      <c r="A299" s="87"/>
      <c r="B299" s="87"/>
      <c r="C299" s="87"/>
      <c r="D299" s="87"/>
      <c r="E299" s="87"/>
      <c r="F299" s="87"/>
      <c r="G299" s="87"/>
      <c r="H299" s="150"/>
      <c r="I299" s="87"/>
      <c r="J299" s="87"/>
      <c r="K299" s="87"/>
      <c r="L299" s="87"/>
      <c r="M299" s="87"/>
      <c r="N299" s="87"/>
      <c r="O299" s="87"/>
      <c r="P299" s="87"/>
    </row>
    <row r="300" spans="1:16" x14ac:dyDescent="0.3">
      <c r="A300" s="87"/>
      <c r="B300" s="87"/>
      <c r="C300" s="87"/>
      <c r="D300" s="87"/>
      <c r="E300" s="87"/>
      <c r="F300" s="87"/>
      <c r="G300" s="87"/>
      <c r="H300" s="150"/>
      <c r="I300" s="87"/>
      <c r="J300" s="87"/>
      <c r="K300" s="87"/>
      <c r="L300" s="87"/>
      <c r="M300" s="87"/>
      <c r="N300" s="87"/>
      <c r="O300" s="87"/>
      <c r="P300" s="87"/>
    </row>
    <row r="301" spans="1:16" x14ac:dyDescent="0.3">
      <c r="A301" s="87"/>
      <c r="B301" s="87"/>
      <c r="C301" s="87"/>
      <c r="D301" s="87"/>
      <c r="E301" s="87"/>
      <c r="F301" s="87"/>
      <c r="G301" s="87"/>
      <c r="H301" s="150"/>
      <c r="I301" s="87"/>
      <c r="J301" s="87"/>
      <c r="K301" s="87"/>
      <c r="L301" s="87"/>
      <c r="M301" s="87"/>
      <c r="N301" s="87"/>
      <c r="O301" s="87"/>
      <c r="P301" s="87"/>
    </row>
    <row r="302" spans="1:16" x14ac:dyDescent="0.3">
      <c r="A302" s="87"/>
      <c r="B302" s="87"/>
      <c r="C302" s="87"/>
      <c r="D302" s="87"/>
      <c r="E302" s="87"/>
      <c r="F302" s="87"/>
      <c r="G302" s="87"/>
      <c r="H302" s="150"/>
      <c r="I302" s="87"/>
      <c r="J302" s="87"/>
      <c r="K302" s="87"/>
      <c r="L302" s="87"/>
      <c r="M302" s="87"/>
      <c r="N302" s="87"/>
      <c r="O302" s="87"/>
      <c r="P302" s="87"/>
    </row>
    <row r="303" spans="1:16" x14ac:dyDescent="0.3">
      <c r="A303" s="87"/>
      <c r="B303" s="87"/>
      <c r="C303" s="87"/>
      <c r="D303" s="87"/>
      <c r="E303" s="87"/>
      <c r="F303" s="87"/>
      <c r="G303" s="87"/>
      <c r="H303" s="150"/>
      <c r="I303" s="87"/>
      <c r="J303" s="87"/>
      <c r="K303" s="87"/>
      <c r="L303" s="87"/>
      <c r="M303" s="87"/>
      <c r="N303" s="87"/>
      <c r="O303" s="87"/>
      <c r="P303" s="87"/>
    </row>
    <row r="304" spans="1:16" x14ac:dyDescent="0.3">
      <c r="A304" s="87"/>
      <c r="B304" s="87"/>
      <c r="C304" s="87"/>
      <c r="D304" s="87"/>
      <c r="E304" s="87"/>
      <c r="F304" s="87"/>
      <c r="G304" s="87"/>
      <c r="H304" s="150"/>
      <c r="I304" s="87"/>
      <c r="J304" s="87"/>
      <c r="K304" s="87"/>
      <c r="L304" s="87"/>
      <c r="M304" s="87"/>
      <c r="N304" s="87"/>
      <c r="O304" s="87"/>
      <c r="P304" s="87"/>
    </row>
    <row r="305" spans="1:16" x14ac:dyDescent="0.3">
      <c r="A305" s="87"/>
      <c r="B305" s="87"/>
      <c r="C305" s="87"/>
      <c r="D305" s="87"/>
      <c r="E305" s="87"/>
      <c r="F305" s="87"/>
      <c r="G305" s="87"/>
      <c r="H305" s="150"/>
      <c r="I305" s="87"/>
      <c r="J305" s="87"/>
      <c r="K305" s="87"/>
      <c r="L305" s="87"/>
      <c r="M305" s="87"/>
      <c r="N305" s="87"/>
      <c r="O305" s="87"/>
      <c r="P305" s="87"/>
    </row>
    <row r="306" spans="1:16" x14ac:dyDescent="0.3">
      <c r="A306" s="87"/>
      <c r="B306" s="87"/>
      <c r="C306" s="87"/>
      <c r="D306" s="87"/>
      <c r="E306" s="87"/>
      <c r="F306" s="87"/>
      <c r="G306" s="87"/>
      <c r="H306" s="150"/>
      <c r="I306" s="87"/>
      <c r="J306" s="87"/>
      <c r="K306" s="87"/>
      <c r="L306" s="87"/>
      <c r="M306" s="87"/>
      <c r="N306" s="87"/>
      <c r="O306" s="87"/>
      <c r="P306" s="87"/>
    </row>
    <row r="307" spans="1:16" x14ac:dyDescent="0.3">
      <c r="A307" s="87"/>
      <c r="B307" s="87"/>
      <c r="C307" s="87"/>
      <c r="D307" s="87"/>
      <c r="E307" s="87"/>
      <c r="F307" s="87"/>
      <c r="G307" s="87"/>
      <c r="H307" s="150"/>
      <c r="I307" s="87"/>
      <c r="J307" s="87"/>
      <c r="K307" s="87"/>
      <c r="L307" s="87"/>
      <c r="M307" s="87"/>
      <c r="N307" s="87"/>
      <c r="O307" s="87"/>
      <c r="P307" s="87"/>
    </row>
    <row r="308" spans="1:16" x14ac:dyDescent="0.3">
      <c r="A308" s="87"/>
      <c r="B308" s="87"/>
      <c r="C308" s="87"/>
      <c r="D308" s="87"/>
      <c r="E308" s="87"/>
      <c r="F308" s="87"/>
      <c r="G308" s="87"/>
      <c r="H308" s="150"/>
      <c r="I308" s="87"/>
      <c r="J308" s="87"/>
      <c r="K308" s="87"/>
      <c r="L308" s="87"/>
      <c r="M308" s="87"/>
      <c r="N308" s="87"/>
      <c r="O308" s="87"/>
      <c r="P308" s="87"/>
    </row>
    <row r="309" spans="1:16" x14ac:dyDescent="0.3">
      <c r="A309" s="87"/>
      <c r="B309" s="87"/>
      <c r="C309" s="87"/>
      <c r="D309" s="87"/>
      <c r="E309" s="87"/>
      <c r="F309" s="87"/>
      <c r="G309" s="87"/>
      <c r="H309" s="150"/>
      <c r="I309" s="87"/>
      <c r="J309" s="87"/>
      <c r="K309" s="87"/>
      <c r="L309" s="87"/>
      <c r="M309" s="87"/>
      <c r="N309" s="87"/>
      <c r="O309" s="87"/>
      <c r="P309" s="87"/>
    </row>
    <row r="310" spans="1:16" x14ac:dyDescent="0.3">
      <c r="A310" s="87"/>
      <c r="B310" s="87"/>
      <c r="C310" s="87"/>
      <c r="D310" s="87"/>
      <c r="E310" s="87"/>
      <c r="F310" s="87"/>
      <c r="G310" s="87"/>
      <c r="H310" s="150"/>
      <c r="I310" s="87"/>
      <c r="J310" s="87"/>
      <c r="K310" s="87"/>
      <c r="L310" s="87"/>
      <c r="M310" s="87"/>
      <c r="N310" s="87"/>
      <c r="O310" s="87"/>
      <c r="P310" s="87"/>
    </row>
    <row r="311" spans="1:16" x14ac:dyDescent="0.3">
      <c r="A311" s="87"/>
      <c r="B311" s="87"/>
      <c r="C311" s="87"/>
      <c r="D311" s="87"/>
      <c r="E311" s="87"/>
      <c r="F311" s="87"/>
      <c r="G311" s="87"/>
      <c r="H311" s="150"/>
      <c r="I311" s="87"/>
      <c r="J311" s="87"/>
      <c r="K311" s="87"/>
      <c r="L311" s="87"/>
      <c r="M311" s="87"/>
      <c r="N311" s="87"/>
      <c r="O311" s="87"/>
      <c r="P311" s="87"/>
    </row>
    <row r="312" spans="1:16" x14ac:dyDescent="0.3">
      <c r="A312" s="87"/>
      <c r="B312" s="87"/>
      <c r="C312" s="87"/>
      <c r="D312" s="87"/>
      <c r="E312" s="87"/>
      <c r="F312" s="87"/>
      <c r="G312" s="87"/>
      <c r="H312" s="150"/>
      <c r="I312" s="87"/>
      <c r="J312" s="87"/>
      <c r="K312" s="87"/>
      <c r="L312" s="87"/>
      <c r="M312" s="87"/>
      <c r="N312" s="87"/>
      <c r="O312" s="87"/>
      <c r="P312" s="87"/>
    </row>
    <row r="313" spans="1:16" x14ac:dyDescent="0.3">
      <c r="A313" s="87"/>
      <c r="B313" s="87"/>
      <c r="C313" s="87"/>
      <c r="D313" s="87"/>
      <c r="E313" s="87"/>
      <c r="F313" s="87"/>
      <c r="G313" s="87"/>
      <c r="H313" s="150"/>
      <c r="I313" s="87"/>
      <c r="J313" s="87"/>
      <c r="K313" s="87"/>
      <c r="L313" s="87"/>
      <c r="M313" s="87"/>
      <c r="N313" s="87"/>
      <c r="O313" s="87"/>
      <c r="P313" s="87"/>
    </row>
    <row r="314" spans="1:16" x14ac:dyDescent="0.3">
      <c r="A314" s="87"/>
      <c r="B314" s="87"/>
      <c r="C314" s="87"/>
      <c r="D314" s="87"/>
      <c r="E314" s="87"/>
      <c r="F314" s="87"/>
      <c r="G314" s="87"/>
      <c r="H314" s="150"/>
      <c r="I314" s="87"/>
      <c r="J314" s="87"/>
      <c r="K314" s="87"/>
      <c r="L314" s="87"/>
      <c r="M314" s="87"/>
      <c r="N314" s="87"/>
      <c r="O314" s="87"/>
      <c r="P314" s="87"/>
    </row>
    <row r="315" spans="1:16" x14ac:dyDescent="0.3">
      <c r="A315" s="87"/>
      <c r="B315" s="87"/>
      <c r="C315" s="87"/>
      <c r="D315" s="87"/>
      <c r="E315" s="87"/>
      <c r="F315" s="87"/>
      <c r="G315" s="87"/>
      <c r="H315" s="150"/>
      <c r="I315" s="87"/>
      <c r="J315" s="87"/>
      <c r="K315" s="87"/>
      <c r="L315" s="87"/>
      <c r="M315" s="87"/>
      <c r="N315" s="87"/>
      <c r="O315" s="87"/>
      <c r="P315" s="87"/>
    </row>
    <row r="316" spans="1:16" x14ac:dyDescent="0.3">
      <c r="A316" s="87"/>
      <c r="B316" s="87"/>
      <c r="C316" s="87"/>
      <c r="D316" s="87"/>
      <c r="E316" s="87"/>
      <c r="F316" s="87"/>
      <c r="G316" s="87"/>
      <c r="H316" s="150"/>
      <c r="I316" s="87"/>
      <c r="J316" s="87"/>
      <c r="K316" s="87"/>
      <c r="L316" s="87"/>
      <c r="M316" s="87"/>
      <c r="N316" s="87"/>
      <c r="O316" s="87"/>
      <c r="P316" s="87"/>
    </row>
    <row r="317" spans="1:16" x14ac:dyDescent="0.3">
      <c r="A317" s="87"/>
      <c r="B317" s="87"/>
      <c r="C317" s="87"/>
      <c r="D317" s="87"/>
      <c r="E317" s="87"/>
      <c r="F317" s="87"/>
      <c r="G317" s="87"/>
      <c r="H317" s="150"/>
      <c r="I317" s="87"/>
      <c r="J317" s="87"/>
      <c r="K317" s="87"/>
      <c r="L317" s="87"/>
      <c r="M317" s="87"/>
      <c r="N317" s="87"/>
      <c r="O317" s="87"/>
      <c r="P317" s="87"/>
    </row>
    <row r="318" spans="1:16" x14ac:dyDescent="0.3">
      <c r="A318" s="87"/>
      <c r="B318" s="87"/>
      <c r="C318" s="87"/>
      <c r="D318" s="87"/>
      <c r="E318" s="87"/>
      <c r="F318" s="87"/>
      <c r="G318" s="87"/>
      <c r="H318" s="150"/>
      <c r="I318" s="87"/>
      <c r="J318" s="87"/>
      <c r="K318" s="87"/>
      <c r="L318" s="87"/>
      <c r="M318" s="87"/>
      <c r="N318" s="87"/>
      <c r="O318" s="87"/>
      <c r="P318" s="87"/>
    </row>
    <row r="319" spans="1:16" x14ac:dyDescent="0.3">
      <c r="A319" s="87"/>
      <c r="B319" s="87"/>
      <c r="C319" s="87"/>
      <c r="D319" s="87"/>
      <c r="E319" s="87"/>
      <c r="F319" s="87"/>
      <c r="G319" s="87"/>
      <c r="H319" s="150"/>
      <c r="I319" s="87"/>
      <c r="J319" s="87"/>
      <c r="K319" s="87"/>
      <c r="L319" s="87"/>
      <c r="M319" s="87"/>
      <c r="N319" s="87"/>
      <c r="O319" s="87"/>
      <c r="P319" s="87"/>
    </row>
    <row r="320" spans="1:16" x14ac:dyDescent="0.3">
      <c r="A320" s="87"/>
      <c r="B320" s="87"/>
      <c r="C320" s="87"/>
      <c r="D320" s="87"/>
      <c r="E320" s="87"/>
      <c r="F320" s="87"/>
      <c r="G320" s="87"/>
      <c r="H320" s="150"/>
      <c r="I320" s="87"/>
      <c r="J320" s="87"/>
      <c r="K320" s="87"/>
      <c r="L320" s="87"/>
      <c r="M320" s="87"/>
      <c r="N320" s="87"/>
      <c r="O320" s="87"/>
      <c r="P320" s="87"/>
    </row>
    <row r="321" spans="1:16" x14ac:dyDescent="0.3">
      <c r="A321" s="87"/>
      <c r="B321" s="87"/>
      <c r="C321" s="87"/>
      <c r="D321" s="87"/>
      <c r="E321" s="87"/>
      <c r="F321" s="87"/>
      <c r="G321" s="87"/>
      <c r="H321" s="150"/>
      <c r="I321" s="87"/>
      <c r="J321" s="87"/>
      <c r="K321" s="87"/>
      <c r="L321" s="87"/>
      <c r="M321" s="87"/>
      <c r="N321" s="87"/>
      <c r="O321" s="87"/>
      <c r="P321" s="87"/>
    </row>
    <row r="322" spans="1:16" x14ac:dyDescent="0.3">
      <c r="A322" s="87"/>
      <c r="B322" s="87"/>
      <c r="C322" s="87"/>
      <c r="D322" s="87"/>
      <c r="E322" s="87"/>
      <c r="F322" s="87"/>
      <c r="G322" s="87"/>
      <c r="H322" s="150"/>
      <c r="I322" s="87"/>
      <c r="J322" s="87"/>
      <c r="K322" s="87"/>
      <c r="L322" s="87"/>
      <c r="M322" s="87"/>
      <c r="N322" s="87"/>
      <c r="O322" s="87"/>
      <c r="P322" s="87"/>
    </row>
    <row r="323" spans="1:16" x14ac:dyDescent="0.3">
      <c r="A323" s="87"/>
      <c r="B323" s="87"/>
      <c r="C323" s="87"/>
      <c r="D323" s="87"/>
      <c r="E323" s="87"/>
      <c r="F323" s="87"/>
      <c r="G323" s="87"/>
      <c r="H323" s="150"/>
      <c r="I323" s="87"/>
      <c r="J323" s="87"/>
      <c r="K323" s="87"/>
      <c r="L323" s="87"/>
      <c r="M323" s="87"/>
      <c r="N323" s="87"/>
      <c r="O323" s="87"/>
      <c r="P323" s="87"/>
    </row>
    <row r="324" spans="1:16" x14ac:dyDescent="0.3">
      <c r="A324" s="87"/>
      <c r="B324" s="87"/>
      <c r="C324" s="87"/>
      <c r="D324" s="87"/>
      <c r="E324" s="87"/>
      <c r="F324" s="87"/>
      <c r="G324" s="87"/>
      <c r="H324" s="150"/>
      <c r="I324" s="87"/>
      <c r="J324" s="87"/>
      <c r="K324" s="87"/>
      <c r="L324" s="87"/>
      <c r="M324" s="87"/>
      <c r="N324" s="87"/>
      <c r="O324" s="87"/>
      <c r="P324" s="87"/>
    </row>
    <row r="325" spans="1:16" x14ac:dyDescent="0.3">
      <c r="A325" s="87"/>
      <c r="B325" s="87"/>
      <c r="C325" s="87"/>
      <c r="D325" s="87"/>
      <c r="E325" s="87"/>
      <c r="F325" s="87"/>
      <c r="G325" s="87"/>
      <c r="H325" s="150"/>
      <c r="I325" s="87"/>
      <c r="J325" s="87"/>
      <c r="K325" s="87"/>
      <c r="L325" s="87"/>
      <c r="M325" s="87"/>
      <c r="N325" s="87"/>
      <c r="O325" s="87"/>
      <c r="P325" s="87"/>
    </row>
    <row r="326" spans="1:16" x14ac:dyDescent="0.3">
      <c r="A326" s="87"/>
      <c r="B326" s="87"/>
      <c r="C326" s="87"/>
      <c r="D326" s="87"/>
      <c r="E326" s="87"/>
      <c r="F326" s="87"/>
      <c r="G326" s="87"/>
      <c r="H326" s="150"/>
      <c r="I326" s="87"/>
      <c r="J326" s="87"/>
      <c r="K326" s="87"/>
      <c r="L326" s="87"/>
      <c r="M326" s="87"/>
      <c r="N326" s="87"/>
      <c r="O326" s="87"/>
      <c r="P326" s="87"/>
    </row>
    <row r="327" spans="1:16" x14ac:dyDescent="0.3">
      <c r="A327" s="87"/>
      <c r="B327" s="87"/>
      <c r="C327" s="87"/>
      <c r="D327" s="87"/>
      <c r="E327" s="87"/>
      <c r="F327" s="87"/>
      <c r="G327" s="87"/>
      <c r="H327" s="150"/>
      <c r="I327" s="87"/>
      <c r="J327" s="87"/>
      <c r="K327" s="87"/>
      <c r="L327" s="87"/>
      <c r="M327" s="87"/>
      <c r="N327" s="87"/>
      <c r="O327" s="87"/>
      <c r="P327" s="8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9CDA-6532-4AE0-B8E4-0BBAB1957DF5}">
  <dimension ref="A1:S327"/>
  <sheetViews>
    <sheetView zoomScale="160" zoomScaleNormal="160" workbookViewId="0">
      <pane ySplit="6" topLeftCell="A7" activePane="bottomLeft" state="frozen"/>
      <selection pane="bottomLeft"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9" x14ac:dyDescent="0.3">
      <c r="A2" s="117" t="s">
        <v>45</v>
      </c>
      <c r="B2" s="44" t="s">
        <v>16</v>
      </c>
      <c r="C2" s="44" t="s">
        <v>24</v>
      </c>
      <c r="D2" s="43" t="s">
        <v>11</v>
      </c>
      <c r="E2" s="41" t="s">
        <v>13</v>
      </c>
      <c r="F2" s="41" t="s">
        <v>31</v>
      </c>
      <c r="G2" s="59"/>
      <c r="H2" s="2"/>
      <c r="J2" s="17"/>
      <c r="K2" s="95"/>
      <c r="L2" s="83" t="s">
        <v>36</v>
      </c>
      <c r="M2" s="74" t="s">
        <v>8</v>
      </c>
      <c r="N2" s="70" t="s">
        <v>21</v>
      </c>
      <c r="O2" s="71" t="s">
        <v>27</v>
      </c>
      <c r="P2" s="144" t="s">
        <v>30</v>
      </c>
      <c r="Q2" s="103" t="s">
        <v>6</v>
      </c>
      <c r="S2" t="s">
        <v>109</v>
      </c>
    </row>
    <row r="3" spans="1:19" x14ac:dyDescent="0.3">
      <c r="A3" s="107" t="s">
        <v>35</v>
      </c>
      <c r="B3" s="1" t="s">
        <v>20</v>
      </c>
      <c r="C3" s="44" t="s">
        <v>10</v>
      </c>
      <c r="D3" s="43" t="s">
        <v>9</v>
      </c>
      <c r="E3" s="41" t="s">
        <v>12</v>
      </c>
      <c r="F3" s="41" t="s">
        <v>14</v>
      </c>
      <c r="G3" s="82"/>
      <c r="H3" s="2"/>
      <c r="J3" s="17"/>
      <c r="K3" s="115" t="s">
        <v>4</v>
      </c>
      <c r="L3" s="69" t="s">
        <v>26</v>
      </c>
      <c r="M3" s="74" t="s">
        <v>2</v>
      </c>
      <c r="N3" s="70" t="s">
        <v>28</v>
      </c>
      <c r="O3" s="71" t="s">
        <v>25</v>
      </c>
      <c r="P3" s="72" t="s">
        <v>29</v>
      </c>
      <c r="Q3" s="104" t="s">
        <v>5</v>
      </c>
      <c r="S3" t="s">
        <v>110</v>
      </c>
    </row>
    <row r="4" spans="1:19" x14ac:dyDescent="0.3">
      <c r="A4" s="1"/>
      <c r="B4" s="1" t="s">
        <v>17</v>
      </c>
      <c r="C4" s="44" t="s">
        <v>18</v>
      </c>
      <c r="D4" s="118" t="s">
        <v>32</v>
      </c>
      <c r="E4" s="41" t="s">
        <v>3</v>
      </c>
      <c r="F4" s="60" t="s">
        <v>19</v>
      </c>
      <c r="G4" s="3"/>
      <c r="H4" s="3"/>
      <c r="J4" s="73"/>
      <c r="K4" s="73"/>
      <c r="L4" s="69" t="s">
        <v>1</v>
      </c>
      <c r="M4" s="74" t="s">
        <v>15</v>
      </c>
      <c r="N4" s="70" t="s">
        <v>22</v>
      </c>
      <c r="O4" s="71" t="s">
        <v>23</v>
      </c>
      <c r="P4" s="72" t="s">
        <v>7</v>
      </c>
      <c r="Q4" s="104"/>
    </row>
    <row r="5" spans="1:19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145"/>
      <c r="L5" s="252" t="s">
        <v>37</v>
      </c>
      <c r="M5" s="106"/>
      <c r="N5" s="101"/>
      <c r="O5" s="103"/>
      <c r="P5" s="104"/>
      <c r="Q5" s="72"/>
    </row>
    <row r="6" spans="1:19" x14ac:dyDescent="0.3">
      <c r="A6" s="2"/>
      <c r="B6" s="2"/>
      <c r="C6" s="2"/>
      <c r="D6" s="2"/>
      <c r="E6" s="2"/>
      <c r="F6" s="251"/>
      <c r="G6" s="251"/>
      <c r="H6" s="3"/>
      <c r="J6" s="73"/>
      <c r="K6" s="146"/>
      <c r="L6" s="230"/>
      <c r="M6" s="17"/>
      <c r="N6" s="17"/>
      <c r="O6" s="17"/>
      <c r="P6" s="17"/>
      <c r="Q6" s="17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"z"</v>
      </c>
      <c r="C9" t="str">
        <f>_xlfn.CONCAT("""",Keys!C2,""": ", """",C2,"""")</f>
        <v>"10": "m"</v>
      </c>
      <c r="D9" t="str">
        <f>_xlfn.CONCAT("""",Keys!D2,""": ", """",D2,"""")</f>
        <v>"11": "a"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"'"</v>
      </c>
      <c r="M9" t="str">
        <f>_xlfn.CONCAT("""",Keys!M2,""": ", """",M2,"""")</f>
        <v>"12": "w"</v>
      </c>
      <c r="N9" t="str">
        <f>_xlfn.CONCAT("""",Keys!N2,""": ", """",N2,"""")</f>
        <v>"11": "h"</v>
      </c>
      <c r="O9" t="str">
        <f>_xlfn.CONCAT("""",Keys!O2,""": ", """",O2,"""")</f>
        <v>"10": ","</v>
      </c>
      <c r="P9" t="str">
        <f>_xlfn.CONCAT("""",Keys!P2,""": ", """",P2,"""")</f>
        <v>"9": "."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"/"</v>
      </c>
      <c r="B10" t="str">
        <f>_xlfn.CONCAT("""",Keys!B3,""": ", """",B3,"""")</f>
        <v>"16": "y"</v>
      </c>
      <c r="C10" t="str">
        <f>_xlfn.CONCAT("""",Keys!C3,""": ", """",C3,"""")</f>
        <v>"17": "r"</v>
      </c>
      <c r="D10" t="str">
        <f>_xlfn.CONCAT("""",Keys!D3,""": ", """",D3,"""")</f>
        <v>"18": "e"</v>
      </c>
      <c r="E10" t="str">
        <f>_xlfn.CONCAT("""",Keys!E3,""": ", """",E3,"""")</f>
        <v>"19": "s"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"t"</v>
      </c>
      <c r="N10" t="str">
        <f>_xlfn.CONCAT("""",Keys!N3,""": ", """",N3,"""")</f>
        <v>"18": "o"</v>
      </c>
      <c r="O10" t="str">
        <f>_xlfn.CONCAT("""",Keys!O3,""": ", """",O3,"""")</f>
        <v>"17": "i"</v>
      </c>
      <c r="P10" t="str">
        <f>_xlfn.CONCAT("""",Keys!P3,""": ", """",P3,"""")</f>
        <v>"16": "l"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"c"</v>
      </c>
      <c r="D11" t="str">
        <f>_xlfn.CONCAT("""",Keys!D4,""": ", """",D4,"""")</f>
        <v>"25": ";"</v>
      </c>
      <c r="E11" t="str">
        <f>_xlfn.CONCAT("""",Keys!E4,""": ", """",E4,"""")</f>
        <v>"26": "b"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"j"</v>
      </c>
      <c r="M11" t="str">
        <f>_xlfn.CONCAT("""",Keys!M4,""": ", """",M4,"""")</f>
        <v>"26": "g"</v>
      </c>
      <c r="N11" t="str">
        <f>_xlfn.CONCAT("""",Keys!N4,""": ", """",N4,"""")</f>
        <v>"25": "n"</v>
      </c>
      <c r="O11" t="str">
        <f>_xlfn.CONCAT("""",Keys!O4,""": ", """",O4,"""")</f>
        <v>"24": "u"</v>
      </c>
      <c r="P11" t="str">
        <f>_xlfn.CONCAT("""",Keys!P4,""": ", """",P4,"""")</f>
        <v>"23": "q"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"z","10": "m","11": "a","12": "d","13": "p","14": "","15": "/","16": "y","17": "r","18": "e","19": "s","20": "f","21": "","22": "","23": "x","24": "c","25": ";","26": "b","27": "v","28":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"'","12": "w","11": "h","10": ",","9": ".","8": "=","21": "`","20": "k","19": "t","18": "o","17": "i","16": "l","15": "-","29": "","28": "","27": "j","26": "g","25": "n","24": "u","23": "q","22": "","37": "","36": "","35": " ","34": "","33": "","32": "","31": "","30": "","38": ""</v>
      </c>
    </row>
    <row r="18" spans="1:12" x14ac:dyDescent="0.3">
      <c r="A18" t="str">
        <f>_xlfn.CONCAT("{","""left"": {",A15,"}",", ""right"": {",A16,"}}")</f>
        <v>{"left": {"1": "","2": "1","3": "2","4": "3","5": "4","6": "5","7": "","8": "\\","9": "z","10": "m","11": "a","12": "d","13": "p","14": "","15": "/","16": "y","17": "r","18": "e","19": "s","20": "f","21": "","22": "","23": "x","24": "c","25": ";","26": "b","27": "v","28": "","29": "","30": "","31": "","32": "[","33": "]","34": "","35": "","36": "","37": "","38": ""}, "right": {"7": "","6": "6","5": "7","4": "8","3": "9","2": "0","1": "","14": "","13": "'","12": "w","11": "h","10": ",","9": ".","8": "=","21": "`","20": "k","19": "t","18": "o","17": "i","16": "l","15": "-","29": "","28": "","27": "j","26": "g","25": "n","24": "u","23": "q","22": "","37": "","36": "","35": " ","34": "","33": "","32": "","31": "","30": "","38": ""}}</v>
      </c>
    </row>
    <row r="20" spans="1:12" x14ac:dyDescent="0.3">
      <c r="A20" s="87"/>
      <c r="B20" s="64" t="s">
        <v>104</v>
      </c>
      <c r="C20" s="64" t="s">
        <v>105</v>
      </c>
      <c r="D20" s="150" t="s">
        <v>102</v>
      </c>
      <c r="E20" s="87"/>
      <c r="F20" s="87" t="s">
        <v>43</v>
      </c>
      <c r="G20" s="87" t="s">
        <v>103</v>
      </c>
      <c r="H20" s="87"/>
      <c r="I20" s="87" t="s">
        <v>44</v>
      </c>
      <c r="J20" s="87" t="s">
        <v>103</v>
      </c>
      <c r="L20" t="s">
        <v>113</v>
      </c>
    </row>
    <row r="21" spans="1:12" x14ac:dyDescent="0.3">
      <c r="A21" s="87"/>
      <c r="B21" s="179" t="s">
        <v>9</v>
      </c>
      <c r="C21" s="179" t="s">
        <v>9</v>
      </c>
      <c r="D21" s="183">
        <v>11.692</v>
      </c>
      <c r="E21" s="87"/>
      <c r="F21" t="s">
        <v>30</v>
      </c>
      <c r="G21" s="149">
        <f t="shared" ref="G21:G35" si="0">_xlfn.IFNA(_xlfn.IFNA(INDEX($D$21:$D$67, MATCH(F21,$B$21:$B$67,0)), INDEX($D$21:$D$67, MATCH(F21,$C$21:$C$67,0))),0)</f>
        <v>3.0430000000000001</v>
      </c>
      <c r="H21" s="87"/>
      <c r="I21" s="173" t="s">
        <v>36</v>
      </c>
      <c r="J21" s="149">
        <f t="shared" ref="J21:J35" si="1">_xlfn.IFNA(_xlfn.IFNA(INDEX($D$21:$D$67, MATCH(I21,$B$21:$B$67,0)), INDEX($D$21:$D$67, MATCH(I21,$C$21:$C$67,0))),0)</f>
        <v>0.26900000000000002</v>
      </c>
      <c r="L21" t="s">
        <v>114</v>
      </c>
    </row>
    <row r="22" spans="1:12" x14ac:dyDescent="0.3">
      <c r="A22" s="87"/>
      <c r="B22" s="179" t="s">
        <v>2</v>
      </c>
      <c r="C22" s="179" t="s">
        <v>2</v>
      </c>
      <c r="D22" s="183">
        <v>9.1489999999999991</v>
      </c>
      <c r="E22" s="87"/>
      <c r="F22" t="s">
        <v>11</v>
      </c>
      <c r="G22" s="149">
        <f t="shared" si="0"/>
        <v>7.2220000000000004</v>
      </c>
      <c r="H22" s="87"/>
      <c r="I22" t="s">
        <v>27</v>
      </c>
      <c r="J22" s="149">
        <f t="shared" si="1"/>
        <v>1.0269999999999999</v>
      </c>
      <c r="L22" t="s">
        <v>115</v>
      </c>
    </row>
    <row r="23" spans="1:12" x14ac:dyDescent="0.3">
      <c r="A23" s="87"/>
      <c r="B23" s="179" t="s">
        <v>11</v>
      </c>
      <c r="C23" s="179" t="s">
        <v>11</v>
      </c>
      <c r="D23" s="183">
        <v>7.2220000000000004</v>
      </c>
      <c r="E23" s="87"/>
      <c r="F23" t="s">
        <v>18</v>
      </c>
      <c r="G23" s="149">
        <f t="shared" si="0"/>
        <v>3.9359999999999999</v>
      </c>
      <c r="H23" s="87"/>
      <c r="I23" t="s">
        <v>32</v>
      </c>
      <c r="J23" s="149">
        <f t="shared" si="1"/>
        <v>0.39800000000000002</v>
      </c>
    </row>
    <row r="24" spans="1:12" x14ac:dyDescent="0.3">
      <c r="A24" s="87"/>
      <c r="B24" s="161" t="s">
        <v>25</v>
      </c>
      <c r="C24" s="161" t="s">
        <v>25</v>
      </c>
      <c r="D24" s="162">
        <v>6.7350000000000003</v>
      </c>
      <c r="E24" s="87"/>
      <c r="F24" t="s">
        <v>13</v>
      </c>
      <c r="G24" s="149">
        <f t="shared" si="0"/>
        <v>3.1739999999999999</v>
      </c>
      <c r="H24" s="87"/>
      <c r="I24" t="s">
        <v>3</v>
      </c>
      <c r="J24" s="149">
        <f t="shared" si="1"/>
        <v>1.5489999999999999</v>
      </c>
    </row>
    <row r="25" spans="1:12" x14ac:dyDescent="0.3">
      <c r="A25" s="87"/>
      <c r="B25" s="161" t="s">
        <v>28</v>
      </c>
      <c r="C25" s="161" t="s">
        <v>28</v>
      </c>
      <c r="D25" s="162">
        <v>6.7030000000000003</v>
      </c>
      <c r="E25" s="87"/>
      <c r="F25" t="s">
        <v>9</v>
      </c>
      <c r="G25" s="149">
        <f t="shared" si="0"/>
        <v>11.692</v>
      </c>
      <c r="H25" s="87"/>
      <c r="I25" t="s">
        <v>21</v>
      </c>
      <c r="J25" s="149">
        <f t="shared" si="1"/>
        <v>3.2429999999999999</v>
      </c>
    </row>
    <row r="26" spans="1:12" x14ac:dyDescent="0.3">
      <c r="A26" s="87"/>
      <c r="B26" s="161" t="s">
        <v>22</v>
      </c>
      <c r="C26" s="161" t="s">
        <v>22</v>
      </c>
      <c r="D26" s="162">
        <v>6.49</v>
      </c>
      <c r="E26" s="87"/>
      <c r="F26" t="s">
        <v>14</v>
      </c>
      <c r="G26" s="149">
        <f t="shared" si="0"/>
        <v>1.756</v>
      </c>
      <c r="H26" s="87"/>
      <c r="I26" t="s">
        <v>25</v>
      </c>
      <c r="J26" s="149">
        <f t="shared" si="1"/>
        <v>6.7350000000000003</v>
      </c>
    </row>
    <row r="27" spans="1:12" x14ac:dyDescent="0.3">
      <c r="A27" s="87"/>
      <c r="B27" s="161" t="s">
        <v>12</v>
      </c>
      <c r="C27" s="161" t="s">
        <v>12</v>
      </c>
      <c r="D27" s="162">
        <v>6.3739999999999997</v>
      </c>
      <c r="E27" s="87"/>
      <c r="F27" t="s">
        <v>15</v>
      </c>
      <c r="G27" s="149">
        <f t="shared" si="0"/>
        <v>1.597</v>
      </c>
      <c r="H27" s="87"/>
      <c r="I27" t="s">
        <v>26</v>
      </c>
      <c r="J27" s="149">
        <f t="shared" si="1"/>
        <v>0.51900000000000002</v>
      </c>
    </row>
    <row r="28" spans="1:12" x14ac:dyDescent="0.3">
      <c r="A28" s="87"/>
      <c r="B28" s="161" t="s">
        <v>10</v>
      </c>
      <c r="C28" s="161" t="s">
        <v>10</v>
      </c>
      <c r="D28" s="162">
        <v>5.7329999999999997</v>
      </c>
      <c r="E28" s="87"/>
      <c r="F28" s="173" t="s">
        <v>1</v>
      </c>
      <c r="G28" s="149">
        <f t="shared" si="0"/>
        <v>0.18099999999999999</v>
      </c>
      <c r="H28" s="87"/>
      <c r="I28" s="173" t="s">
        <v>29</v>
      </c>
      <c r="J28" s="149">
        <f t="shared" si="1"/>
        <v>3.9790000000000001</v>
      </c>
    </row>
    <row r="29" spans="1:12" x14ac:dyDescent="0.3">
      <c r="B29" s="181" t="s">
        <v>29</v>
      </c>
      <c r="C29" s="181" t="s">
        <v>29</v>
      </c>
      <c r="D29" s="184">
        <v>3.9790000000000001</v>
      </c>
      <c r="E29" s="87"/>
      <c r="F29" t="s">
        <v>24</v>
      </c>
      <c r="G29" s="149">
        <f t="shared" si="0"/>
        <v>2.4380000000000002</v>
      </c>
      <c r="H29" s="87"/>
      <c r="I29" t="s">
        <v>22</v>
      </c>
      <c r="J29" s="149">
        <f t="shared" si="1"/>
        <v>6.49</v>
      </c>
    </row>
    <row r="30" spans="1:12" x14ac:dyDescent="0.3">
      <c r="A30" s="87"/>
      <c r="B30" s="181" t="s">
        <v>18</v>
      </c>
      <c r="C30" s="181" t="s">
        <v>18</v>
      </c>
      <c r="D30" s="184">
        <v>3.9359999999999999</v>
      </c>
      <c r="E30" s="87"/>
      <c r="F30" t="s">
        <v>10</v>
      </c>
      <c r="G30" s="149">
        <f t="shared" si="0"/>
        <v>5.7329999999999997</v>
      </c>
      <c r="H30" s="87"/>
      <c r="I30" t="s">
        <v>28</v>
      </c>
      <c r="J30" s="149">
        <f t="shared" si="1"/>
        <v>6.7030000000000003</v>
      </c>
    </row>
    <row r="31" spans="1:12" x14ac:dyDescent="0.3">
      <c r="A31" s="87"/>
      <c r="B31" s="154" t="s">
        <v>21</v>
      </c>
      <c r="C31" s="154" t="s">
        <v>21</v>
      </c>
      <c r="D31" s="153">
        <v>3.2429999999999999</v>
      </c>
      <c r="E31" s="87"/>
      <c r="F31" t="s">
        <v>12</v>
      </c>
      <c r="G31" s="149">
        <f t="shared" si="0"/>
        <v>6.3739999999999997</v>
      </c>
      <c r="H31" s="87"/>
      <c r="I31" t="s">
        <v>31</v>
      </c>
      <c r="J31" s="149">
        <f t="shared" si="1"/>
        <v>2.54</v>
      </c>
    </row>
    <row r="32" spans="1:12" x14ac:dyDescent="0.3">
      <c r="A32" s="87"/>
      <c r="B32" s="154" t="s">
        <v>13</v>
      </c>
      <c r="C32" s="154" t="s">
        <v>13</v>
      </c>
      <c r="D32" s="153">
        <v>3.1739999999999999</v>
      </c>
      <c r="E32" s="87"/>
      <c r="F32" t="s">
        <v>19</v>
      </c>
      <c r="G32" s="149">
        <f t="shared" si="0"/>
        <v>0.90100000000000002</v>
      </c>
      <c r="H32" s="87"/>
      <c r="I32" t="s">
        <v>7</v>
      </c>
      <c r="J32" s="149">
        <f t="shared" si="1"/>
        <v>0.23799999999999999</v>
      </c>
    </row>
    <row r="33" spans="1:16" x14ac:dyDescent="0.3">
      <c r="A33" s="87"/>
      <c r="B33" s="154" t="s">
        <v>30</v>
      </c>
      <c r="C33" s="174" t="s">
        <v>98</v>
      </c>
      <c r="D33" s="153">
        <v>3.0430000000000001</v>
      </c>
      <c r="E33" s="87"/>
      <c r="F33" t="s">
        <v>17</v>
      </c>
      <c r="G33" s="149">
        <f t="shared" si="0"/>
        <v>0.43</v>
      </c>
      <c r="H33" s="87"/>
      <c r="I33" t="s">
        <v>2</v>
      </c>
      <c r="J33" s="149">
        <f t="shared" si="1"/>
        <v>9.1489999999999991</v>
      </c>
    </row>
    <row r="34" spans="1:16" x14ac:dyDescent="0.3">
      <c r="A34" s="87"/>
      <c r="B34" s="154" t="s">
        <v>23</v>
      </c>
      <c r="C34" s="154" t="s">
        <v>23</v>
      </c>
      <c r="D34" s="153">
        <v>2.6539999999999999</v>
      </c>
      <c r="E34" s="87"/>
      <c r="F34" t="s">
        <v>20</v>
      </c>
      <c r="G34" s="149">
        <f t="shared" si="0"/>
        <v>1.5489999999999999</v>
      </c>
      <c r="H34" s="87"/>
      <c r="I34" t="s">
        <v>23</v>
      </c>
      <c r="J34" s="149">
        <f t="shared" si="1"/>
        <v>2.6539999999999999</v>
      </c>
    </row>
    <row r="35" spans="1:16" x14ac:dyDescent="0.3">
      <c r="A35" s="87"/>
      <c r="B35" s="154" t="s">
        <v>31</v>
      </c>
      <c r="C35" s="154" t="s">
        <v>31</v>
      </c>
      <c r="D35" s="153">
        <v>2.54</v>
      </c>
      <c r="E35" s="87"/>
      <c r="F35" t="s">
        <v>16</v>
      </c>
      <c r="G35" s="149">
        <f t="shared" si="0"/>
        <v>0.105</v>
      </c>
      <c r="H35" s="87"/>
      <c r="I35" t="s">
        <v>8</v>
      </c>
      <c r="J35" s="149">
        <f t="shared" si="1"/>
        <v>1.278</v>
      </c>
    </row>
    <row r="36" spans="1:16" x14ac:dyDescent="0.3">
      <c r="A36" s="87"/>
      <c r="B36" s="154" t="s">
        <v>24</v>
      </c>
      <c r="C36" s="154" t="s">
        <v>24</v>
      </c>
      <c r="D36" s="153">
        <v>2.4380000000000002</v>
      </c>
      <c r="E36" s="87"/>
      <c r="F36" s="176"/>
      <c r="G36" s="178">
        <f>SUM(G21:G35)</f>
        <v>50.131</v>
      </c>
      <c r="I36" s="176"/>
      <c r="J36" s="178">
        <f>SUM(J21:J35)</f>
        <v>46.771000000000008</v>
      </c>
      <c r="O36" s="87"/>
    </row>
    <row r="37" spans="1:16" x14ac:dyDescent="0.3">
      <c r="A37" s="87"/>
      <c r="B37" s="155" t="s">
        <v>14</v>
      </c>
      <c r="C37" s="155" t="s">
        <v>14</v>
      </c>
      <c r="D37" s="156">
        <v>1.756</v>
      </c>
      <c r="E37" s="87"/>
      <c r="F37" s="87"/>
      <c r="G37" s="87"/>
      <c r="H37" s="87"/>
      <c r="I37" s="87"/>
      <c r="J37" s="87"/>
      <c r="O37" s="87"/>
      <c r="P37" s="87"/>
    </row>
    <row r="38" spans="1:16" x14ac:dyDescent="0.3">
      <c r="A38" s="87"/>
      <c r="B38" s="155" t="s">
        <v>15</v>
      </c>
      <c r="C38" s="155" t="s">
        <v>15</v>
      </c>
      <c r="D38" s="156">
        <v>1.597</v>
      </c>
      <c r="E38" s="87"/>
      <c r="F38" s="87"/>
      <c r="G38" s="87"/>
      <c r="H38" s="87"/>
      <c r="I38" s="87"/>
      <c r="J38" s="87"/>
      <c r="O38" s="87"/>
      <c r="P38" s="87"/>
    </row>
    <row r="39" spans="1:16" x14ac:dyDescent="0.3">
      <c r="A39" s="87"/>
      <c r="B39" s="155" t="s">
        <v>20</v>
      </c>
      <c r="C39" s="155" t="s">
        <v>20</v>
      </c>
      <c r="D39" s="156">
        <v>1.5489999999999999</v>
      </c>
      <c r="E39" s="87"/>
      <c r="F39" s="87"/>
      <c r="G39" s="87"/>
      <c r="H39" s="87"/>
      <c r="I39" s="87"/>
      <c r="J39" s="87"/>
      <c r="O39" s="87"/>
      <c r="P39" s="87"/>
    </row>
    <row r="40" spans="1:16" x14ac:dyDescent="0.3">
      <c r="A40" s="87"/>
      <c r="B40" s="155" t="s">
        <v>3</v>
      </c>
      <c r="C40" s="155" t="s">
        <v>3</v>
      </c>
      <c r="D40" s="156">
        <v>1.5489999999999999</v>
      </c>
      <c r="E40" s="87"/>
      <c r="F40" s="87"/>
      <c r="G40" s="87"/>
      <c r="H40" s="87"/>
      <c r="I40" s="87"/>
      <c r="J40" s="87"/>
      <c r="O40" s="87"/>
      <c r="P40" s="87"/>
    </row>
    <row r="41" spans="1:16" x14ac:dyDescent="0.3">
      <c r="A41" s="87"/>
      <c r="B41" s="155" t="s">
        <v>8</v>
      </c>
      <c r="C41" s="155" t="s">
        <v>8</v>
      </c>
      <c r="D41" s="156">
        <v>1.278</v>
      </c>
      <c r="E41" s="87"/>
      <c r="F41" s="87"/>
      <c r="G41" s="87"/>
      <c r="H41" s="87"/>
      <c r="I41" s="87"/>
      <c r="J41" s="87"/>
      <c r="O41" s="87"/>
      <c r="P41" s="87"/>
    </row>
    <row r="42" spans="1:16" x14ac:dyDescent="0.3">
      <c r="A42" s="87"/>
      <c r="B42" s="155" t="s">
        <v>27</v>
      </c>
      <c r="C42" s="155" t="s">
        <v>99</v>
      </c>
      <c r="D42" s="156">
        <v>1.0269999999999999</v>
      </c>
      <c r="E42" s="87"/>
      <c r="F42" s="87"/>
      <c r="G42" s="87"/>
      <c r="H42" s="87"/>
      <c r="I42" s="87"/>
      <c r="J42" s="87"/>
      <c r="O42" s="87"/>
      <c r="P42" s="87"/>
    </row>
    <row r="43" spans="1:16" x14ac:dyDescent="0.3">
      <c r="A43" s="87"/>
      <c r="B43" s="155" t="s">
        <v>19</v>
      </c>
      <c r="C43" s="155" t="s">
        <v>19</v>
      </c>
      <c r="D43" s="156">
        <v>0.90100000000000002</v>
      </c>
      <c r="E43" s="87"/>
      <c r="F43" s="87"/>
      <c r="G43" s="87"/>
      <c r="H43" s="87"/>
      <c r="I43" s="87"/>
      <c r="J43" s="87"/>
      <c r="O43" s="87"/>
      <c r="P43" s="87"/>
    </row>
    <row r="44" spans="1:16" x14ac:dyDescent="0.3">
      <c r="A44" s="87"/>
      <c r="B44" s="157" t="s">
        <v>26</v>
      </c>
      <c r="C44" s="157" t="s">
        <v>26</v>
      </c>
      <c r="D44" s="158">
        <v>0.51900000000000002</v>
      </c>
      <c r="E44" s="87"/>
      <c r="F44" s="87"/>
      <c r="G44" s="87"/>
      <c r="H44" s="87"/>
      <c r="I44" s="87"/>
      <c r="J44" s="87"/>
      <c r="O44" s="87"/>
      <c r="P44" s="87"/>
    </row>
    <row r="45" spans="1:16" x14ac:dyDescent="0.3">
      <c r="A45" s="87"/>
      <c r="B45" s="157" t="s">
        <v>17</v>
      </c>
      <c r="C45" s="157" t="s">
        <v>17</v>
      </c>
      <c r="D45" s="158">
        <v>0.43</v>
      </c>
      <c r="E45" s="87"/>
      <c r="F45" s="87"/>
      <c r="G45" s="87"/>
      <c r="H45" s="87"/>
      <c r="I45" s="87"/>
      <c r="J45" s="87"/>
      <c r="O45" s="87"/>
      <c r="P45" s="87"/>
    </row>
    <row r="46" spans="1:16" x14ac:dyDescent="0.3">
      <c r="A46" s="87"/>
      <c r="B46" s="157" t="s">
        <v>100</v>
      </c>
      <c r="C46" s="157" t="s">
        <v>32</v>
      </c>
      <c r="D46" s="158">
        <v>0.39800000000000002</v>
      </c>
      <c r="E46" s="87"/>
      <c r="F46" s="87"/>
      <c r="G46" s="87"/>
      <c r="H46" s="87"/>
      <c r="I46" s="87"/>
      <c r="J46" s="87"/>
      <c r="O46" s="87"/>
      <c r="P46" s="87"/>
    </row>
    <row r="47" spans="1:16" x14ac:dyDescent="0.3">
      <c r="A47" s="87"/>
      <c r="B47" s="159" t="s">
        <v>101</v>
      </c>
      <c r="C47" s="160" t="s">
        <v>36</v>
      </c>
      <c r="D47" s="158">
        <v>0.26900000000000002</v>
      </c>
      <c r="E47" s="87"/>
      <c r="F47" s="87"/>
      <c r="G47" s="87"/>
      <c r="H47" s="87"/>
      <c r="I47" s="87"/>
      <c r="J47" s="87"/>
      <c r="O47" s="87"/>
      <c r="P47" s="87"/>
    </row>
    <row r="48" spans="1:16" x14ac:dyDescent="0.3">
      <c r="A48" s="87"/>
      <c r="B48" s="157" t="s">
        <v>7</v>
      </c>
      <c r="C48" s="157" t="s">
        <v>7</v>
      </c>
      <c r="D48" s="158">
        <v>0.23799999999999999</v>
      </c>
      <c r="E48" s="87"/>
      <c r="F48" s="87"/>
      <c r="G48" s="87"/>
      <c r="H48" s="87"/>
      <c r="I48" s="87"/>
      <c r="J48" s="87"/>
      <c r="O48" s="87"/>
      <c r="P48" s="87"/>
    </row>
    <row r="49" spans="1:16" x14ac:dyDescent="0.3">
      <c r="A49" s="87"/>
      <c r="B49" s="157" t="s">
        <v>1</v>
      </c>
      <c r="C49" s="157" t="s">
        <v>1</v>
      </c>
      <c r="D49" s="158">
        <v>0.18099999999999999</v>
      </c>
      <c r="E49" s="87"/>
      <c r="F49" s="87"/>
      <c r="G49" s="87"/>
      <c r="H49" s="87"/>
      <c r="I49" s="87"/>
      <c r="J49" s="87"/>
      <c r="O49" s="87"/>
      <c r="P49" s="87"/>
    </row>
    <row r="50" spans="1:16" x14ac:dyDescent="0.3">
      <c r="A50" s="87"/>
      <c r="B50" s="157" t="s">
        <v>16</v>
      </c>
      <c r="C50" s="157" t="s">
        <v>16</v>
      </c>
      <c r="D50" s="158">
        <v>0.105</v>
      </c>
      <c r="E50" s="87"/>
      <c r="F50" s="87"/>
      <c r="G50" s="87"/>
      <c r="H50" s="87"/>
      <c r="I50" s="87"/>
      <c r="J50" s="87"/>
      <c r="O50" s="87"/>
      <c r="P50" s="87"/>
    </row>
    <row r="51" spans="1:16" x14ac:dyDescent="0.3">
      <c r="A51" s="87"/>
      <c r="B51" s="87"/>
      <c r="C51" s="87"/>
      <c r="D51" s="87"/>
      <c r="E51" s="87"/>
      <c r="F51" s="87"/>
      <c r="G51" s="87"/>
      <c r="H51" s="150"/>
      <c r="I51" s="87"/>
      <c r="J51" s="87"/>
      <c r="K51" s="87"/>
      <c r="L51" s="87"/>
      <c r="M51" s="87"/>
      <c r="N51" s="87"/>
      <c r="O51" s="87"/>
      <c r="P51" s="87"/>
    </row>
    <row r="52" spans="1:16" x14ac:dyDescent="0.3">
      <c r="A52" s="87"/>
      <c r="B52" s="87"/>
      <c r="C52" s="87"/>
      <c r="D52" s="87"/>
      <c r="E52" s="87"/>
      <c r="F52" s="64"/>
      <c r="G52" s="64"/>
      <c r="H52" s="150"/>
      <c r="I52" s="87"/>
      <c r="J52" s="87"/>
      <c r="K52" s="87"/>
      <c r="L52" s="87"/>
      <c r="M52" s="87"/>
      <c r="N52" s="87"/>
      <c r="O52" s="87"/>
      <c r="P52" s="87"/>
    </row>
    <row r="53" spans="1:16" x14ac:dyDescent="0.3">
      <c r="A53" s="87"/>
      <c r="B53" s="87"/>
      <c r="C53" s="87"/>
      <c r="D53" s="87"/>
      <c r="E53" s="87"/>
      <c r="F53" s="87"/>
      <c r="G53" s="87"/>
      <c r="H53" s="150"/>
      <c r="I53" s="87"/>
      <c r="J53" s="87"/>
      <c r="K53" s="87"/>
      <c r="L53" s="87"/>
      <c r="M53" s="87"/>
      <c r="N53" s="87"/>
      <c r="O53" s="87"/>
      <c r="P53" s="87"/>
    </row>
    <row r="54" spans="1:16" x14ac:dyDescent="0.3">
      <c r="A54" s="87"/>
      <c r="B54" s="87"/>
      <c r="C54" s="87"/>
      <c r="D54" s="87"/>
      <c r="E54" s="87"/>
      <c r="F54" s="64"/>
      <c r="G54" s="64"/>
      <c r="H54" s="150"/>
      <c r="I54" s="87"/>
      <c r="J54" s="87"/>
      <c r="K54" s="87"/>
      <c r="L54" s="87"/>
      <c r="M54" s="87"/>
      <c r="N54" s="87"/>
      <c r="O54" s="87"/>
      <c r="P54" s="87"/>
    </row>
    <row r="55" spans="1:16" x14ac:dyDescent="0.3">
      <c r="A55" s="87"/>
      <c r="B55" s="87"/>
      <c r="C55" s="87"/>
      <c r="D55" s="87"/>
      <c r="E55" s="87"/>
      <c r="F55" s="64"/>
      <c r="G55" s="64"/>
      <c r="H55" s="150"/>
      <c r="I55" s="87"/>
      <c r="J55" s="87"/>
      <c r="K55" s="87"/>
      <c r="L55" s="87"/>
      <c r="M55" s="87"/>
      <c r="N55" s="87"/>
      <c r="O55" s="87"/>
      <c r="P55" s="87"/>
    </row>
    <row r="56" spans="1:16" x14ac:dyDescent="0.3">
      <c r="A56" s="87"/>
      <c r="B56" s="87"/>
      <c r="C56" s="87"/>
      <c r="D56" s="87"/>
      <c r="E56" s="87"/>
      <c r="F56" s="87"/>
      <c r="G56" s="87"/>
      <c r="H56" s="150"/>
      <c r="I56" s="87"/>
      <c r="J56" s="87"/>
      <c r="K56" s="87"/>
      <c r="L56" s="87"/>
      <c r="M56" s="87"/>
      <c r="N56" s="87"/>
      <c r="O56" s="87"/>
      <c r="P56" s="87"/>
    </row>
    <row r="57" spans="1:16" x14ac:dyDescent="0.3">
      <c r="A57" s="87"/>
      <c r="B57" s="87"/>
      <c r="C57" s="87"/>
      <c r="D57" s="87"/>
      <c r="E57" s="87"/>
      <c r="F57" s="64"/>
      <c r="G57" s="64"/>
      <c r="H57" s="150"/>
      <c r="I57" s="87"/>
      <c r="J57" s="87"/>
      <c r="K57" s="87"/>
      <c r="L57" s="87"/>
      <c r="M57" s="87"/>
      <c r="N57" s="87"/>
      <c r="O57" s="87"/>
      <c r="P57" s="87"/>
    </row>
    <row r="58" spans="1:16" x14ac:dyDescent="0.3">
      <c r="A58" s="87"/>
      <c r="B58" s="87"/>
      <c r="C58" s="87"/>
      <c r="D58" s="87"/>
      <c r="E58" s="87"/>
      <c r="F58" s="64"/>
      <c r="G58" s="64"/>
      <c r="H58" s="150"/>
      <c r="I58" s="87"/>
      <c r="J58" s="87"/>
      <c r="K58" s="87"/>
      <c r="L58" s="87"/>
      <c r="M58" s="87"/>
      <c r="N58" s="87"/>
      <c r="O58" s="87"/>
      <c r="P58" s="87"/>
    </row>
    <row r="59" spans="1:16" x14ac:dyDescent="0.3">
      <c r="A59" s="87"/>
      <c r="B59" s="87"/>
      <c r="C59" s="87"/>
      <c r="D59" s="87"/>
      <c r="E59" s="87"/>
      <c r="F59" s="64"/>
      <c r="G59" s="64"/>
      <c r="H59" s="150"/>
      <c r="I59" s="87"/>
      <c r="J59" s="87"/>
      <c r="K59" s="87"/>
      <c r="L59" s="87"/>
      <c r="M59" s="87"/>
      <c r="N59" s="87"/>
      <c r="O59" s="87"/>
      <c r="P59" s="87"/>
    </row>
    <row r="60" spans="1:16" x14ac:dyDescent="0.3">
      <c r="A60" s="87"/>
      <c r="B60" s="87"/>
      <c r="C60" s="87"/>
      <c r="D60" s="87"/>
      <c r="E60" s="87"/>
      <c r="F60" s="64"/>
      <c r="G60" s="64"/>
      <c r="H60" s="150"/>
      <c r="I60" s="87"/>
      <c r="J60" s="87"/>
      <c r="K60" s="87"/>
      <c r="L60" s="87"/>
      <c r="M60" s="87"/>
      <c r="N60" s="87"/>
      <c r="O60" s="87"/>
      <c r="P60" s="87"/>
    </row>
    <row r="61" spans="1:16" x14ac:dyDescent="0.3">
      <c r="A61" s="87"/>
      <c r="B61" s="87"/>
      <c r="C61" s="87"/>
      <c r="D61" s="87"/>
      <c r="E61" s="87"/>
      <c r="F61" s="148"/>
      <c r="G61" s="148"/>
      <c r="H61" s="150"/>
      <c r="I61" s="87"/>
      <c r="J61" s="87"/>
      <c r="K61" s="87"/>
      <c r="L61" s="87"/>
      <c r="M61" s="87"/>
      <c r="N61" s="87"/>
      <c r="O61" s="87"/>
      <c r="P61" s="87"/>
    </row>
    <row r="62" spans="1:16" x14ac:dyDescent="0.3">
      <c r="A62" s="87"/>
      <c r="B62" s="87"/>
      <c r="C62" s="87"/>
      <c r="D62" s="87"/>
      <c r="E62" s="87"/>
      <c r="F62" s="87"/>
      <c r="G62" s="87"/>
      <c r="H62" s="150"/>
      <c r="I62" s="87"/>
      <c r="J62" s="87"/>
      <c r="K62" s="87"/>
      <c r="L62" s="87"/>
      <c r="M62" s="87"/>
      <c r="N62" s="87"/>
      <c r="O62" s="87"/>
      <c r="P62" s="87"/>
    </row>
    <row r="63" spans="1:16" x14ac:dyDescent="0.3">
      <c r="A63" s="87"/>
      <c r="B63" s="87"/>
      <c r="C63" s="87"/>
      <c r="D63" s="87"/>
      <c r="E63" s="87"/>
      <c r="F63" s="87"/>
      <c r="G63" s="87"/>
      <c r="H63" s="150"/>
      <c r="I63" s="87"/>
      <c r="J63" s="87"/>
      <c r="K63" s="87"/>
      <c r="L63" s="87"/>
      <c r="M63" s="87"/>
      <c r="N63" s="87"/>
      <c r="O63" s="87"/>
      <c r="P63" s="87"/>
    </row>
    <row r="64" spans="1:16" x14ac:dyDescent="0.3">
      <c r="A64" s="87"/>
      <c r="B64" s="87"/>
      <c r="C64" s="87"/>
      <c r="D64" s="87"/>
      <c r="E64" s="87"/>
      <c r="F64" s="64"/>
      <c r="G64" s="64"/>
      <c r="H64" s="150"/>
      <c r="I64" s="87"/>
      <c r="J64" s="87"/>
      <c r="K64" s="87"/>
      <c r="L64" s="87"/>
      <c r="M64" s="87"/>
      <c r="N64" s="87"/>
      <c r="O64" s="87"/>
      <c r="P64" s="87"/>
    </row>
    <row r="65" spans="1:16" x14ac:dyDescent="0.3">
      <c r="A65" s="87"/>
      <c r="B65" s="87"/>
      <c r="C65" s="87"/>
      <c r="D65" s="87"/>
      <c r="E65" s="87"/>
      <c r="F65" s="64"/>
      <c r="G65" s="64"/>
      <c r="H65" s="150"/>
      <c r="I65" s="87"/>
      <c r="J65" s="87"/>
      <c r="K65" s="87"/>
      <c r="L65" s="87"/>
      <c r="M65" s="87"/>
      <c r="N65" s="87"/>
      <c r="O65" s="87"/>
      <c r="P65" s="87"/>
    </row>
    <row r="66" spans="1:16" x14ac:dyDescent="0.3">
      <c r="A66" s="87"/>
      <c r="B66" s="87"/>
      <c r="C66" s="87"/>
      <c r="D66" s="87"/>
      <c r="E66" s="87"/>
      <c r="F66" s="64"/>
      <c r="G66" s="64"/>
      <c r="H66" s="150"/>
      <c r="I66" s="87"/>
      <c r="J66" s="87"/>
      <c r="K66" s="87"/>
      <c r="L66" s="87"/>
      <c r="M66" s="87"/>
      <c r="N66" s="87"/>
      <c r="O66" s="87"/>
      <c r="P66" s="87"/>
    </row>
    <row r="67" spans="1:16" x14ac:dyDescent="0.3">
      <c r="A67" s="87"/>
      <c r="B67" s="87"/>
      <c r="C67" s="87"/>
      <c r="D67" s="87"/>
      <c r="E67" s="87"/>
      <c r="F67" s="64"/>
      <c r="G67" s="64"/>
      <c r="H67" s="150"/>
      <c r="I67" s="87"/>
      <c r="J67" s="87"/>
      <c r="K67" s="87"/>
      <c r="L67" s="87"/>
      <c r="M67" s="87"/>
      <c r="N67" s="87"/>
      <c r="O67" s="87"/>
      <c r="P67" s="87"/>
    </row>
    <row r="68" spans="1:16" x14ac:dyDescent="0.3">
      <c r="A68" s="87"/>
      <c r="B68" s="87"/>
      <c r="C68" s="87"/>
      <c r="D68" s="87"/>
      <c r="E68" s="87"/>
      <c r="F68" s="87"/>
      <c r="G68" s="87"/>
      <c r="H68" s="150"/>
      <c r="I68" s="87"/>
      <c r="J68" s="87"/>
      <c r="K68" s="87"/>
      <c r="L68" s="87"/>
      <c r="M68" s="87"/>
      <c r="N68" s="87"/>
      <c r="O68" s="87"/>
      <c r="P68" s="87"/>
    </row>
    <row r="69" spans="1:16" x14ac:dyDescent="0.3">
      <c r="A69" s="87"/>
      <c r="B69" s="87"/>
      <c r="C69" s="87"/>
      <c r="D69" s="87"/>
      <c r="E69" s="87"/>
      <c r="F69" s="87"/>
      <c r="G69" s="87"/>
      <c r="H69" s="150"/>
      <c r="I69" s="87"/>
      <c r="J69" s="87"/>
      <c r="K69" s="87"/>
      <c r="L69" s="87"/>
      <c r="M69" s="87"/>
      <c r="N69" s="87"/>
      <c r="O69" s="87"/>
      <c r="P69" s="87"/>
    </row>
    <row r="70" spans="1:16" x14ac:dyDescent="0.3">
      <c r="A70" s="87"/>
      <c r="B70" s="87"/>
      <c r="C70" s="87"/>
      <c r="D70" s="87"/>
      <c r="E70" s="87"/>
      <c r="F70" s="87"/>
      <c r="G70" s="87"/>
      <c r="H70" s="150"/>
      <c r="I70" s="87"/>
      <c r="J70" s="87"/>
      <c r="K70" s="87"/>
      <c r="L70" s="87"/>
      <c r="M70" s="87"/>
      <c r="N70" s="87"/>
      <c r="O70" s="87"/>
      <c r="P70" s="87"/>
    </row>
    <row r="71" spans="1:16" x14ac:dyDescent="0.3">
      <c r="A71" s="87"/>
      <c r="B71" s="87"/>
      <c r="C71" s="87"/>
      <c r="D71" s="87"/>
      <c r="E71" s="87"/>
      <c r="F71" s="87"/>
      <c r="G71" s="87"/>
      <c r="H71" s="150"/>
      <c r="I71" s="87"/>
      <c r="J71" s="87"/>
      <c r="K71" s="87"/>
      <c r="L71" s="87"/>
      <c r="M71" s="87"/>
      <c r="N71" s="87"/>
      <c r="O71" s="87"/>
      <c r="P71" s="87"/>
    </row>
    <row r="72" spans="1:16" x14ac:dyDescent="0.3">
      <c r="A72" s="87"/>
      <c r="B72" s="87"/>
      <c r="C72" s="87"/>
      <c r="D72" s="87"/>
      <c r="E72" s="87"/>
      <c r="F72" s="87"/>
      <c r="G72" s="87"/>
      <c r="H72" s="150"/>
      <c r="I72" s="87"/>
      <c r="J72" s="87"/>
      <c r="K72" s="87"/>
      <c r="L72" s="87"/>
      <c r="M72" s="87"/>
      <c r="N72" s="87"/>
      <c r="O72" s="87"/>
      <c r="P72" s="87"/>
    </row>
    <row r="73" spans="1:16" x14ac:dyDescent="0.3">
      <c r="A73" s="87"/>
      <c r="B73" s="87"/>
      <c r="C73" s="87"/>
      <c r="D73" s="87"/>
      <c r="E73" s="87"/>
      <c r="F73" s="87"/>
      <c r="G73" s="87"/>
      <c r="H73" s="150"/>
      <c r="I73" s="87"/>
      <c r="J73" s="87"/>
      <c r="K73" s="87"/>
      <c r="L73" s="87"/>
      <c r="M73" s="87"/>
      <c r="N73" s="87"/>
      <c r="O73" s="87"/>
      <c r="P73" s="87"/>
    </row>
    <row r="74" spans="1:16" x14ac:dyDescent="0.3">
      <c r="A74" s="87"/>
      <c r="B74" s="87"/>
      <c r="C74" s="87"/>
      <c r="D74" s="87"/>
      <c r="E74" s="87"/>
      <c r="F74" s="87"/>
      <c r="G74" s="87"/>
      <c r="H74" s="150"/>
      <c r="I74" s="87"/>
      <c r="J74" s="87"/>
      <c r="K74" s="87"/>
      <c r="L74" s="87"/>
      <c r="M74" s="87"/>
      <c r="N74" s="87"/>
      <c r="O74" s="87"/>
      <c r="P74" s="87"/>
    </row>
    <row r="75" spans="1:16" x14ac:dyDescent="0.3">
      <c r="A75" s="87"/>
      <c r="B75" s="87"/>
      <c r="C75" s="87"/>
      <c r="D75" s="87"/>
      <c r="E75" s="87"/>
      <c r="F75" s="87"/>
      <c r="G75" s="87"/>
      <c r="H75" s="150"/>
      <c r="I75" s="87"/>
      <c r="J75" s="87"/>
      <c r="K75" s="87"/>
      <c r="L75" s="87"/>
      <c r="M75" s="87"/>
      <c r="N75" s="87"/>
      <c r="O75" s="87"/>
      <c r="P75" s="87"/>
    </row>
    <row r="76" spans="1:16" x14ac:dyDescent="0.3">
      <c r="A76" s="87"/>
      <c r="B76" s="87"/>
      <c r="C76" s="87"/>
      <c r="D76" s="87"/>
      <c r="E76" s="87"/>
      <c r="F76" s="87"/>
      <c r="G76" s="87"/>
      <c r="H76" s="150"/>
      <c r="I76" s="87"/>
      <c r="J76" s="87"/>
      <c r="K76" s="87"/>
      <c r="L76" s="87"/>
      <c r="M76" s="87"/>
      <c r="N76" s="87"/>
      <c r="O76" s="87"/>
      <c r="P76" s="87"/>
    </row>
    <row r="77" spans="1:16" x14ac:dyDescent="0.3">
      <c r="A77" s="87"/>
      <c r="B77" s="87"/>
      <c r="C77" s="87"/>
      <c r="D77" s="87"/>
      <c r="E77" s="87"/>
      <c r="F77" s="87"/>
      <c r="G77" s="87"/>
      <c r="H77" s="150"/>
      <c r="I77" s="87"/>
      <c r="J77" s="87"/>
      <c r="K77" s="87"/>
      <c r="L77" s="87"/>
      <c r="M77" s="87"/>
      <c r="N77" s="87"/>
      <c r="O77" s="87"/>
      <c r="P77" s="87"/>
    </row>
    <row r="78" spans="1:16" x14ac:dyDescent="0.3">
      <c r="A78" s="87"/>
      <c r="B78" s="87"/>
      <c r="C78" s="87"/>
      <c r="D78" s="87"/>
      <c r="E78" s="87"/>
      <c r="F78" s="87"/>
      <c r="G78" s="87"/>
      <c r="H78" s="150"/>
      <c r="I78" s="87"/>
      <c r="J78" s="87"/>
      <c r="K78" s="87"/>
      <c r="L78" s="87"/>
      <c r="M78" s="87"/>
      <c r="N78" s="87"/>
      <c r="O78" s="87"/>
      <c r="P78" s="87"/>
    </row>
    <row r="79" spans="1:16" x14ac:dyDescent="0.3">
      <c r="A79" s="87"/>
      <c r="B79" s="87"/>
      <c r="C79" s="87"/>
      <c r="D79" s="87"/>
      <c r="E79" s="87"/>
      <c r="F79" s="87"/>
      <c r="G79" s="87"/>
      <c r="H79" s="150"/>
      <c r="I79" s="87"/>
      <c r="J79" s="87"/>
      <c r="K79" s="87"/>
      <c r="L79" s="87"/>
      <c r="M79" s="87"/>
      <c r="N79" s="87"/>
      <c r="O79" s="87"/>
      <c r="P79" s="87"/>
    </row>
    <row r="80" spans="1:16" x14ac:dyDescent="0.3">
      <c r="A80" s="87"/>
      <c r="B80" s="87"/>
      <c r="C80" s="87"/>
      <c r="D80" s="87"/>
      <c r="E80" s="87"/>
      <c r="F80" s="87"/>
      <c r="G80" s="87"/>
      <c r="H80" s="150"/>
      <c r="I80" s="87"/>
      <c r="J80" s="87"/>
      <c r="K80" s="87"/>
      <c r="L80" s="87"/>
      <c r="M80" s="87"/>
      <c r="N80" s="87"/>
      <c r="O80" s="87"/>
      <c r="P80" s="87"/>
    </row>
    <row r="81" spans="1:16" x14ac:dyDescent="0.3">
      <c r="A81" s="87"/>
      <c r="B81" s="87"/>
      <c r="C81" s="87"/>
      <c r="D81" s="87"/>
      <c r="E81" s="87"/>
      <c r="F81" s="87"/>
      <c r="G81" s="87"/>
      <c r="H81" s="150"/>
      <c r="I81" s="87"/>
      <c r="J81" s="87"/>
      <c r="K81" s="87"/>
      <c r="L81" s="87"/>
      <c r="M81" s="87"/>
      <c r="N81" s="87"/>
      <c r="O81" s="87"/>
      <c r="P81" s="87"/>
    </row>
    <row r="82" spans="1:16" x14ac:dyDescent="0.3">
      <c r="A82" s="87"/>
      <c r="B82" s="87"/>
      <c r="C82" s="87"/>
      <c r="D82" s="87"/>
      <c r="E82" s="87"/>
      <c r="F82" s="87"/>
      <c r="G82" s="87"/>
      <c r="H82" s="150"/>
      <c r="I82" s="87"/>
      <c r="J82" s="87"/>
      <c r="K82" s="87"/>
      <c r="L82" s="87"/>
      <c r="M82" s="87"/>
      <c r="N82" s="87"/>
      <c r="O82" s="87"/>
      <c r="P82" s="87"/>
    </row>
    <row r="83" spans="1:16" x14ac:dyDescent="0.3">
      <c r="A83" s="87"/>
      <c r="B83" s="87"/>
      <c r="C83" s="87"/>
      <c r="D83" s="87"/>
      <c r="E83" s="87"/>
      <c r="F83" s="87"/>
      <c r="G83" s="87"/>
      <c r="H83" s="150"/>
      <c r="I83" s="87"/>
      <c r="J83" s="87"/>
      <c r="K83" s="87"/>
      <c r="L83" s="87"/>
      <c r="M83" s="87"/>
      <c r="N83" s="87"/>
      <c r="O83" s="87"/>
      <c r="P83" s="87"/>
    </row>
    <row r="84" spans="1:16" x14ac:dyDescent="0.3">
      <c r="A84" s="87"/>
      <c r="B84" s="87"/>
      <c r="C84" s="87"/>
      <c r="D84" s="87"/>
      <c r="E84" s="87"/>
      <c r="F84" s="87"/>
      <c r="G84" s="87"/>
      <c r="H84" s="150"/>
      <c r="I84" s="87"/>
      <c r="J84" s="87"/>
      <c r="K84" s="87"/>
      <c r="L84" s="87"/>
      <c r="M84" s="87"/>
      <c r="N84" s="87"/>
      <c r="O84" s="87"/>
      <c r="P84" s="87"/>
    </row>
    <row r="85" spans="1:16" x14ac:dyDescent="0.3">
      <c r="A85" s="87"/>
      <c r="B85" s="87"/>
      <c r="C85" s="87"/>
      <c r="D85" s="87"/>
      <c r="E85" s="87"/>
      <c r="F85" s="87"/>
      <c r="G85" s="87"/>
      <c r="H85" s="150"/>
      <c r="I85" s="87"/>
      <c r="J85" s="87"/>
      <c r="K85" s="87"/>
      <c r="L85" s="87"/>
      <c r="M85" s="87"/>
      <c r="N85" s="87"/>
      <c r="O85" s="87"/>
      <c r="P85" s="87"/>
    </row>
    <row r="86" spans="1:16" x14ac:dyDescent="0.3">
      <c r="A86" s="87"/>
      <c r="B86" s="87"/>
      <c r="C86" s="87"/>
      <c r="D86" s="87"/>
      <c r="E86" s="87"/>
      <c r="F86" s="87"/>
      <c r="G86" s="87"/>
      <c r="H86" s="150"/>
      <c r="I86" s="87"/>
      <c r="J86" s="87"/>
      <c r="K86" s="87"/>
      <c r="L86" s="87"/>
      <c r="M86" s="87"/>
      <c r="N86" s="87"/>
      <c r="O86" s="87"/>
      <c r="P86" s="87"/>
    </row>
    <row r="87" spans="1:16" x14ac:dyDescent="0.3">
      <c r="A87" s="87"/>
      <c r="B87" s="87"/>
      <c r="C87" s="87"/>
      <c r="D87" s="87"/>
      <c r="E87" s="87"/>
      <c r="F87" s="87"/>
      <c r="G87" s="87"/>
      <c r="H87" s="150"/>
      <c r="I87" s="87"/>
      <c r="J87" s="87"/>
      <c r="K87" s="87"/>
      <c r="L87" s="87"/>
      <c r="M87" s="87"/>
      <c r="N87" s="87"/>
      <c r="O87" s="87"/>
      <c r="P87" s="87"/>
    </row>
    <row r="88" spans="1:16" x14ac:dyDescent="0.3">
      <c r="A88" s="87"/>
      <c r="B88" s="87"/>
      <c r="C88" s="87"/>
      <c r="D88" s="87"/>
      <c r="E88" s="87"/>
      <c r="F88" s="87"/>
      <c r="G88" s="87"/>
      <c r="H88" s="150"/>
      <c r="I88" s="87"/>
      <c r="J88" s="87"/>
      <c r="K88" s="87"/>
      <c r="L88" s="87"/>
      <c r="M88" s="87"/>
      <c r="N88" s="87"/>
      <c r="O88" s="87"/>
      <c r="P88" s="87"/>
    </row>
    <row r="89" spans="1:16" x14ac:dyDescent="0.3">
      <c r="A89" s="87"/>
      <c r="B89" s="87"/>
      <c r="C89" s="87"/>
      <c r="D89" s="87"/>
      <c r="E89" s="87"/>
      <c r="F89" s="87"/>
      <c r="G89" s="87"/>
      <c r="H89" s="150"/>
      <c r="I89" s="87"/>
      <c r="J89" s="87"/>
      <c r="K89" s="87"/>
      <c r="L89" s="87"/>
      <c r="M89" s="87"/>
      <c r="N89" s="87"/>
      <c r="O89" s="87"/>
      <c r="P89" s="87"/>
    </row>
    <row r="90" spans="1:16" x14ac:dyDescent="0.3">
      <c r="A90" s="87"/>
      <c r="B90" s="87"/>
      <c r="C90" s="87"/>
      <c r="D90" s="87"/>
      <c r="E90" s="87"/>
      <c r="F90" s="87"/>
      <c r="G90" s="87"/>
      <c r="H90" s="150"/>
      <c r="I90" s="87"/>
      <c r="J90" s="87"/>
      <c r="K90" s="87"/>
      <c r="L90" s="87"/>
      <c r="M90" s="87"/>
      <c r="N90" s="87"/>
      <c r="O90" s="87"/>
      <c r="P90" s="87"/>
    </row>
    <row r="91" spans="1:16" x14ac:dyDescent="0.3">
      <c r="A91" s="87"/>
      <c r="B91" s="87"/>
      <c r="C91" s="87"/>
      <c r="D91" s="87"/>
      <c r="E91" s="87"/>
      <c r="F91" s="87"/>
      <c r="G91" s="87"/>
      <c r="H91" s="150"/>
      <c r="I91" s="87"/>
      <c r="J91" s="87"/>
      <c r="K91" s="87"/>
      <c r="L91" s="87"/>
      <c r="M91" s="87"/>
      <c r="N91" s="87"/>
      <c r="O91" s="87"/>
      <c r="P91" s="87"/>
    </row>
    <row r="92" spans="1:16" x14ac:dyDescent="0.3">
      <c r="A92" s="87"/>
      <c r="B92" s="87"/>
      <c r="C92" s="87"/>
      <c r="D92" s="87"/>
      <c r="E92" s="87"/>
      <c r="F92" s="87"/>
      <c r="G92" s="87"/>
      <c r="H92" s="150"/>
      <c r="I92" s="87"/>
      <c r="J92" s="87"/>
      <c r="K92" s="87"/>
      <c r="L92" s="87"/>
      <c r="M92" s="87"/>
      <c r="N92" s="87"/>
      <c r="O92" s="87"/>
      <c r="P92" s="87"/>
    </row>
    <row r="93" spans="1:16" x14ac:dyDescent="0.3">
      <c r="A93" s="87"/>
      <c r="B93" s="87"/>
      <c r="C93" s="87"/>
      <c r="D93" s="87"/>
      <c r="E93" s="87"/>
      <c r="F93" s="87"/>
      <c r="G93" s="87"/>
      <c r="H93" s="150"/>
      <c r="I93" s="87"/>
      <c r="J93" s="87"/>
      <c r="K93" s="87"/>
      <c r="L93" s="87"/>
      <c r="M93" s="87"/>
      <c r="N93" s="87"/>
      <c r="O93" s="87"/>
      <c r="P93" s="87"/>
    </row>
    <row r="94" spans="1:16" x14ac:dyDescent="0.3">
      <c r="A94" s="87"/>
      <c r="B94" s="87"/>
      <c r="C94" s="87"/>
      <c r="D94" s="87"/>
      <c r="E94" s="87"/>
      <c r="F94" s="87"/>
      <c r="G94" s="87"/>
      <c r="H94" s="150"/>
      <c r="I94" s="87"/>
      <c r="J94" s="87"/>
      <c r="K94" s="87"/>
      <c r="L94" s="87"/>
      <c r="M94" s="87"/>
      <c r="N94" s="87"/>
      <c r="O94" s="87"/>
      <c r="P94" s="87"/>
    </row>
    <row r="95" spans="1:16" x14ac:dyDescent="0.3">
      <c r="A95" s="87"/>
      <c r="B95" s="87"/>
      <c r="C95" s="87"/>
      <c r="D95" s="87"/>
      <c r="E95" s="87"/>
      <c r="F95" s="87"/>
      <c r="G95" s="87"/>
      <c r="H95" s="150"/>
      <c r="I95" s="87"/>
      <c r="J95" s="87"/>
      <c r="K95" s="87"/>
      <c r="L95" s="87"/>
      <c r="M95" s="87"/>
      <c r="N95" s="87"/>
      <c r="O95" s="87"/>
      <c r="P95" s="87"/>
    </row>
    <row r="96" spans="1:16" x14ac:dyDescent="0.3">
      <c r="A96" s="87"/>
      <c r="B96" s="87"/>
      <c r="C96" s="87"/>
      <c r="D96" s="87"/>
      <c r="E96" s="87"/>
      <c r="F96" s="87"/>
      <c r="G96" s="87"/>
      <c r="H96" s="150"/>
      <c r="I96" s="87"/>
      <c r="J96" s="87"/>
      <c r="K96" s="87"/>
      <c r="L96" s="87"/>
      <c r="M96" s="87"/>
      <c r="N96" s="87"/>
      <c r="O96" s="87"/>
      <c r="P96" s="87"/>
    </row>
    <row r="97" spans="1:16" x14ac:dyDescent="0.3">
      <c r="A97" s="87"/>
      <c r="B97" s="87"/>
      <c r="C97" s="87"/>
      <c r="D97" s="87"/>
      <c r="E97" s="87"/>
      <c r="F97" s="87"/>
      <c r="G97" s="87"/>
      <c r="H97" s="150"/>
      <c r="I97" s="87"/>
      <c r="J97" s="87"/>
      <c r="K97" s="87"/>
      <c r="L97" s="87"/>
      <c r="M97" s="87"/>
      <c r="N97" s="87"/>
      <c r="O97" s="87"/>
      <c r="P97" s="87"/>
    </row>
    <row r="98" spans="1:16" x14ac:dyDescent="0.3">
      <c r="A98" s="87"/>
      <c r="B98" s="87"/>
      <c r="C98" s="87"/>
      <c r="D98" s="87"/>
      <c r="E98" s="87"/>
      <c r="F98" s="87"/>
      <c r="G98" s="87"/>
      <c r="H98" s="150"/>
      <c r="I98" s="87"/>
      <c r="J98" s="87"/>
      <c r="K98" s="87"/>
      <c r="L98" s="87"/>
      <c r="M98" s="87"/>
      <c r="N98" s="87"/>
      <c r="O98" s="87"/>
      <c r="P98" s="87"/>
    </row>
    <row r="99" spans="1:16" x14ac:dyDescent="0.3">
      <c r="A99" s="87"/>
      <c r="B99" s="87"/>
      <c r="C99" s="87"/>
      <c r="D99" s="87"/>
      <c r="E99" s="87"/>
      <c r="F99" s="87"/>
      <c r="G99" s="87"/>
      <c r="H99" s="150"/>
      <c r="I99" s="87"/>
      <c r="J99" s="87"/>
      <c r="K99" s="87"/>
      <c r="L99" s="87"/>
      <c r="M99" s="87"/>
      <c r="N99" s="87"/>
      <c r="O99" s="87"/>
      <c r="P99" s="87"/>
    </row>
    <row r="100" spans="1:16" x14ac:dyDescent="0.3">
      <c r="A100" s="87"/>
      <c r="B100" s="87"/>
      <c r="C100" s="87"/>
      <c r="D100" s="87"/>
      <c r="E100" s="87"/>
      <c r="F100" s="87"/>
      <c r="G100" s="87"/>
      <c r="H100" s="150"/>
      <c r="I100" s="87"/>
      <c r="J100" s="87"/>
      <c r="K100" s="87"/>
      <c r="L100" s="87"/>
      <c r="M100" s="87"/>
      <c r="N100" s="87"/>
      <c r="O100" s="87"/>
      <c r="P100" s="87"/>
    </row>
    <row r="101" spans="1:16" x14ac:dyDescent="0.3">
      <c r="A101" s="87"/>
      <c r="B101" s="87"/>
      <c r="C101" s="87"/>
      <c r="D101" s="87"/>
      <c r="E101" s="87"/>
      <c r="F101" s="87"/>
      <c r="G101" s="87"/>
      <c r="H101" s="150"/>
      <c r="I101" s="87"/>
      <c r="J101" s="87"/>
      <c r="K101" s="87"/>
      <c r="L101" s="87"/>
      <c r="M101" s="87"/>
      <c r="N101" s="87"/>
      <c r="O101" s="87"/>
      <c r="P101" s="87"/>
    </row>
    <row r="102" spans="1:16" x14ac:dyDescent="0.3">
      <c r="A102" s="87"/>
      <c r="B102" s="87"/>
      <c r="C102" s="87"/>
      <c r="D102" s="87"/>
      <c r="E102" s="87"/>
      <c r="F102" s="87"/>
      <c r="G102" s="87"/>
      <c r="H102" s="150"/>
      <c r="I102" s="87"/>
      <c r="J102" s="87"/>
      <c r="K102" s="87"/>
      <c r="L102" s="87"/>
      <c r="M102" s="87"/>
      <c r="N102" s="87"/>
      <c r="O102" s="87"/>
      <c r="P102" s="87"/>
    </row>
    <row r="103" spans="1:16" x14ac:dyDescent="0.3">
      <c r="A103" s="87"/>
      <c r="B103" s="87"/>
      <c r="C103" s="87"/>
      <c r="D103" s="87"/>
      <c r="E103" s="87"/>
      <c r="F103" s="87"/>
      <c r="G103" s="87"/>
      <c r="H103" s="150"/>
      <c r="I103" s="87"/>
      <c r="J103" s="87"/>
      <c r="K103" s="87"/>
      <c r="L103" s="87"/>
      <c r="M103" s="87"/>
      <c r="N103" s="87"/>
      <c r="O103" s="87"/>
      <c r="P103" s="87"/>
    </row>
    <row r="104" spans="1:16" x14ac:dyDescent="0.3">
      <c r="A104" s="87"/>
      <c r="B104" s="87"/>
      <c r="C104" s="87"/>
      <c r="D104" s="87"/>
      <c r="E104" s="87"/>
      <c r="F104" s="87"/>
      <c r="G104" s="87"/>
      <c r="H104" s="150"/>
      <c r="I104" s="87"/>
      <c r="J104" s="87"/>
      <c r="K104" s="87"/>
      <c r="L104" s="87"/>
      <c r="M104" s="87"/>
      <c r="N104" s="87"/>
      <c r="O104" s="87"/>
      <c r="P104" s="87"/>
    </row>
    <row r="105" spans="1:16" x14ac:dyDescent="0.3">
      <c r="A105" s="87"/>
      <c r="B105" s="87"/>
      <c r="C105" s="87"/>
      <c r="D105" s="87"/>
      <c r="E105" s="87"/>
      <c r="F105" s="87"/>
      <c r="G105" s="87"/>
      <c r="H105" s="150"/>
      <c r="I105" s="87"/>
      <c r="J105" s="87"/>
      <c r="K105" s="87"/>
      <c r="L105" s="87"/>
      <c r="M105" s="87"/>
      <c r="N105" s="87"/>
      <c r="O105" s="87"/>
      <c r="P105" s="87"/>
    </row>
    <row r="106" spans="1:16" x14ac:dyDescent="0.3">
      <c r="A106" s="87"/>
      <c r="B106" s="87"/>
      <c r="C106" s="87"/>
      <c r="D106" s="87"/>
      <c r="E106" s="87"/>
      <c r="F106" s="87"/>
      <c r="G106" s="87"/>
      <c r="H106" s="150"/>
      <c r="I106" s="87"/>
      <c r="J106" s="87"/>
      <c r="K106" s="87"/>
      <c r="L106" s="87"/>
      <c r="M106" s="87"/>
      <c r="N106" s="87"/>
      <c r="O106" s="87"/>
      <c r="P106" s="87"/>
    </row>
    <row r="107" spans="1:16" x14ac:dyDescent="0.3">
      <c r="A107" s="87"/>
      <c r="B107" s="87"/>
      <c r="C107" s="87"/>
      <c r="D107" s="87"/>
      <c r="E107" s="87"/>
      <c r="F107" s="87"/>
      <c r="G107" s="87"/>
      <c r="H107" s="150"/>
      <c r="I107" s="87"/>
      <c r="J107" s="87"/>
      <c r="K107" s="87"/>
      <c r="L107" s="87"/>
      <c r="M107" s="87"/>
      <c r="N107" s="87"/>
      <c r="O107" s="87"/>
      <c r="P107" s="87"/>
    </row>
    <row r="108" spans="1:16" x14ac:dyDescent="0.3">
      <c r="A108" s="87"/>
      <c r="B108" s="87"/>
      <c r="C108" s="87"/>
      <c r="D108" s="87"/>
      <c r="E108" s="87"/>
      <c r="F108" s="87"/>
      <c r="G108" s="87"/>
      <c r="H108" s="150"/>
      <c r="I108" s="87"/>
      <c r="J108" s="87"/>
      <c r="K108" s="87"/>
      <c r="L108" s="87"/>
      <c r="M108" s="87"/>
      <c r="N108" s="87"/>
      <c r="O108" s="87"/>
      <c r="P108" s="87"/>
    </row>
    <row r="109" spans="1:16" x14ac:dyDescent="0.3">
      <c r="A109" s="87"/>
      <c r="B109" s="87"/>
      <c r="C109" s="87"/>
      <c r="D109" s="87"/>
      <c r="E109" s="87"/>
      <c r="F109" s="87"/>
      <c r="G109" s="87"/>
      <c r="H109" s="150"/>
      <c r="I109" s="87"/>
      <c r="J109" s="87"/>
      <c r="K109" s="87"/>
      <c r="L109" s="87"/>
      <c r="M109" s="87"/>
      <c r="N109" s="87"/>
      <c r="O109" s="87"/>
      <c r="P109" s="87"/>
    </row>
    <row r="110" spans="1:16" x14ac:dyDescent="0.3">
      <c r="A110" s="87"/>
      <c r="B110" s="87"/>
      <c r="C110" s="87"/>
      <c r="D110" s="87"/>
      <c r="E110" s="87"/>
      <c r="F110" s="87"/>
      <c r="G110" s="87"/>
      <c r="H110" s="150"/>
      <c r="I110" s="87"/>
      <c r="J110" s="87"/>
      <c r="K110" s="87"/>
      <c r="L110" s="87"/>
      <c r="M110" s="87"/>
      <c r="N110" s="87"/>
      <c r="O110" s="87"/>
      <c r="P110" s="87"/>
    </row>
    <row r="111" spans="1:16" x14ac:dyDescent="0.3">
      <c r="A111" s="87"/>
      <c r="B111" s="87"/>
      <c r="C111" s="87"/>
      <c r="D111" s="87"/>
      <c r="E111" s="87"/>
      <c r="F111" s="87"/>
      <c r="G111" s="87"/>
      <c r="H111" s="150"/>
      <c r="I111" s="87"/>
      <c r="J111" s="87"/>
      <c r="K111" s="87"/>
      <c r="L111" s="87"/>
      <c r="M111" s="87"/>
      <c r="N111" s="87"/>
      <c r="O111" s="87"/>
      <c r="P111" s="87"/>
    </row>
    <row r="112" spans="1:16" x14ac:dyDescent="0.3">
      <c r="A112" s="87"/>
      <c r="B112" s="87"/>
      <c r="C112" s="87"/>
      <c r="D112" s="87"/>
      <c r="E112" s="87"/>
      <c r="F112" s="87"/>
      <c r="G112" s="87"/>
      <c r="H112" s="150"/>
      <c r="I112" s="87"/>
      <c r="J112" s="87"/>
      <c r="K112" s="87"/>
      <c r="L112" s="87"/>
      <c r="M112" s="87"/>
      <c r="N112" s="87"/>
      <c r="O112" s="87"/>
      <c r="P112" s="87"/>
    </row>
    <row r="113" spans="1:16" x14ac:dyDescent="0.3">
      <c r="A113" s="87"/>
      <c r="B113" s="87"/>
      <c r="C113" s="87"/>
      <c r="D113" s="87"/>
      <c r="E113" s="87"/>
      <c r="F113" s="87"/>
      <c r="G113" s="87"/>
      <c r="H113" s="150"/>
      <c r="I113" s="87"/>
      <c r="J113" s="87"/>
      <c r="K113" s="87"/>
      <c r="L113" s="87"/>
      <c r="M113" s="87"/>
      <c r="N113" s="87"/>
      <c r="O113" s="87"/>
      <c r="P113" s="87"/>
    </row>
    <row r="114" spans="1:16" x14ac:dyDescent="0.3">
      <c r="A114" s="87"/>
      <c r="B114" s="87"/>
      <c r="C114" s="87"/>
      <c r="D114" s="87"/>
      <c r="E114" s="87"/>
      <c r="F114" s="87"/>
      <c r="G114" s="87"/>
      <c r="H114" s="150"/>
      <c r="I114" s="87"/>
      <c r="J114" s="87"/>
      <c r="K114" s="87"/>
      <c r="L114" s="87"/>
      <c r="M114" s="87"/>
      <c r="N114" s="87"/>
      <c r="O114" s="87"/>
      <c r="P114" s="87"/>
    </row>
    <row r="115" spans="1:16" x14ac:dyDescent="0.3">
      <c r="A115" s="87"/>
      <c r="B115" s="87"/>
      <c r="C115" s="87"/>
      <c r="D115" s="87"/>
      <c r="E115" s="87"/>
      <c r="F115" s="87"/>
      <c r="G115" s="87"/>
      <c r="H115" s="150"/>
      <c r="I115" s="87"/>
      <c r="J115" s="87"/>
      <c r="K115" s="87"/>
      <c r="L115" s="87"/>
      <c r="M115" s="87"/>
      <c r="N115" s="87"/>
      <c r="O115" s="87"/>
      <c r="P115" s="87"/>
    </row>
    <row r="116" spans="1:16" x14ac:dyDescent="0.3">
      <c r="A116" s="87"/>
      <c r="B116" s="87"/>
      <c r="C116" s="87"/>
      <c r="D116" s="87"/>
      <c r="E116" s="87"/>
      <c r="F116" s="87"/>
      <c r="G116" s="87"/>
      <c r="H116" s="150"/>
      <c r="I116" s="87"/>
      <c r="J116" s="87"/>
      <c r="K116" s="87"/>
      <c r="L116" s="87"/>
      <c r="M116" s="87"/>
      <c r="N116" s="87"/>
      <c r="O116" s="87"/>
      <c r="P116" s="87"/>
    </row>
    <row r="117" spans="1:16" x14ac:dyDescent="0.3">
      <c r="A117" s="87"/>
      <c r="B117" s="87"/>
      <c r="C117" s="87"/>
      <c r="D117" s="87"/>
      <c r="E117" s="87"/>
      <c r="F117" s="87"/>
      <c r="G117" s="87"/>
      <c r="H117" s="150"/>
      <c r="I117" s="87"/>
      <c r="J117" s="87"/>
      <c r="K117" s="87"/>
      <c r="L117" s="87"/>
      <c r="M117" s="87"/>
      <c r="N117" s="87"/>
      <c r="O117" s="87"/>
      <c r="P117" s="87"/>
    </row>
    <row r="118" spans="1:16" x14ac:dyDescent="0.3">
      <c r="A118" s="87"/>
      <c r="B118" s="87"/>
      <c r="C118" s="87"/>
      <c r="D118" s="87"/>
      <c r="E118" s="87"/>
      <c r="F118" s="87"/>
      <c r="G118" s="87"/>
      <c r="H118" s="150"/>
      <c r="I118" s="87"/>
      <c r="J118" s="87"/>
      <c r="K118" s="87"/>
      <c r="L118" s="87"/>
      <c r="M118" s="87"/>
      <c r="N118" s="87"/>
      <c r="O118" s="87"/>
      <c r="P118" s="87"/>
    </row>
    <row r="119" spans="1:16" x14ac:dyDescent="0.3">
      <c r="A119" s="87"/>
      <c r="B119" s="87"/>
      <c r="C119" s="87"/>
      <c r="D119" s="87"/>
      <c r="E119" s="87"/>
      <c r="F119" s="87"/>
      <c r="G119" s="87"/>
      <c r="H119" s="150"/>
      <c r="I119" s="87"/>
      <c r="J119" s="87"/>
      <c r="K119" s="87"/>
      <c r="L119" s="87"/>
      <c r="M119" s="87"/>
      <c r="N119" s="87"/>
      <c r="O119" s="87"/>
      <c r="P119" s="87"/>
    </row>
    <row r="120" spans="1:16" x14ac:dyDescent="0.3">
      <c r="A120" s="87"/>
      <c r="B120" s="87"/>
      <c r="C120" s="87"/>
      <c r="D120" s="87"/>
      <c r="E120" s="87"/>
      <c r="F120" s="87"/>
      <c r="G120" s="87"/>
      <c r="H120" s="150"/>
      <c r="I120" s="87"/>
      <c r="J120" s="87"/>
      <c r="K120" s="87"/>
      <c r="L120" s="87"/>
      <c r="M120" s="87"/>
      <c r="N120" s="87"/>
      <c r="O120" s="87"/>
      <c r="P120" s="87"/>
    </row>
    <row r="121" spans="1:16" x14ac:dyDescent="0.3">
      <c r="A121" s="87"/>
      <c r="B121" s="87"/>
      <c r="C121" s="87"/>
      <c r="D121" s="87"/>
      <c r="E121" s="87"/>
      <c r="F121" s="87"/>
      <c r="G121" s="87"/>
      <c r="H121" s="150"/>
      <c r="I121" s="87"/>
      <c r="J121" s="87"/>
      <c r="K121" s="87"/>
      <c r="L121" s="87"/>
      <c r="M121" s="87"/>
      <c r="N121" s="87"/>
      <c r="O121" s="87"/>
      <c r="P121" s="87"/>
    </row>
    <row r="122" spans="1:16" x14ac:dyDescent="0.3">
      <c r="A122" s="87"/>
      <c r="B122" s="87"/>
      <c r="C122" s="87"/>
      <c r="D122" s="87"/>
      <c r="E122" s="87"/>
      <c r="F122" s="87"/>
      <c r="G122" s="87"/>
      <c r="H122" s="150"/>
      <c r="I122" s="87"/>
      <c r="J122" s="87"/>
      <c r="K122" s="87"/>
      <c r="L122" s="87"/>
      <c r="M122" s="87"/>
      <c r="N122" s="87"/>
      <c r="O122" s="87"/>
      <c r="P122" s="87"/>
    </row>
    <row r="123" spans="1:16" x14ac:dyDescent="0.3">
      <c r="A123" s="87"/>
      <c r="B123" s="87"/>
      <c r="C123" s="87"/>
      <c r="D123" s="87"/>
      <c r="E123" s="87"/>
      <c r="F123" s="87"/>
      <c r="G123" s="87"/>
      <c r="H123" s="150"/>
      <c r="I123" s="87"/>
      <c r="J123" s="87"/>
      <c r="K123" s="87"/>
      <c r="L123" s="87"/>
      <c r="M123" s="87"/>
      <c r="N123" s="87"/>
      <c r="O123" s="87"/>
      <c r="P123" s="87"/>
    </row>
    <row r="124" spans="1:16" x14ac:dyDescent="0.3">
      <c r="A124" s="87"/>
      <c r="B124" s="87"/>
      <c r="C124" s="87"/>
      <c r="D124" s="87"/>
      <c r="E124" s="87"/>
      <c r="F124" s="87"/>
      <c r="G124" s="87"/>
      <c r="H124" s="150"/>
      <c r="I124" s="87"/>
      <c r="J124" s="87"/>
      <c r="K124" s="87"/>
      <c r="L124" s="87"/>
      <c r="M124" s="87"/>
      <c r="N124" s="87"/>
      <c r="O124" s="87"/>
      <c r="P124" s="87"/>
    </row>
    <row r="125" spans="1:16" x14ac:dyDescent="0.3">
      <c r="A125" s="87"/>
      <c r="B125" s="87"/>
      <c r="C125" s="87"/>
      <c r="D125" s="87"/>
      <c r="E125" s="87"/>
      <c r="F125" s="87"/>
      <c r="G125" s="87"/>
      <c r="H125" s="150"/>
      <c r="I125" s="87"/>
      <c r="J125" s="87"/>
      <c r="K125" s="87"/>
      <c r="L125" s="87"/>
      <c r="M125" s="87"/>
      <c r="N125" s="87"/>
      <c r="O125" s="87"/>
      <c r="P125" s="87"/>
    </row>
    <row r="126" spans="1:16" x14ac:dyDescent="0.3">
      <c r="A126" s="87"/>
      <c r="B126" s="87"/>
      <c r="C126" s="87"/>
      <c r="D126" s="87"/>
      <c r="E126" s="87"/>
      <c r="F126" s="87"/>
      <c r="G126" s="87"/>
      <c r="H126" s="150"/>
      <c r="I126" s="87"/>
      <c r="J126" s="87"/>
      <c r="K126" s="87"/>
      <c r="L126" s="87"/>
      <c r="M126" s="87"/>
      <c r="N126" s="87"/>
      <c r="O126" s="87"/>
      <c r="P126" s="87"/>
    </row>
    <row r="127" spans="1:16" x14ac:dyDescent="0.3">
      <c r="A127" s="87"/>
      <c r="B127" s="87"/>
      <c r="C127" s="87"/>
      <c r="D127" s="87"/>
      <c r="E127" s="87"/>
      <c r="F127" s="87"/>
      <c r="G127" s="87"/>
      <c r="H127" s="150"/>
      <c r="I127" s="87"/>
      <c r="J127" s="87"/>
      <c r="K127" s="87"/>
      <c r="L127" s="87"/>
      <c r="M127" s="87"/>
      <c r="N127" s="87"/>
      <c r="O127" s="87"/>
      <c r="P127" s="87"/>
    </row>
    <row r="128" spans="1:16" x14ac:dyDescent="0.3">
      <c r="A128" s="87"/>
      <c r="B128" s="87"/>
      <c r="C128" s="87"/>
      <c r="D128" s="87"/>
      <c r="E128" s="87"/>
      <c r="F128" s="87"/>
      <c r="G128" s="87"/>
      <c r="H128" s="150"/>
      <c r="I128" s="87"/>
      <c r="J128" s="87"/>
      <c r="K128" s="87"/>
      <c r="L128" s="87"/>
      <c r="M128" s="87"/>
      <c r="N128" s="87"/>
      <c r="O128" s="87"/>
      <c r="P128" s="87"/>
    </row>
    <row r="129" spans="1:16" x14ac:dyDescent="0.3">
      <c r="A129" s="87"/>
      <c r="B129" s="87"/>
      <c r="C129" s="87"/>
      <c r="D129" s="87"/>
      <c r="E129" s="87"/>
      <c r="F129" s="87"/>
      <c r="G129" s="87"/>
      <c r="H129" s="150"/>
      <c r="I129" s="87"/>
      <c r="J129" s="87"/>
      <c r="K129" s="87"/>
      <c r="L129" s="87"/>
      <c r="M129" s="87"/>
      <c r="N129" s="87"/>
      <c r="O129" s="87"/>
      <c r="P129" s="87"/>
    </row>
    <row r="130" spans="1:16" x14ac:dyDescent="0.3">
      <c r="A130" s="87"/>
      <c r="B130" s="87"/>
      <c r="C130" s="87"/>
      <c r="D130" s="87"/>
      <c r="E130" s="87"/>
      <c r="F130" s="87"/>
      <c r="G130" s="87"/>
      <c r="H130" s="150"/>
      <c r="I130" s="87"/>
      <c r="J130" s="87"/>
      <c r="K130" s="87"/>
      <c r="L130" s="87"/>
      <c r="M130" s="87"/>
      <c r="N130" s="87"/>
      <c r="O130" s="87"/>
      <c r="P130" s="87"/>
    </row>
    <row r="131" spans="1:16" x14ac:dyDescent="0.3">
      <c r="A131" s="87"/>
      <c r="B131" s="87"/>
      <c r="C131" s="87"/>
      <c r="D131" s="87"/>
      <c r="E131" s="87"/>
      <c r="F131" s="87"/>
      <c r="G131" s="87"/>
      <c r="H131" s="150"/>
      <c r="I131" s="87"/>
      <c r="J131" s="87"/>
      <c r="K131" s="87"/>
      <c r="L131" s="87"/>
      <c r="M131" s="87"/>
      <c r="N131" s="87"/>
      <c r="O131" s="87"/>
      <c r="P131" s="87"/>
    </row>
    <row r="132" spans="1:16" x14ac:dyDescent="0.3">
      <c r="A132" s="87"/>
      <c r="B132" s="87"/>
      <c r="C132" s="87"/>
      <c r="D132" s="87"/>
      <c r="E132" s="87"/>
      <c r="F132" s="87"/>
      <c r="G132" s="87"/>
      <c r="H132" s="150"/>
      <c r="I132" s="87"/>
      <c r="J132" s="87"/>
      <c r="K132" s="87"/>
      <c r="L132" s="87"/>
      <c r="M132" s="87"/>
      <c r="N132" s="87"/>
      <c r="O132" s="87"/>
      <c r="P132" s="87"/>
    </row>
    <row r="133" spans="1:16" x14ac:dyDescent="0.3">
      <c r="A133" s="87"/>
      <c r="B133" s="87"/>
      <c r="C133" s="87"/>
      <c r="D133" s="87"/>
      <c r="E133" s="87"/>
      <c r="F133" s="87"/>
      <c r="G133" s="87"/>
      <c r="H133" s="150"/>
      <c r="I133" s="87"/>
      <c r="J133" s="87"/>
      <c r="K133" s="87"/>
      <c r="L133" s="87"/>
      <c r="M133" s="87"/>
      <c r="N133" s="87"/>
      <c r="O133" s="87"/>
      <c r="P133" s="87"/>
    </row>
    <row r="134" spans="1:16" x14ac:dyDescent="0.3">
      <c r="A134" s="87"/>
      <c r="B134" s="87"/>
      <c r="C134" s="87"/>
      <c r="D134" s="87"/>
      <c r="E134" s="87"/>
      <c r="F134" s="87"/>
      <c r="G134" s="87"/>
      <c r="H134" s="150"/>
      <c r="I134" s="87"/>
      <c r="J134" s="87"/>
      <c r="K134" s="87"/>
      <c r="L134" s="87"/>
      <c r="M134" s="87"/>
      <c r="N134" s="87"/>
      <c r="O134" s="87"/>
      <c r="P134" s="87"/>
    </row>
    <row r="135" spans="1:16" x14ac:dyDescent="0.3">
      <c r="A135" s="87"/>
      <c r="B135" s="87"/>
      <c r="C135" s="87"/>
      <c r="D135" s="87"/>
      <c r="E135" s="87"/>
      <c r="F135" s="87"/>
      <c r="G135" s="87"/>
      <c r="H135" s="150"/>
      <c r="I135" s="87"/>
      <c r="J135" s="87"/>
      <c r="K135" s="87"/>
      <c r="L135" s="87"/>
      <c r="M135" s="87"/>
      <c r="N135" s="87"/>
      <c r="O135" s="87"/>
      <c r="P135" s="87"/>
    </row>
    <row r="136" spans="1:16" x14ac:dyDescent="0.3">
      <c r="A136" s="87"/>
      <c r="B136" s="87"/>
      <c r="C136" s="87"/>
      <c r="D136" s="87"/>
      <c r="E136" s="87"/>
      <c r="F136" s="87"/>
      <c r="G136" s="87"/>
      <c r="H136" s="150"/>
      <c r="I136" s="87"/>
      <c r="J136" s="87"/>
      <c r="K136" s="87"/>
      <c r="L136" s="87"/>
      <c r="M136" s="87"/>
      <c r="N136" s="87"/>
      <c r="O136" s="87"/>
      <c r="P136" s="87"/>
    </row>
    <row r="137" spans="1:16" x14ac:dyDescent="0.3">
      <c r="A137" s="87"/>
      <c r="B137" s="87"/>
      <c r="C137" s="87"/>
      <c r="D137" s="87"/>
      <c r="E137" s="87"/>
      <c r="F137" s="87"/>
      <c r="G137" s="87"/>
      <c r="H137" s="150"/>
      <c r="I137" s="87"/>
      <c r="J137" s="87"/>
      <c r="K137" s="87"/>
      <c r="L137" s="87"/>
      <c r="M137" s="87"/>
      <c r="N137" s="87"/>
      <c r="O137" s="87"/>
      <c r="P137" s="87"/>
    </row>
    <row r="138" spans="1:16" x14ac:dyDescent="0.3">
      <c r="A138" s="87"/>
      <c r="B138" s="87"/>
      <c r="C138" s="87"/>
      <c r="D138" s="87"/>
      <c r="E138" s="87"/>
      <c r="F138" s="87"/>
      <c r="G138" s="87"/>
      <c r="H138" s="150"/>
      <c r="I138" s="87"/>
      <c r="J138" s="87"/>
      <c r="K138" s="87"/>
      <c r="L138" s="87"/>
      <c r="M138" s="87"/>
      <c r="N138" s="87"/>
      <c r="O138" s="87"/>
      <c r="P138" s="87"/>
    </row>
    <row r="139" spans="1:16" x14ac:dyDescent="0.3">
      <c r="A139" s="87"/>
      <c r="B139" s="87"/>
      <c r="C139" s="87"/>
      <c r="D139" s="87"/>
      <c r="E139" s="87"/>
      <c r="F139" s="87"/>
      <c r="G139" s="87"/>
      <c r="H139" s="150"/>
      <c r="I139" s="87"/>
      <c r="J139" s="87"/>
      <c r="K139" s="87"/>
      <c r="L139" s="87"/>
      <c r="M139" s="87"/>
      <c r="N139" s="87"/>
      <c r="O139" s="87"/>
      <c r="P139" s="87"/>
    </row>
    <row r="140" spans="1:16" x14ac:dyDescent="0.3">
      <c r="A140" s="87"/>
      <c r="B140" s="87"/>
      <c r="C140" s="87"/>
      <c r="D140" s="87"/>
      <c r="E140" s="87"/>
      <c r="F140" s="87"/>
      <c r="G140" s="87"/>
      <c r="H140" s="150"/>
      <c r="I140" s="87"/>
      <c r="J140" s="87"/>
      <c r="K140" s="87"/>
      <c r="L140" s="87"/>
      <c r="M140" s="87"/>
      <c r="N140" s="87"/>
      <c r="O140" s="87"/>
      <c r="P140" s="87"/>
    </row>
    <row r="141" spans="1:16" x14ac:dyDescent="0.3">
      <c r="A141" s="87"/>
      <c r="B141" s="87"/>
      <c r="C141" s="87"/>
      <c r="D141" s="87"/>
      <c r="E141" s="87"/>
      <c r="F141" s="87"/>
      <c r="G141" s="87"/>
      <c r="H141" s="150"/>
      <c r="I141" s="87"/>
      <c r="J141" s="87"/>
      <c r="K141" s="87"/>
      <c r="L141" s="87"/>
      <c r="M141" s="87"/>
      <c r="N141" s="87"/>
      <c r="O141" s="87"/>
      <c r="P141" s="87"/>
    </row>
    <row r="142" spans="1:16" x14ac:dyDescent="0.3">
      <c r="A142" s="87"/>
      <c r="B142" s="87"/>
      <c r="C142" s="87"/>
      <c r="D142" s="87"/>
      <c r="E142" s="87"/>
      <c r="F142" s="87"/>
      <c r="G142" s="87"/>
      <c r="H142" s="150"/>
      <c r="I142" s="87"/>
      <c r="J142" s="87"/>
      <c r="K142" s="87"/>
      <c r="L142" s="87"/>
      <c r="M142" s="87"/>
      <c r="N142" s="87"/>
      <c r="O142" s="87"/>
      <c r="P142" s="87"/>
    </row>
    <row r="143" spans="1:16" x14ac:dyDescent="0.3">
      <c r="A143" s="87"/>
      <c r="B143" s="87"/>
      <c r="C143" s="87"/>
      <c r="D143" s="87"/>
      <c r="E143" s="87"/>
      <c r="F143" s="87"/>
      <c r="G143" s="87"/>
      <c r="H143" s="150"/>
      <c r="I143" s="87"/>
      <c r="J143" s="87"/>
      <c r="K143" s="87"/>
      <c r="L143" s="87"/>
      <c r="M143" s="87"/>
      <c r="N143" s="87"/>
      <c r="O143" s="87"/>
      <c r="P143" s="87"/>
    </row>
    <row r="144" spans="1:16" x14ac:dyDescent="0.3">
      <c r="A144" s="87"/>
      <c r="B144" s="87"/>
      <c r="C144" s="87"/>
      <c r="D144" s="87"/>
      <c r="E144" s="87"/>
      <c r="F144" s="87"/>
      <c r="G144" s="87"/>
      <c r="H144" s="150"/>
      <c r="I144" s="87"/>
      <c r="J144" s="87"/>
      <c r="K144" s="87"/>
      <c r="L144" s="87"/>
      <c r="M144" s="87"/>
      <c r="N144" s="87"/>
      <c r="O144" s="87"/>
      <c r="P144" s="87"/>
    </row>
    <row r="145" spans="1:16" x14ac:dyDescent="0.3">
      <c r="A145" s="87"/>
      <c r="B145" s="87"/>
      <c r="C145" s="87"/>
      <c r="D145" s="87"/>
      <c r="E145" s="87"/>
      <c r="F145" s="87"/>
      <c r="G145" s="87"/>
      <c r="H145" s="150"/>
      <c r="I145" s="87"/>
      <c r="J145" s="87"/>
      <c r="K145" s="87"/>
      <c r="L145" s="87"/>
      <c r="M145" s="87"/>
      <c r="N145" s="87"/>
      <c r="O145" s="87"/>
      <c r="P145" s="87"/>
    </row>
    <row r="146" spans="1:16" x14ac:dyDescent="0.3">
      <c r="A146" s="87"/>
      <c r="B146" s="87"/>
      <c r="C146" s="87"/>
      <c r="D146" s="87"/>
      <c r="E146" s="87"/>
      <c r="F146" s="87"/>
      <c r="G146" s="87"/>
      <c r="H146" s="150"/>
      <c r="I146" s="87"/>
      <c r="J146" s="87"/>
      <c r="K146" s="87"/>
      <c r="L146" s="87"/>
      <c r="M146" s="87"/>
      <c r="N146" s="87"/>
      <c r="O146" s="87"/>
      <c r="P146" s="87"/>
    </row>
    <row r="147" spans="1:16" x14ac:dyDescent="0.3">
      <c r="A147" s="87"/>
      <c r="B147" s="87"/>
      <c r="C147" s="87"/>
      <c r="D147" s="87"/>
      <c r="E147" s="87"/>
      <c r="F147" s="87"/>
      <c r="G147" s="87"/>
      <c r="H147" s="150"/>
      <c r="I147" s="87"/>
      <c r="J147" s="87"/>
      <c r="K147" s="87"/>
      <c r="L147" s="87"/>
      <c r="M147" s="87"/>
      <c r="N147" s="87"/>
      <c r="O147" s="87"/>
      <c r="P147" s="87"/>
    </row>
    <row r="148" spans="1:16" x14ac:dyDescent="0.3">
      <c r="A148" s="87"/>
      <c r="B148" s="87"/>
      <c r="C148" s="87"/>
      <c r="D148" s="87"/>
      <c r="E148" s="87"/>
      <c r="F148" s="87"/>
      <c r="G148" s="87"/>
      <c r="H148" s="150"/>
      <c r="I148" s="87"/>
      <c r="J148" s="87"/>
      <c r="K148" s="87"/>
      <c r="L148" s="87"/>
      <c r="M148" s="87"/>
      <c r="N148" s="87"/>
      <c r="O148" s="87"/>
      <c r="P148" s="87"/>
    </row>
    <row r="149" spans="1:16" x14ac:dyDescent="0.3">
      <c r="A149" s="87"/>
      <c r="B149" s="87"/>
      <c r="C149" s="87"/>
      <c r="D149" s="87"/>
      <c r="E149" s="87"/>
      <c r="F149" s="87"/>
      <c r="G149" s="87"/>
      <c r="H149" s="150"/>
      <c r="I149" s="87"/>
      <c r="J149" s="87"/>
      <c r="K149" s="87"/>
      <c r="L149" s="87"/>
      <c r="M149" s="87"/>
      <c r="N149" s="87"/>
      <c r="O149" s="87"/>
      <c r="P149" s="87"/>
    </row>
    <row r="150" spans="1:16" x14ac:dyDescent="0.3">
      <c r="A150" s="87"/>
      <c r="B150" s="87"/>
      <c r="C150" s="87"/>
      <c r="D150" s="87"/>
      <c r="E150" s="87"/>
      <c r="F150" s="87"/>
      <c r="G150" s="87"/>
      <c r="H150" s="150"/>
      <c r="I150" s="87"/>
      <c r="J150" s="87"/>
      <c r="K150" s="87"/>
      <c r="L150" s="87"/>
      <c r="M150" s="87"/>
      <c r="N150" s="87"/>
      <c r="O150" s="87"/>
      <c r="P150" s="87"/>
    </row>
    <row r="151" spans="1:16" x14ac:dyDescent="0.3">
      <c r="A151" s="87"/>
      <c r="B151" s="87"/>
      <c r="C151" s="87"/>
      <c r="D151" s="87"/>
      <c r="E151" s="87"/>
      <c r="F151" s="87"/>
      <c r="G151" s="87"/>
      <c r="H151" s="150"/>
      <c r="I151" s="87"/>
      <c r="J151" s="87"/>
      <c r="K151" s="87"/>
      <c r="L151" s="87"/>
      <c r="M151" s="87"/>
      <c r="N151" s="87"/>
      <c r="O151" s="87"/>
      <c r="P151" s="87"/>
    </row>
    <row r="152" spans="1:16" x14ac:dyDescent="0.3">
      <c r="A152" s="87"/>
      <c r="B152" s="87"/>
      <c r="C152" s="87"/>
      <c r="D152" s="87"/>
      <c r="E152" s="87"/>
      <c r="F152" s="87"/>
      <c r="G152" s="87"/>
      <c r="H152" s="150"/>
      <c r="I152" s="87"/>
      <c r="J152" s="87"/>
      <c r="K152" s="87"/>
      <c r="L152" s="87"/>
      <c r="M152" s="87"/>
      <c r="N152" s="87"/>
      <c r="O152" s="87"/>
      <c r="P152" s="87"/>
    </row>
    <row r="153" spans="1:16" x14ac:dyDescent="0.3">
      <c r="A153" s="87"/>
      <c r="B153" s="87"/>
      <c r="C153" s="87"/>
      <c r="D153" s="87"/>
      <c r="E153" s="87"/>
      <c r="F153" s="87"/>
      <c r="G153" s="87"/>
      <c r="H153" s="150"/>
      <c r="I153" s="87"/>
      <c r="J153" s="87"/>
      <c r="K153" s="87"/>
      <c r="L153" s="87"/>
      <c r="M153" s="87"/>
      <c r="N153" s="87"/>
      <c r="O153" s="87"/>
      <c r="P153" s="87"/>
    </row>
    <row r="154" spans="1:16" x14ac:dyDescent="0.3">
      <c r="A154" s="87"/>
      <c r="B154" s="87"/>
      <c r="C154" s="87"/>
      <c r="D154" s="87"/>
      <c r="E154" s="87"/>
      <c r="F154" s="87"/>
      <c r="G154" s="87"/>
      <c r="H154" s="150"/>
      <c r="I154" s="87"/>
      <c r="J154" s="87"/>
      <c r="K154" s="87"/>
      <c r="L154" s="87"/>
      <c r="M154" s="87"/>
      <c r="N154" s="87"/>
      <c r="O154" s="87"/>
      <c r="P154" s="87"/>
    </row>
    <row r="155" spans="1:16" x14ac:dyDescent="0.3">
      <c r="A155" s="87"/>
      <c r="B155" s="87"/>
      <c r="C155" s="87"/>
      <c r="D155" s="87"/>
      <c r="E155" s="87"/>
      <c r="F155" s="87"/>
      <c r="G155" s="87"/>
      <c r="H155" s="150"/>
      <c r="I155" s="87"/>
      <c r="J155" s="87"/>
      <c r="K155" s="87"/>
      <c r="L155" s="87"/>
      <c r="M155" s="87"/>
      <c r="N155" s="87"/>
      <c r="O155" s="87"/>
      <c r="P155" s="87"/>
    </row>
    <row r="156" spans="1:16" x14ac:dyDescent="0.3">
      <c r="A156" s="87"/>
      <c r="B156" s="87"/>
      <c r="C156" s="87"/>
      <c r="D156" s="87"/>
      <c r="E156" s="87"/>
      <c r="F156" s="87"/>
      <c r="G156" s="87"/>
      <c r="H156" s="150"/>
      <c r="I156" s="87"/>
      <c r="J156" s="87"/>
      <c r="K156" s="87"/>
      <c r="L156" s="87"/>
      <c r="M156" s="87"/>
      <c r="N156" s="87"/>
      <c r="O156" s="87"/>
      <c r="P156" s="87"/>
    </row>
    <row r="157" spans="1:16" x14ac:dyDescent="0.3">
      <c r="A157" s="87"/>
      <c r="B157" s="87"/>
      <c r="C157" s="87"/>
      <c r="D157" s="87"/>
      <c r="E157" s="87"/>
      <c r="F157" s="87"/>
      <c r="G157" s="87"/>
      <c r="H157" s="150"/>
      <c r="I157" s="87"/>
      <c r="J157" s="87"/>
      <c r="K157" s="87"/>
      <c r="L157" s="87"/>
      <c r="M157" s="87"/>
      <c r="N157" s="87"/>
      <c r="O157" s="87"/>
      <c r="P157" s="87"/>
    </row>
    <row r="158" spans="1:16" x14ac:dyDescent="0.3">
      <c r="A158" s="87"/>
      <c r="B158" s="87"/>
      <c r="C158" s="87"/>
      <c r="D158" s="87"/>
      <c r="E158" s="87"/>
      <c r="F158" s="87"/>
      <c r="G158" s="87"/>
      <c r="H158" s="150"/>
      <c r="I158" s="87"/>
      <c r="J158" s="87"/>
      <c r="K158" s="87"/>
      <c r="L158" s="87"/>
      <c r="M158" s="87"/>
      <c r="N158" s="87"/>
      <c r="O158" s="87"/>
      <c r="P158" s="87"/>
    </row>
    <row r="159" spans="1:16" x14ac:dyDescent="0.3">
      <c r="A159" s="87"/>
      <c r="B159" s="87"/>
      <c r="C159" s="87"/>
      <c r="D159" s="87"/>
      <c r="E159" s="87"/>
      <c r="F159" s="87"/>
      <c r="G159" s="87"/>
      <c r="H159" s="150"/>
      <c r="I159" s="87"/>
      <c r="J159" s="87"/>
      <c r="K159" s="87"/>
      <c r="L159" s="87"/>
      <c r="M159" s="87"/>
      <c r="N159" s="87"/>
      <c r="O159" s="87"/>
      <c r="P159" s="87"/>
    </row>
    <row r="160" spans="1:16" x14ac:dyDescent="0.3">
      <c r="A160" s="87"/>
      <c r="B160" s="87"/>
      <c r="C160" s="87"/>
      <c r="D160" s="87"/>
      <c r="E160" s="87"/>
      <c r="F160" s="87"/>
      <c r="G160" s="87"/>
      <c r="H160" s="150"/>
      <c r="I160" s="87"/>
      <c r="J160" s="87"/>
      <c r="K160" s="87"/>
      <c r="L160" s="87"/>
      <c r="M160" s="87"/>
      <c r="N160" s="87"/>
      <c r="O160" s="87"/>
      <c r="P160" s="87"/>
    </row>
    <row r="161" spans="1:16" x14ac:dyDescent="0.3">
      <c r="A161" s="87"/>
      <c r="B161" s="87"/>
      <c r="C161" s="87"/>
      <c r="D161" s="87"/>
      <c r="E161" s="87"/>
      <c r="F161" s="87"/>
      <c r="G161" s="87"/>
      <c r="H161" s="150"/>
      <c r="I161" s="87"/>
      <c r="J161" s="87"/>
      <c r="K161" s="87"/>
      <c r="L161" s="87"/>
      <c r="M161" s="87"/>
      <c r="N161" s="87"/>
      <c r="O161" s="87"/>
      <c r="P161" s="87"/>
    </row>
    <row r="162" spans="1:16" x14ac:dyDescent="0.3">
      <c r="A162" s="87"/>
      <c r="B162" s="87"/>
      <c r="C162" s="87"/>
      <c r="D162" s="87"/>
      <c r="E162" s="87"/>
      <c r="F162" s="87"/>
      <c r="G162" s="87"/>
      <c r="H162" s="150"/>
      <c r="I162" s="87"/>
      <c r="J162" s="87"/>
      <c r="K162" s="87"/>
      <c r="L162" s="87"/>
      <c r="M162" s="87"/>
      <c r="N162" s="87"/>
      <c r="O162" s="87"/>
      <c r="P162" s="87"/>
    </row>
    <row r="163" spans="1:16" x14ac:dyDescent="0.3">
      <c r="A163" s="87"/>
      <c r="B163" s="87"/>
      <c r="C163" s="87"/>
      <c r="D163" s="87"/>
      <c r="E163" s="87"/>
      <c r="F163" s="87"/>
      <c r="G163" s="87"/>
      <c r="H163" s="150"/>
      <c r="I163" s="87"/>
      <c r="J163" s="87"/>
      <c r="K163" s="87"/>
      <c r="L163" s="87"/>
      <c r="M163" s="87"/>
      <c r="N163" s="87"/>
      <c r="O163" s="87"/>
      <c r="P163" s="87"/>
    </row>
    <row r="164" spans="1:16" x14ac:dyDescent="0.3">
      <c r="A164" s="87"/>
      <c r="B164" s="87"/>
      <c r="C164" s="87"/>
      <c r="D164" s="87"/>
      <c r="E164" s="87"/>
      <c r="F164" s="87"/>
      <c r="G164" s="87"/>
      <c r="H164" s="150"/>
      <c r="I164" s="87"/>
      <c r="J164" s="87"/>
      <c r="K164" s="87"/>
      <c r="L164" s="87"/>
      <c r="M164" s="87"/>
      <c r="N164" s="87"/>
      <c r="O164" s="87"/>
      <c r="P164" s="87"/>
    </row>
    <row r="165" spans="1:16" x14ac:dyDescent="0.3">
      <c r="A165" s="87"/>
      <c r="B165" s="87"/>
      <c r="C165" s="87"/>
      <c r="D165" s="87"/>
      <c r="E165" s="87"/>
      <c r="F165" s="87"/>
      <c r="G165" s="87"/>
      <c r="H165" s="150"/>
      <c r="I165" s="87"/>
      <c r="J165" s="87"/>
      <c r="K165" s="87"/>
      <c r="L165" s="87"/>
      <c r="M165" s="87"/>
      <c r="N165" s="87"/>
      <c r="O165" s="87"/>
      <c r="P165" s="87"/>
    </row>
    <row r="166" spans="1:16" x14ac:dyDescent="0.3">
      <c r="A166" s="87"/>
      <c r="B166" s="87"/>
      <c r="C166" s="87"/>
      <c r="D166" s="87"/>
      <c r="E166" s="87"/>
      <c r="F166" s="87"/>
      <c r="G166" s="87"/>
      <c r="H166" s="150"/>
      <c r="I166" s="87"/>
      <c r="J166" s="87"/>
      <c r="K166" s="87"/>
      <c r="L166" s="87"/>
      <c r="M166" s="87"/>
      <c r="N166" s="87"/>
      <c r="O166" s="87"/>
      <c r="P166" s="87"/>
    </row>
    <row r="167" spans="1:16" x14ac:dyDescent="0.3">
      <c r="A167" s="87"/>
      <c r="B167" s="87"/>
      <c r="C167" s="87"/>
      <c r="D167" s="87"/>
      <c r="E167" s="87"/>
      <c r="F167" s="87"/>
      <c r="G167" s="87"/>
      <c r="H167" s="150"/>
      <c r="I167" s="87"/>
      <c r="J167" s="87"/>
      <c r="K167" s="87"/>
      <c r="L167" s="87"/>
      <c r="M167" s="87"/>
      <c r="N167" s="87"/>
      <c r="O167" s="87"/>
      <c r="P167" s="87"/>
    </row>
    <row r="168" spans="1:16" x14ac:dyDescent="0.3">
      <c r="A168" s="87"/>
      <c r="B168" s="87"/>
      <c r="C168" s="87"/>
      <c r="D168" s="87"/>
      <c r="E168" s="87"/>
      <c r="F168" s="87"/>
      <c r="G168" s="87"/>
      <c r="H168" s="150"/>
      <c r="I168" s="87"/>
      <c r="J168" s="87"/>
      <c r="K168" s="87"/>
      <c r="L168" s="87"/>
      <c r="M168" s="87"/>
      <c r="N168" s="87"/>
      <c r="O168" s="87"/>
      <c r="P168" s="87"/>
    </row>
    <row r="169" spans="1:16" x14ac:dyDescent="0.3">
      <c r="A169" s="87"/>
      <c r="B169" s="87"/>
      <c r="C169" s="87"/>
      <c r="D169" s="87"/>
      <c r="E169" s="87"/>
      <c r="F169" s="87"/>
      <c r="G169" s="87"/>
      <c r="H169" s="150"/>
      <c r="I169" s="87"/>
      <c r="J169" s="87"/>
      <c r="K169" s="87"/>
      <c r="L169" s="87"/>
      <c r="M169" s="87"/>
      <c r="N169" s="87"/>
      <c r="O169" s="87"/>
      <c r="P169" s="87"/>
    </row>
    <row r="170" spans="1:16" x14ac:dyDescent="0.3">
      <c r="A170" s="87"/>
      <c r="B170" s="87"/>
      <c r="C170" s="87"/>
      <c r="D170" s="87"/>
      <c r="E170" s="87"/>
      <c r="F170" s="87"/>
      <c r="G170" s="87"/>
      <c r="H170" s="150"/>
      <c r="I170" s="87"/>
      <c r="J170" s="87"/>
      <c r="K170" s="87"/>
      <c r="L170" s="87"/>
      <c r="M170" s="87"/>
      <c r="N170" s="87"/>
      <c r="O170" s="87"/>
      <c r="P170" s="87"/>
    </row>
    <row r="171" spans="1:16" x14ac:dyDescent="0.3">
      <c r="A171" s="87"/>
      <c r="B171" s="87"/>
      <c r="C171" s="87"/>
      <c r="D171" s="87"/>
      <c r="E171" s="87"/>
      <c r="F171" s="87"/>
      <c r="G171" s="87"/>
      <c r="H171" s="150"/>
      <c r="I171" s="87"/>
      <c r="J171" s="87"/>
      <c r="K171" s="87"/>
      <c r="L171" s="87"/>
      <c r="M171" s="87"/>
      <c r="N171" s="87"/>
      <c r="O171" s="87"/>
      <c r="P171" s="87"/>
    </row>
    <row r="172" spans="1:16" x14ac:dyDescent="0.3">
      <c r="A172" s="87"/>
      <c r="B172" s="87"/>
      <c r="C172" s="87"/>
      <c r="D172" s="87"/>
      <c r="E172" s="87"/>
      <c r="F172" s="87"/>
      <c r="G172" s="87"/>
      <c r="H172" s="150"/>
      <c r="I172" s="87"/>
      <c r="J172" s="87"/>
      <c r="K172" s="87"/>
      <c r="L172" s="87"/>
      <c r="M172" s="87"/>
      <c r="N172" s="87"/>
      <c r="O172" s="87"/>
      <c r="P172" s="87"/>
    </row>
    <row r="173" spans="1:16" x14ac:dyDescent="0.3">
      <c r="A173" s="87"/>
      <c r="B173" s="87"/>
      <c r="C173" s="87"/>
      <c r="D173" s="87"/>
      <c r="E173" s="87"/>
      <c r="F173" s="87"/>
      <c r="G173" s="87"/>
      <c r="H173" s="150"/>
      <c r="I173" s="87"/>
      <c r="J173" s="87"/>
      <c r="K173" s="87"/>
      <c r="L173" s="87"/>
      <c r="M173" s="87"/>
      <c r="N173" s="87"/>
      <c r="O173" s="87"/>
      <c r="P173" s="87"/>
    </row>
    <row r="174" spans="1:16" x14ac:dyDescent="0.3">
      <c r="A174" s="87"/>
      <c r="B174" s="87"/>
      <c r="C174" s="87"/>
      <c r="D174" s="87"/>
      <c r="E174" s="87"/>
      <c r="F174" s="87"/>
      <c r="G174" s="87"/>
      <c r="H174" s="150"/>
      <c r="I174" s="87"/>
      <c r="J174" s="87"/>
      <c r="K174" s="87"/>
      <c r="L174" s="87"/>
      <c r="M174" s="87"/>
      <c r="N174" s="87"/>
      <c r="O174" s="87"/>
      <c r="P174" s="87"/>
    </row>
    <row r="175" spans="1:16" x14ac:dyDescent="0.3">
      <c r="A175" s="87"/>
      <c r="B175" s="87"/>
      <c r="C175" s="87"/>
      <c r="D175" s="87"/>
      <c r="E175" s="87"/>
      <c r="F175" s="87"/>
      <c r="G175" s="87"/>
      <c r="H175" s="150"/>
      <c r="I175" s="87"/>
      <c r="J175" s="87"/>
      <c r="K175" s="87"/>
      <c r="L175" s="87"/>
      <c r="M175" s="87"/>
      <c r="N175" s="87"/>
      <c r="O175" s="87"/>
      <c r="P175" s="87"/>
    </row>
    <row r="176" spans="1:16" x14ac:dyDescent="0.3">
      <c r="A176" s="87"/>
      <c r="B176" s="87"/>
      <c r="C176" s="87"/>
      <c r="D176" s="87"/>
      <c r="E176" s="87"/>
      <c r="F176" s="87"/>
      <c r="G176" s="87"/>
      <c r="H176" s="150"/>
      <c r="I176" s="87"/>
      <c r="J176" s="87"/>
      <c r="K176" s="87"/>
      <c r="L176" s="87"/>
      <c r="M176" s="87"/>
      <c r="N176" s="87"/>
      <c r="O176" s="87"/>
      <c r="P176" s="87"/>
    </row>
    <row r="177" spans="1:16" x14ac:dyDescent="0.3">
      <c r="A177" s="87"/>
      <c r="B177" s="87"/>
      <c r="C177" s="87"/>
      <c r="D177" s="87"/>
      <c r="E177" s="87"/>
      <c r="F177" s="87"/>
      <c r="G177" s="87"/>
      <c r="H177" s="150"/>
      <c r="I177" s="87"/>
      <c r="J177" s="87"/>
      <c r="K177" s="87"/>
      <c r="L177" s="87"/>
      <c r="M177" s="87"/>
      <c r="N177" s="87"/>
      <c r="O177" s="87"/>
      <c r="P177" s="87"/>
    </row>
    <row r="178" spans="1:16" x14ac:dyDescent="0.3">
      <c r="A178" s="87"/>
      <c r="B178" s="87"/>
      <c r="C178" s="87"/>
      <c r="D178" s="87"/>
      <c r="E178" s="87"/>
      <c r="F178" s="87"/>
      <c r="G178" s="87"/>
      <c r="H178" s="150"/>
      <c r="I178" s="87"/>
      <c r="J178" s="87"/>
      <c r="K178" s="87"/>
      <c r="L178" s="87"/>
      <c r="M178" s="87"/>
      <c r="N178" s="87"/>
      <c r="O178" s="87"/>
      <c r="P178" s="87"/>
    </row>
    <row r="179" spans="1:16" x14ac:dyDescent="0.3">
      <c r="A179" s="87"/>
      <c r="B179" s="87"/>
      <c r="C179" s="87"/>
      <c r="D179" s="87"/>
      <c r="E179" s="87"/>
      <c r="F179" s="87"/>
      <c r="G179" s="87"/>
      <c r="H179" s="150"/>
      <c r="I179" s="87"/>
      <c r="J179" s="87"/>
      <c r="K179" s="87"/>
      <c r="L179" s="87"/>
      <c r="M179" s="87"/>
      <c r="N179" s="87"/>
      <c r="O179" s="87"/>
      <c r="P179" s="87"/>
    </row>
    <row r="180" spans="1:16" x14ac:dyDescent="0.3">
      <c r="A180" s="87"/>
      <c r="B180" s="87"/>
      <c r="C180" s="87"/>
      <c r="D180" s="87"/>
      <c r="E180" s="87"/>
      <c r="F180" s="87"/>
      <c r="G180" s="87"/>
      <c r="H180" s="150"/>
      <c r="I180" s="87"/>
      <c r="J180" s="87"/>
      <c r="K180" s="87"/>
      <c r="L180" s="87"/>
      <c r="M180" s="87"/>
      <c r="N180" s="87"/>
      <c r="O180" s="87"/>
      <c r="P180" s="87"/>
    </row>
    <row r="181" spans="1:16" x14ac:dyDescent="0.3">
      <c r="A181" s="87"/>
      <c r="B181" s="87"/>
      <c r="C181" s="87"/>
      <c r="D181" s="87"/>
      <c r="E181" s="87"/>
      <c r="F181" s="87"/>
      <c r="G181" s="87"/>
      <c r="H181" s="150"/>
      <c r="I181" s="87"/>
      <c r="J181" s="87"/>
      <c r="K181" s="87"/>
      <c r="L181" s="87"/>
      <c r="M181" s="87"/>
      <c r="N181" s="87"/>
      <c r="O181" s="87"/>
      <c r="P181" s="87"/>
    </row>
    <row r="182" spans="1:16" x14ac:dyDescent="0.3">
      <c r="C182" s="87"/>
      <c r="D182" s="87"/>
      <c r="E182" s="87"/>
      <c r="F182" s="87"/>
      <c r="G182" s="87"/>
      <c r="H182" s="150"/>
      <c r="I182" s="87"/>
      <c r="J182" s="87"/>
      <c r="K182" s="87"/>
      <c r="L182" s="87"/>
      <c r="M182" s="87"/>
      <c r="N182" s="87"/>
      <c r="O182" s="87"/>
      <c r="P182" s="87"/>
    </row>
    <row r="183" spans="1:16" x14ac:dyDescent="0.3">
      <c r="A183" s="87"/>
      <c r="B183" s="87"/>
      <c r="C183" s="87"/>
      <c r="D183" s="87"/>
      <c r="E183" s="87"/>
      <c r="F183" s="87"/>
      <c r="G183" s="87"/>
      <c r="H183" s="150"/>
      <c r="I183" s="87"/>
      <c r="J183" s="87"/>
      <c r="K183" s="87"/>
      <c r="L183" s="87"/>
      <c r="M183" s="87"/>
      <c r="N183" s="87"/>
      <c r="O183" s="87"/>
      <c r="P183" s="87"/>
    </row>
    <row r="184" spans="1:16" x14ac:dyDescent="0.3">
      <c r="A184" s="87"/>
      <c r="B184" s="87"/>
      <c r="C184" s="87"/>
      <c r="D184" s="87"/>
      <c r="E184" s="87"/>
      <c r="F184" s="87"/>
      <c r="G184" s="87"/>
      <c r="H184" s="150"/>
      <c r="I184" s="87"/>
      <c r="J184" s="87"/>
      <c r="K184" s="87"/>
      <c r="L184" s="87"/>
      <c r="M184" s="87"/>
      <c r="N184" s="87"/>
      <c r="O184" s="87"/>
      <c r="P184" s="87"/>
    </row>
    <row r="185" spans="1:16" x14ac:dyDescent="0.3">
      <c r="A185" s="87"/>
      <c r="B185" s="87"/>
      <c r="C185" s="87"/>
      <c r="D185" s="87"/>
      <c r="E185" s="87"/>
      <c r="F185" s="87"/>
      <c r="G185" s="87"/>
      <c r="H185" s="150"/>
      <c r="I185" s="87"/>
      <c r="J185" s="87"/>
      <c r="K185" s="87"/>
      <c r="L185" s="87"/>
      <c r="M185" s="87"/>
      <c r="N185" s="87"/>
      <c r="O185" s="87"/>
      <c r="P185" s="87"/>
    </row>
    <row r="186" spans="1:16" x14ac:dyDescent="0.3">
      <c r="A186" s="87"/>
      <c r="B186" s="87"/>
      <c r="C186" s="87"/>
      <c r="D186" s="87"/>
      <c r="E186" s="87"/>
      <c r="F186" s="87"/>
      <c r="G186" s="87"/>
      <c r="H186" s="150"/>
      <c r="I186" s="87"/>
      <c r="J186" s="87"/>
      <c r="K186" s="87"/>
      <c r="L186" s="87"/>
      <c r="M186" s="87"/>
      <c r="N186" s="87"/>
      <c r="O186" s="87"/>
      <c r="P186" s="87"/>
    </row>
    <row r="187" spans="1:16" x14ac:dyDescent="0.3">
      <c r="A187" s="87"/>
      <c r="B187" s="87"/>
      <c r="C187" s="87"/>
      <c r="D187" s="87"/>
      <c r="E187" s="87"/>
      <c r="F187" s="87"/>
      <c r="G187" s="87"/>
      <c r="H187" s="150"/>
      <c r="I187" s="87"/>
      <c r="J187" s="87"/>
      <c r="K187" s="87"/>
      <c r="L187" s="87"/>
      <c r="M187" s="87"/>
      <c r="N187" s="87"/>
      <c r="O187" s="87"/>
      <c r="P187" s="87"/>
    </row>
    <row r="188" spans="1:16" x14ac:dyDescent="0.3">
      <c r="A188" s="87"/>
      <c r="B188" s="87"/>
      <c r="C188" s="87"/>
      <c r="D188" s="87"/>
      <c r="E188" s="87"/>
      <c r="F188" s="87"/>
      <c r="G188" s="87"/>
      <c r="H188" s="150"/>
      <c r="I188" s="87"/>
      <c r="J188" s="87"/>
      <c r="K188" s="87"/>
      <c r="L188" s="87"/>
      <c r="M188" s="87"/>
      <c r="N188" s="87"/>
      <c r="O188" s="87"/>
      <c r="P188" s="87"/>
    </row>
    <row r="189" spans="1:16" x14ac:dyDescent="0.3">
      <c r="A189" s="87"/>
      <c r="B189" s="87"/>
      <c r="C189" s="87"/>
      <c r="D189" s="87"/>
      <c r="E189" s="87"/>
      <c r="F189" s="87"/>
      <c r="G189" s="87"/>
      <c r="H189" s="150"/>
      <c r="I189" s="87"/>
      <c r="J189" s="87"/>
      <c r="K189" s="87"/>
      <c r="L189" s="87"/>
      <c r="M189" s="87"/>
      <c r="N189" s="87"/>
      <c r="O189" s="87"/>
      <c r="P189" s="87"/>
    </row>
    <row r="190" spans="1:16" x14ac:dyDescent="0.3">
      <c r="A190" s="87"/>
      <c r="B190" s="87"/>
      <c r="C190" s="87"/>
      <c r="D190" s="87"/>
      <c r="E190" s="87"/>
      <c r="F190" s="87"/>
      <c r="G190" s="87"/>
      <c r="H190" s="150"/>
      <c r="I190" s="87"/>
      <c r="J190" s="87"/>
      <c r="K190" s="87"/>
      <c r="L190" s="87"/>
      <c r="M190" s="87"/>
      <c r="N190" s="87"/>
      <c r="O190" s="87"/>
      <c r="P190" s="87"/>
    </row>
    <row r="191" spans="1:16" x14ac:dyDescent="0.3">
      <c r="A191" s="87"/>
      <c r="B191" s="87"/>
      <c r="C191" s="87"/>
      <c r="D191" s="87"/>
      <c r="E191" s="87"/>
      <c r="F191" s="87"/>
      <c r="G191" s="87"/>
      <c r="H191" s="150"/>
      <c r="I191" s="87"/>
      <c r="J191" s="87"/>
      <c r="K191" s="87"/>
      <c r="L191" s="87"/>
      <c r="M191" s="87"/>
      <c r="N191" s="87"/>
      <c r="O191" s="87"/>
      <c r="P191" s="87"/>
    </row>
    <row r="192" spans="1:16" x14ac:dyDescent="0.3">
      <c r="A192" s="87"/>
      <c r="B192" s="87"/>
      <c r="C192" s="87"/>
      <c r="D192" s="87"/>
      <c r="E192" s="87"/>
      <c r="F192" s="87"/>
      <c r="G192" s="87"/>
      <c r="H192" s="150"/>
      <c r="I192" s="87"/>
      <c r="J192" s="87"/>
      <c r="K192" s="87"/>
      <c r="L192" s="87"/>
      <c r="M192" s="87"/>
      <c r="N192" s="87"/>
      <c r="O192" s="87"/>
      <c r="P192" s="87"/>
    </row>
    <row r="193" spans="1:16" x14ac:dyDescent="0.3">
      <c r="A193" s="87"/>
      <c r="B193" s="87"/>
      <c r="C193" s="87"/>
      <c r="D193" s="87"/>
      <c r="E193" s="87"/>
      <c r="F193" s="87"/>
      <c r="G193" s="87"/>
      <c r="H193" s="150"/>
      <c r="I193" s="87"/>
      <c r="J193" s="87"/>
      <c r="K193" s="87"/>
      <c r="L193" s="87"/>
      <c r="M193" s="87"/>
      <c r="N193" s="87"/>
      <c r="O193" s="87"/>
      <c r="P193" s="87"/>
    </row>
    <row r="194" spans="1:16" x14ac:dyDescent="0.3">
      <c r="A194" s="87"/>
      <c r="B194" s="87"/>
      <c r="C194" s="87"/>
      <c r="D194" s="87"/>
      <c r="E194" s="87"/>
      <c r="F194" s="87"/>
      <c r="G194" s="87"/>
      <c r="H194" s="150"/>
      <c r="I194" s="87"/>
      <c r="J194" s="87"/>
      <c r="K194" s="87"/>
      <c r="L194" s="87"/>
      <c r="M194" s="87"/>
      <c r="N194" s="87"/>
      <c r="O194" s="87"/>
      <c r="P194" s="87"/>
    </row>
    <row r="195" spans="1:16" x14ac:dyDescent="0.3">
      <c r="A195" s="87"/>
      <c r="B195" s="87"/>
      <c r="C195" s="87"/>
      <c r="D195" s="87"/>
      <c r="E195" s="87"/>
      <c r="F195" s="87"/>
      <c r="G195" s="87"/>
      <c r="H195" s="150"/>
      <c r="I195" s="87"/>
      <c r="J195" s="87"/>
      <c r="K195" s="87"/>
      <c r="L195" s="87"/>
      <c r="M195" s="87"/>
      <c r="N195" s="87"/>
      <c r="O195" s="87"/>
      <c r="P195" s="87"/>
    </row>
    <row r="196" spans="1:16" x14ac:dyDescent="0.3">
      <c r="A196" s="87"/>
      <c r="B196" s="87"/>
      <c r="C196" s="87"/>
      <c r="D196" s="87"/>
      <c r="E196" s="87"/>
      <c r="F196" s="87"/>
      <c r="G196" s="87"/>
      <c r="H196" s="150"/>
      <c r="I196" s="87"/>
      <c r="J196" s="87"/>
      <c r="K196" s="87"/>
      <c r="L196" s="87"/>
      <c r="M196" s="87"/>
      <c r="N196" s="87"/>
      <c r="O196" s="87"/>
      <c r="P196" s="87"/>
    </row>
    <row r="197" spans="1:16" x14ac:dyDescent="0.3">
      <c r="A197" s="87"/>
      <c r="B197" s="87"/>
      <c r="C197" s="87"/>
      <c r="D197" s="87"/>
      <c r="E197" s="87"/>
      <c r="F197" s="87"/>
      <c r="G197" s="87"/>
      <c r="H197" s="150"/>
      <c r="I197" s="87"/>
      <c r="J197" s="87"/>
      <c r="K197" s="87"/>
      <c r="L197" s="87"/>
      <c r="M197" s="87"/>
      <c r="N197" s="87"/>
      <c r="O197" s="87"/>
      <c r="P197" s="87"/>
    </row>
    <row r="198" spans="1:16" x14ac:dyDescent="0.3">
      <c r="A198" s="87"/>
      <c r="B198" s="87"/>
      <c r="C198" s="87"/>
      <c r="D198" s="87"/>
      <c r="E198" s="87"/>
      <c r="F198" s="87"/>
      <c r="G198" s="87"/>
      <c r="H198" s="150"/>
      <c r="I198" s="87"/>
      <c r="J198" s="87"/>
      <c r="K198" s="87"/>
      <c r="L198" s="87"/>
      <c r="M198" s="87"/>
      <c r="N198" s="87"/>
      <c r="O198" s="87"/>
      <c r="P198" s="87"/>
    </row>
    <row r="199" spans="1:16" x14ac:dyDescent="0.3">
      <c r="A199" s="87"/>
      <c r="B199" s="87"/>
      <c r="C199" s="87"/>
      <c r="D199" s="87"/>
      <c r="E199" s="87"/>
      <c r="F199" s="87"/>
      <c r="G199" s="87"/>
      <c r="H199" s="150"/>
      <c r="I199" s="87"/>
      <c r="J199" s="87"/>
      <c r="K199" s="87"/>
      <c r="L199" s="87"/>
      <c r="M199" s="87"/>
      <c r="N199" s="87"/>
      <c r="O199" s="87"/>
      <c r="P199" s="87"/>
    </row>
    <row r="200" spans="1:16" x14ac:dyDescent="0.3">
      <c r="A200" s="87"/>
      <c r="B200" s="87"/>
      <c r="C200" s="87"/>
      <c r="D200" s="87"/>
      <c r="E200" s="87"/>
      <c r="F200" s="87"/>
      <c r="G200" s="87"/>
      <c r="H200" s="150"/>
      <c r="I200" s="87"/>
      <c r="J200" s="87"/>
      <c r="K200" s="87"/>
      <c r="L200" s="87"/>
      <c r="M200" s="87"/>
      <c r="N200" s="87"/>
      <c r="O200" s="87"/>
      <c r="P200" s="87"/>
    </row>
    <row r="201" spans="1:16" x14ac:dyDescent="0.3">
      <c r="A201" s="87"/>
      <c r="B201" s="87"/>
      <c r="C201" s="87"/>
      <c r="D201" s="87"/>
      <c r="E201" s="87"/>
      <c r="F201" s="87"/>
      <c r="G201" s="87"/>
      <c r="H201" s="150"/>
      <c r="I201" s="87"/>
      <c r="J201" s="87"/>
      <c r="K201" s="87"/>
      <c r="L201" s="87"/>
      <c r="M201" s="87"/>
      <c r="N201" s="87"/>
      <c r="O201" s="87"/>
      <c r="P201" s="87"/>
    </row>
    <row r="202" spans="1:16" x14ac:dyDescent="0.3">
      <c r="A202" s="87"/>
      <c r="B202" s="87"/>
      <c r="C202" s="87"/>
      <c r="D202" s="87"/>
      <c r="E202" s="87"/>
      <c r="F202" s="87"/>
      <c r="G202" s="87"/>
      <c r="H202" s="150"/>
      <c r="I202" s="87"/>
      <c r="J202" s="87"/>
      <c r="K202" s="87"/>
      <c r="L202" s="87"/>
      <c r="M202" s="87"/>
      <c r="N202" s="87"/>
      <c r="O202" s="87"/>
      <c r="P202" s="87"/>
    </row>
    <row r="203" spans="1:16" x14ac:dyDescent="0.3">
      <c r="A203" s="87"/>
      <c r="B203" s="87"/>
      <c r="C203" s="87"/>
      <c r="D203" s="87"/>
      <c r="E203" s="87"/>
      <c r="F203" s="87"/>
      <c r="G203" s="87"/>
      <c r="H203" s="150"/>
      <c r="I203" s="87"/>
      <c r="J203" s="87"/>
      <c r="K203" s="87"/>
      <c r="L203" s="87"/>
      <c r="M203" s="87"/>
      <c r="N203" s="87"/>
      <c r="O203" s="87"/>
      <c r="P203" s="87"/>
    </row>
    <row r="204" spans="1:16" x14ac:dyDescent="0.3">
      <c r="A204" s="87"/>
      <c r="B204" s="87"/>
      <c r="C204" s="87"/>
      <c r="D204" s="87"/>
      <c r="E204" s="87"/>
      <c r="F204" s="87"/>
      <c r="G204" s="87"/>
      <c r="H204" s="150"/>
      <c r="I204" s="87"/>
      <c r="J204" s="87"/>
      <c r="K204" s="87"/>
      <c r="L204" s="87"/>
      <c r="M204" s="87"/>
      <c r="N204" s="87"/>
      <c r="O204" s="87"/>
      <c r="P204" s="87"/>
    </row>
    <row r="205" spans="1:16" x14ac:dyDescent="0.3">
      <c r="A205" s="87"/>
      <c r="B205" s="87"/>
      <c r="C205" s="87"/>
      <c r="D205" s="87"/>
      <c r="E205" s="87"/>
      <c r="F205" s="87"/>
      <c r="G205" s="87"/>
      <c r="H205" s="150"/>
      <c r="I205" s="87"/>
      <c r="J205" s="87"/>
      <c r="K205" s="87"/>
      <c r="L205" s="87"/>
      <c r="M205" s="87"/>
      <c r="N205" s="87"/>
      <c r="O205" s="87"/>
      <c r="P205" s="87"/>
    </row>
    <row r="206" spans="1:16" x14ac:dyDescent="0.3">
      <c r="A206" s="87"/>
      <c r="B206" s="87"/>
      <c r="C206" s="87"/>
      <c r="D206" s="87"/>
      <c r="E206" s="87"/>
      <c r="F206" s="87"/>
      <c r="G206" s="87"/>
      <c r="H206" s="150"/>
      <c r="I206" s="87"/>
      <c r="J206" s="87"/>
      <c r="K206" s="87"/>
      <c r="L206" s="87"/>
      <c r="M206" s="87"/>
      <c r="N206" s="87"/>
      <c r="O206" s="87"/>
      <c r="P206" s="87"/>
    </row>
    <row r="207" spans="1:16" x14ac:dyDescent="0.3">
      <c r="A207" s="87"/>
      <c r="B207" s="87"/>
      <c r="C207" s="87"/>
      <c r="D207" s="87"/>
      <c r="E207" s="87"/>
      <c r="F207" s="87"/>
      <c r="G207" s="87"/>
      <c r="H207" s="150"/>
      <c r="I207" s="87"/>
      <c r="J207" s="87"/>
      <c r="K207" s="87"/>
      <c r="L207" s="87"/>
      <c r="M207" s="87"/>
      <c r="N207" s="87"/>
      <c r="O207" s="87"/>
      <c r="P207" s="87"/>
    </row>
    <row r="208" spans="1:16" x14ac:dyDescent="0.3">
      <c r="A208" s="87"/>
      <c r="B208" s="87"/>
      <c r="C208" s="87"/>
      <c r="D208" s="87"/>
      <c r="E208" s="87"/>
      <c r="F208" s="87"/>
      <c r="G208" s="87"/>
      <c r="H208" s="150"/>
      <c r="I208" s="87"/>
      <c r="J208" s="87"/>
      <c r="K208" s="87"/>
      <c r="L208" s="87"/>
      <c r="M208" s="87"/>
      <c r="N208" s="87"/>
      <c r="O208" s="87"/>
      <c r="P208" s="87"/>
    </row>
    <row r="209" spans="1:16" x14ac:dyDescent="0.3">
      <c r="A209" s="87"/>
      <c r="B209" s="87"/>
      <c r="C209" s="87"/>
      <c r="D209" s="87"/>
      <c r="E209" s="87"/>
      <c r="F209" s="87"/>
      <c r="G209" s="87"/>
      <c r="H209" s="150"/>
      <c r="I209" s="87"/>
      <c r="J209" s="87"/>
      <c r="K209" s="87"/>
      <c r="L209" s="87"/>
      <c r="M209" s="87"/>
      <c r="N209" s="87"/>
      <c r="O209" s="87"/>
      <c r="P209" s="87"/>
    </row>
    <row r="210" spans="1:16" x14ac:dyDescent="0.3">
      <c r="A210" s="87"/>
      <c r="B210" s="87"/>
      <c r="C210" s="87"/>
      <c r="D210" s="87"/>
      <c r="E210" s="87"/>
      <c r="F210" s="87"/>
      <c r="G210" s="87"/>
      <c r="H210" s="150"/>
      <c r="I210" s="87"/>
      <c r="J210" s="87"/>
      <c r="K210" s="87"/>
      <c r="L210" s="87"/>
      <c r="M210" s="87"/>
      <c r="N210" s="87"/>
      <c r="O210" s="87"/>
      <c r="P210" s="87"/>
    </row>
    <row r="211" spans="1:16" x14ac:dyDescent="0.3">
      <c r="A211" s="87"/>
      <c r="B211" s="87"/>
      <c r="C211" s="87"/>
      <c r="D211" s="87"/>
      <c r="E211" s="87"/>
      <c r="F211" s="87"/>
      <c r="G211" s="87"/>
      <c r="H211" s="150"/>
      <c r="I211" s="87"/>
      <c r="J211" s="87"/>
      <c r="K211" s="87"/>
      <c r="L211" s="87"/>
      <c r="M211" s="87"/>
      <c r="N211" s="87"/>
      <c r="O211" s="87"/>
      <c r="P211" s="87"/>
    </row>
    <row r="212" spans="1:16" x14ac:dyDescent="0.3">
      <c r="A212" s="87"/>
      <c r="B212" s="87"/>
      <c r="C212" s="87"/>
      <c r="D212" s="87"/>
      <c r="E212" s="87"/>
      <c r="F212" s="87"/>
      <c r="G212" s="87"/>
      <c r="H212" s="150"/>
      <c r="I212" s="87"/>
      <c r="J212" s="87"/>
      <c r="K212" s="87"/>
      <c r="L212" s="87"/>
      <c r="M212" s="87"/>
      <c r="N212" s="87"/>
      <c r="O212" s="87"/>
      <c r="P212" s="87"/>
    </row>
    <row r="213" spans="1:16" x14ac:dyDescent="0.3">
      <c r="A213" s="87"/>
      <c r="B213" s="87"/>
      <c r="C213" s="87"/>
      <c r="D213" s="87"/>
      <c r="E213" s="87"/>
      <c r="F213" s="87"/>
      <c r="G213" s="87"/>
      <c r="H213" s="150"/>
      <c r="I213" s="87"/>
      <c r="J213" s="87"/>
      <c r="K213" s="87"/>
      <c r="L213" s="87"/>
      <c r="M213" s="87"/>
      <c r="N213" s="87"/>
      <c r="O213" s="87"/>
      <c r="P213" s="87"/>
    </row>
    <row r="214" spans="1:16" x14ac:dyDescent="0.3">
      <c r="A214" s="87"/>
      <c r="B214" s="87"/>
      <c r="C214" s="87"/>
      <c r="D214" s="87"/>
      <c r="E214" s="87"/>
      <c r="F214" s="87"/>
      <c r="G214" s="87"/>
      <c r="H214" s="150"/>
      <c r="I214" s="87"/>
      <c r="J214" s="87"/>
      <c r="K214" s="87"/>
      <c r="L214" s="87"/>
      <c r="M214" s="87"/>
      <c r="N214" s="87"/>
      <c r="O214" s="87"/>
      <c r="P214" s="87"/>
    </row>
    <row r="215" spans="1:16" x14ac:dyDescent="0.3">
      <c r="A215" s="87"/>
      <c r="B215" s="87"/>
      <c r="C215" s="87"/>
      <c r="D215" s="87"/>
      <c r="E215" s="87"/>
      <c r="F215" s="87"/>
      <c r="G215" s="87"/>
      <c r="H215" s="150"/>
      <c r="I215" s="87"/>
      <c r="J215" s="87"/>
      <c r="K215" s="87"/>
      <c r="L215" s="87"/>
      <c r="M215" s="87"/>
      <c r="N215" s="87"/>
      <c r="O215" s="87"/>
      <c r="P215" s="87"/>
    </row>
    <row r="216" spans="1:16" x14ac:dyDescent="0.3">
      <c r="A216" s="87"/>
      <c r="B216" s="87"/>
      <c r="C216" s="87"/>
      <c r="D216" s="87"/>
      <c r="E216" s="87"/>
      <c r="F216" s="87"/>
      <c r="G216" s="87"/>
      <c r="H216" s="150"/>
      <c r="I216" s="87"/>
      <c r="J216" s="87"/>
      <c r="K216" s="87"/>
      <c r="L216" s="87"/>
      <c r="M216" s="87"/>
      <c r="N216" s="87"/>
      <c r="O216" s="87"/>
      <c r="P216" s="87"/>
    </row>
    <row r="217" spans="1:16" x14ac:dyDescent="0.3">
      <c r="A217" s="87"/>
      <c r="B217" s="87"/>
      <c r="C217" s="87"/>
      <c r="D217" s="87"/>
      <c r="E217" s="87"/>
      <c r="F217" s="87"/>
      <c r="G217" s="87"/>
      <c r="H217" s="150"/>
      <c r="I217" s="87"/>
      <c r="J217" s="87"/>
      <c r="K217" s="87"/>
      <c r="L217" s="87"/>
      <c r="M217" s="87"/>
      <c r="N217" s="87"/>
      <c r="O217" s="87"/>
      <c r="P217" s="87"/>
    </row>
    <row r="218" spans="1:16" x14ac:dyDescent="0.3">
      <c r="A218" s="87"/>
      <c r="B218" s="87"/>
      <c r="C218" s="87"/>
      <c r="D218" s="87"/>
      <c r="E218" s="87"/>
      <c r="F218" s="87"/>
      <c r="G218" s="87"/>
      <c r="H218" s="150"/>
      <c r="I218" s="87"/>
      <c r="J218" s="87"/>
      <c r="K218" s="87"/>
      <c r="L218" s="87"/>
      <c r="M218" s="87"/>
      <c r="N218" s="87"/>
      <c r="O218" s="87"/>
      <c r="P218" s="87"/>
    </row>
    <row r="219" spans="1:16" x14ac:dyDescent="0.3">
      <c r="A219" s="87"/>
      <c r="B219" s="87"/>
      <c r="C219" s="87"/>
      <c r="D219" s="87"/>
      <c r="E219" s="87"/>
      <c r="F219" s="87"/>
      <c r="G219" s="87"/>
      <c r="H219" s="150"/>
      <c r="I219" s="87"/>
      <c r="J219" s="87"/>
      <c r="K219" s="87"/>
      <c r="L219" s="87"/>
      <c r="M219" s="87"/>
      <c r="N219" s="87"/>
      <c r="O219" s="87"/>
      <c r="P219" s="87"/>
    </row>
    <row r="220" spans="1:16" x14ac:dyDescent="0.3">
      <c r="A220" s="87"/>
      <c r="B220" s="87"/>
      <c r="C220" s="87"/>
      <c r="D220" s="87"/>
      <c r="E220" s="87"/>
      <c r="F220" s="87"/>
      <c r="G220" s="87"/>
      <c r="H220" s="150"/>
      <c r="I220" s="87"/>
      <c r="J220" s="87"/>
      <c r="K220" s="87"/>
      <c r="L220" s="87"/>
      <c r="M220" s="87"/>
      <c r="N220" s="87"/>
      <c r="O220" s="87"/>
      <c r="P220" s="87"/>
    </row>
    <row r="221" spans="1:16" x14ac:dyDescent="0.3">
      <c r="A221" s="87"/>
      <c r="B221" s="87"/>
      <c r="C221" s="87"/>
      <c r="D221" s="87"/>
      <c r="E221" s="87"/>
      <c r="F221" s="87"/>
      <c r="G221" s="87"/>
      <c r="H221" s="150"/>
      <c r="I221" s="87"/>
      <c r="J221" s="87"/>
      <c r="K221" s="87"/>
      <c r="L221" s="87"/>
      <c r="M221" s="87"/>
      <c r="N221" s="87"/>
      <c r="O221" s="87"/>
      <c r="P221" s="87"/>
    </row>
    <row r="222" spans="1:16" x14ac:dyDescent="0.3">
      <c r="A222" s="87"/>
      <c r="B222" s="87"/>
      <c r="C222" s="87"/>
      <c r="D222" s="87"/>
      <c r="E222" s="87"/>
      <c r="F222" s="87"/>
      <c r="G222" s="87"/>
      <c r="H222" s="150"/>
      <c r="I222" s="87"/>
      <c r="J222" s="87"/>
      <c r="K222" s="87"/>
      <c r="L222" s="87"/>
      <c r="M222" s="87"/>
      <c r="N222" s="87"/>
      <c r="O222" s="87"/>
      <c r="P222" s="87"/>
    </row>
    <row r="223" spans="1:16" x14ac:dyDescent="0.3">
      <c r="A223" s="87"/>
      <c r="B223" s="87"/>
      <c r="C223" s="87"/>
      <c r="D223" s="87"/>
      <c r="E223" s="87"/>
      <c r="F223" s="87"/>
      <c r="G223" s="87"/>
      <c r="H223" s="150"/>
      <c r="I223" s="87"/>
      <c r="J223" s="87"/>
      <c r="K223" s="87"/>
      <c r="L223" s="87"/>
      <c r="M223" s="87"/>
      <c r="N223" s="87"/>
      <c r="O223" s="87"/>
      <c r="P223" s="87"/>
    </row>
    <row r="224" spans="1:16" x14ac:dyDescent="0.3">
      <c r="A224" s="87"/>
      <c r="B224" s="87"/>
      <c r="C224" s="87"/>
      <c r="D224" s="87"/>
      <c r="E224" s="87"/>
      <c r="F224" s="87"/>
      <c r="G224" s="87"/>
      <c r="H224" s="150"/>
      <c r="I224" s="87"/>
      <c r="J224" s="87"/>
      <c r="K224" s="87"/>
      <c r="L224" s="87"/>
      <c r="M224" s="87"/>
      <c r="N224" s="87"/>
      <c r="O224" s="87"/>
      <c r="P224" s="87"/>
    </row>
    <row r="225" spans="1:16" x14ac:dyDescent="0.3">
      <c r="A225" s="87"/>
      <c r="B225" s="87"/>
      <c r="C225" s="87"/>
      <c r="D225" s="87"/>
      <c r="E225" s="87"/>
      <c r="F225" s="87"/>
      <c r="G225" s="87"/>
      <c r="H225" s="150"/>
      <c r="I225" s="87"/>
      <c r="J225" s="87"/>
      <c r="K225" s="87"/>
      <c r="L225" s="87"/>
      <c r="M225" s="87"/>
      <c r="N225" s="87"/>
      <c r="O225" s="87"/>
      <c r="P225" s="87"/>
    </row>
    <row r="226" spans="1:16" x14ac:dyDescent="0.3">
      <c r="A226" s="87"/>
      <c r="B226" s="87"/>
      <c r="C226" s="87"/>
      <c r="D226" s="87"/>
      <c r="E226" s="87"/>
      <c r="F226" s="87"/>
      <c r="G226" s="87"/>
      <c r="H226" s="150"/>
      <c r="I226" s="87"/>
      <c r="J226" s="87"/>
      <c r="K226" s="87"/>
      <c r="L226" s="87"/>
      <c r="M226" s="87"/>
      <c r="N226" s="87"/>
      <c r="O226" s="87"/>
      <c r="P226" s="87"/>
    </row>
    <row r="227" spans="1:16" x14ac:dyDescent="0.3">
      <c r="A227" s="87"/>
      <c r="B227" s="87"/>
      <c r="C227" s="87"/>
      <c r="D227" s="87"/>
      <c r="E227" s="87"/>
      <c r="F227" s="87"/>
      <c r="G227" s="87"/>
      <c r="H227" s="150"/>
      <c r="I227" s="87"/>
      <c r="J227" s="87"/>
      <c r="K227" s="87"/>
      <c r="L227" s="87"/>
      <c r="M227" s="87"/>
      <c r="N227" s="87"/>
      <c r="O227" s="87"/>
      <c r="P227" s="87"/>
    </row>
    <row r="228" spans="1:16" x14ac:dyDescent="0.3">
      <c r="A228" s="87"/>
      <c r="B228" s="87"/>
      <c r="C228" s="87"/>
      <c r="D228" s="87"/>
      <c r="E228" s="87"/>
      <c r="F228" s="87"/>
      <c r="G228" s="87"/>
      <c r="H228" s="150"/>
      <c r="I228" s="87"/>
      <c r="J228" s="87"/>
      <c r="K228" s="87"/>
      <c r="L228" s="87"/>
      <c r="M228" s="87"/>
      <c r="N228" s="87"/>
      <c r="O228" s="87"/>
      <c r="P228" s="87"/>
    </row>
    <row r="229" spans="1:16" x14ac:dyDescent="0.3">
      <c r="A229" s="87"/>
      <c r="B229" s="87"/>
      <c r="C229" s="87"/>
      <c r="D229" s="87"/>
      <c r="E229" s="87"/>
      <c r="F229" s="87"/>
      <c r="G229" s="87"/>
      <c r="H229" s="150"/>
      <c r="I229" s="87"/>
      <c r="J229" s="87"/>
      <c r="K229" s="87"/>
      <c r="L229" s="87"/>
      <c r="M229" s="87"/>
      <c r="N229" s="87"/>
      <c r="O229" s="87"/>
      <c r="P229" s="87"/>
    </row>
    <row r="230" spans="1:16" x14ac:dyDescent="0.3">
      <c r="A230" s="87"/>
      <c r="B230" s="87"/>
      <c r="C230" s="87"/>
      <c r="D230" s="87"/>
      <c r="E230" s="87"/>
      <c r="F230" s="87"/>
      <c r="G230" s="87"/>
      <c r="H230" s="150"/>
      <c r="I230" s="87"/>
      <c r="J230" s="87"/>
      <c r="K230" s="87"/>
      <c r="L230" s="87"/>
      <c r="M230" s="87"/>
      <c r="N230" s="87"/>
      <c r="O230" s="87"/>
      <c r="P230" s="87"/>
    </row>
    <row r="231" spans="1:16" x14ac:dyDescent="0.3">
      <c r="A231" s="87"/>
      <c r="B231" s="87"/>
      <c r="C231" s="87"/>
      <c r="D231" s="87"/>
      <c r="E231" s="87"/>
      <c r="F231" s="87"/>
      <c r="G231" s="87"/>
      <c r="H231" s="150"/>
      <c r="I231" s="87"/>
      <c r="J231" s="87"/>
      <c r="K231" s="87"/>
      <c r="L231" s="87"/>
      <c r="M231" s="87"/>
      <c r="N231" s="87"/>
      <c r="O231" s="87"/>
      <c r="P231" s="87"/>
    </row>
    <row r="232" spans="1:16" x14ac:dyDescent="0.3">
      <c r="A232" s="87"/>
      <c r="B232" s="87"/>
      <c r="C232" s="87"/>
      <c r="D232" s="87"/>
      <c r="E232" s="87"/>
      <c r="F232" s="87"/>
      <c r="G232" s="87"/>
      <c r="H232" s="150"/>
      <c r="I232" s="87"/>
      <c r="J232" s="87"/>
      <c r="K232" s="87"/>
      <c r="L232" s="87"/>
      <c r="M232" s="87"/>
      <c r="N232" s="87"/>
      <c r="O232" s="87"/>
      <c r="P232" s="87"/>
    </row>
    <row r="233" spans="1:16" x14ac:dyDescent="0.3">
      <c r="A233" s="87"/>
      <c r="B233" s="87"/>
      <c r="C233" s="87"/>
      <c r="D233" s="87"/>
      <c r="E233" s="87"/>
      <c r="F233" s="87"/>
      <c r="G233" s="87"/>
      <c r="H233" s="150"/>
      <c r="I233" s="87"/>
      <c r="J233" s="87"/>
      <c r="K233" s="87"/>
      <c r="L233" s="87"/>
      <c r="M233" s="87"/>
      <c r="N233" s="87"/>
      <c r="O233" s="87"/>
      <c r="P233" s="87"/>
    </row>
    <row r="234" spans="1:16" x14ac:dyDescent="0.3">
      <c r="A234" s="87"/>
      <c r="B234" s="87"/>
      <c r="C234" s="87"/>
      <c r="D234" s="87"/>
      <c r="E234" s="87"/>
      <c r="F234" s="87"/>
      <c r="G234" s="87"/>
      <c r="H234" s="150"/>
      <c r="I234" s="87"/>
      <c r="J234" s="87"/>
      <c r="K234" s="87"/>
      <c r="L234" s="87"/>
      <c r="M234" s="87"/>
      <c r="N234" s="87"/>
      <c r="O234" s="87"/>
      <c r="P234" s="87"/>
    </row>
    <row r="235" spans="1:16" x14ac:dyDescent="0.3">
      <c r="A235" s="87"/>
      <c r="B235" s="87"/>
      <c r="C235" s="87"/>
      <c r="D235" s="87"/>
      <c r="E235" s="87"/>
      <c r="F235" s="87"/>
      <c r="G235" s="87"/>
      <c r="H235" s="150"/>
      <c r="I235" s="87"/>
      <c r="J235" s="87"/>
      <c r="K235" s="87"/>
      <c r="L235" s="87"/>
      <c r="M235" s="87"/>
      <c r="N235" s="87"/>
      <c r="O235" s="87"/>
      <c r="P235" s="87"/>
    </row>
    <row r="236" spans="1:16" x14ac:dyDescent="0.3">
      <c r="A236" s="87"/>
      <c r="B236" s="87"/>
      <c r="C236" s="87"/>
      <c r="D236" s="87"/>
      <c r="E236" s="87"/>
      <c r="F236" s="87"/>
      <c r="G236" s="87"/>
      <c r="H236" s="150"/>
      <c r="I236" s="87"/>
      <c r="J236" s="87"/>
      <c r="K236" s="87"/>
      <c r="L236" s="87"/>
      <c r="M236" s="87"/>
      <c r="N236" s="87"/>
      <c r="O236" s="87"/>
      <c r="P236" s="87"/>
    </row>
    <row r="237" spans="1:16" x14ac:dyDescent="0.3">
      <c r="A237" s="87"/>
      <c r="B237" s="87"/>
      <c r="C237" s="87"/>
      <c r="D237" s="87"/>
      <c r="E237" s="87"/>
      <c r="F237" s="87"/>
      <c r="G237" s="87"/>
      <c r="H237" s="150"/>
      <c r="I237" s="87"/>
      <c r="J237" s="87"/>
      <c r="K237" s="87"/>
      <c r="L237" s="87"/>
      <c r="M237" s="87"/>
      <c r="N237" s="87"/>
      <c r="O237" s="87"/>
      <c r="P237" s="87"/>
    </row>
    <row r="238" spans="1:16" x14ac:dyDescent="0.3">
      <c r="A238" s="87"/>
      <c r="B238" s="87"/>
      <c r="C238" s="87"/>
      <c r="D238" s="87"/>
      <c r="E238" s="87"/>
      <c r="F238" s="87"/>
      <c r="G238" s="87"/>
      <c r="H238" s="150"/>
      <c r="I238" s="87"/>
      <c r="J238" s="87"/>
      <c r="K238" s="87"/>
      <c r="L238" s="87"/>
      <c r="M238" s="87"/>
      <c r="N238" s="87"/>
      <c r="O238" s="87"/>
      <c r="P238" s="87"/>
    </row>
    <row r="239" spans="1:16" x14ac:dyDescent="0.3">
      <c r="A239" s="87"/>
      <c r="B239" s="87"/>
      <c r="C239" s="87"/>
      <c r="D239" s="87"/>
      <c r="E239" s="87"/>
      <c r="F239" s="87"/>
      <c r="G239" s="87"/>
      <c r="H239" s="150"/>
      <c r="I239" s="87"/>
      <c r="J239" s="87"/>
      <c r="K239" s="87"/>
      <c r="L239" s="87"/>
      <c r="M239" s="87"/>
      <c r="N239" s="87"/>
      <c r="O239" s="87"/>
      <c r="P239" s="87"/>
    </row>
    <row r="240" spans="1:16" x14ac:dyDescent="0.3">
      <c r="A240" s="87"/>
      <c r="B240" s="87"/>
      <c r="C240" s="87"/>
      <c r="D240" s="87"/>
      <c r="E240" s="87"/>
      <c r="F240" s="87"/>
      <c r="G240" s="87"/>
      <c r="H240" s="150"/>
      <c r="I240" s="87"/>
      <c r="J240" s="87"/>
      <c r="K240" s="87"/>
      <c r="L240" s="87"/>
      <c r="M240" s="87"/>
      <c r="N240" s="87"/>
      <c r="O240" s="87"/>
      <c r="P240" s="87"/>
    </row>
    <row r="241" spans="1:16" x14ac:dyDescent="0.3">
      <c r="A241" s="87"/>
      <c r="B241" s="87"/>
      <c r="C241" s="87"/>
      <c r="D241" s="87"/>
      <c r="E241" s="87"/>
      <c r="F241" s="87"/>
      <c r="G241" s="87"/>
      <c r="H241" s="150"/>
      <c r="I241" s="87"/>
      <c r="J241" s="87"/>
      <c r="K241" s="87"/>
      <c r="L241" s="87"/>
      <c r="M241" s="87"/>
      <c r="N241" s="87"/>
      <c r="O241" s="87"/>
      <c r="P241" s="87"/>
    </row>
    <row r="242" spans="1:16" x14ac:dyDescent="0.3">
      <c r="A242" s="87"/>
      <c r="B242" s="87"/>
      <c r="C242" s="87"/>
      <c r="D242" s="87"/>
      <c r="E242" s="87"/>
      <c r="F242" s="87"/>
      <c r="G242" s="87"/>
      <c r="H242" s="150"/>
      <c r="I242" s="87"/>
      <c r="J242" s="87"/>
      <c r="K242" s="87"/>
      <c r="L242" s="87"/>
      <c r="M242" s="87"/>
      <c r="N242" s="87"/>
      <c r="O242" s="87"/>
      <c r="P242" s="87"/>
    </row>
    <row r="243" spans="1:16" x14ac:dyDescent="0.3">
      <c r="A243" s="87"/>
      <c r="B243" s="87"/>
      <c r="C243" s="87"/>
      <c r="D243" s="87"/>
      <c r="E243" s="87"/>
      <c r="F243" s="87"/>
      <c r="G243" s="87"/>
      <c r="H243" s="150"/>
      <c r="I243" s="87"/>
      <c r="J243" s="87"/>
      <c r="K243" s="87"/>
      <c r="L243" s="87"/>
      <c r="M243" s="87"/>
      <c r="N243" s="87"/>
      <c r="O243" s="87"/>
      <c r="P243" s="87"/>
    </row>
    <row r="244" spans="1:16" x14ac:dyDescent="0.3">
      <c r="A244" s="87"/>
      <c r="B244" s="87"/>
      <c r="C244" s="87"/>
      <c r="D244" s="87"/>
      <c r="E244" s="87"/>
      <c r="F244" s="87"/>
      <c r="G244" s="87"/>
      <c r="H244" s="150"/>
      <c r="I244" s="87"/>
      <c r="J244" s="87"/>
      <c r="K244" s="87"/>
      <c r="L244" s="87"/>
      <c r="M244" s="87"/>
      <c r="N244" s="87"/>
      <c r="O244" s="87"/>
      <c r="P244" s="87"/>
    </row>
    <row r="245" spans="1:16" x14ac:dyDescent="0.3">
      <c r="A245" s="87"/>
      <c r="B245" s="87"/>
      <c r="C245" s="87"/>
      <c r="D245" s="87"/>
      <c r="E245" s="87"/>
      <c r="F245" s="87"/>
      <c r="G245" s="87"/>
      <c r="H245" s="150"/>
      <c r="I245" s="87"/>
      <c r="J245" s="87"/>
      <c r="K245" s="87"/>
      <c r="L245" s="87"/>
      <c r="M245" s="87"/>
      <c r="N245" s="87"/>
      <c r="O245" s="87"/>
      <c r="P245" s="87"/>
    </row>
    <row r="246" spans="1:16" x14ac:dyDescent="0.3">
      <c r="A246" s="87"/>
      <c r="B246" s="87"/>
      <c r="C246" s="87"/>
      <c r="D246" s="87"/>
      <c r="E246" s="87"/>
      <c r="F246" s="87"/>
      <c r="G246" s="87"/>
      <c r="H246" s="150"/>
      <c r="I246" s="87"/>
      <c r="J246" s="87"/>
      <c r="K246" s="87"/>
      <c r="L246" s="87"/>
      <c r="M246" s="87"/>
      <c r="N246" s="87"/>
      <c r="O246" s="87"/>
      <c r="P246" s="87"/>
    </row>
    <row r="247" spans="1:16" x14ac:dyDescent="0.3">
      <c r="A247" s="87"/>
      <c r="B247" s="87"/>
      <c r="C247" s="87"/>
      <c r="D247" s="87"/>
      <c r="E247" s="87"/>
      <c r="F247" s="87"/>
      <c r="G247" s="87"/>
      <c r="H247" s="150"/>
      <c r="I247" s="87"/>
      <c r="J247" s="87"/>
      <c r="K247" s="87"/>
      <c r="L247" s="87"/>
      <c r="M247" s="87"/>
      <c r="N247" s="87"/>
      <c r="O247" s="87"/>
      <c r="P247" s="87"/>
    </row>
    <row r="248" spans="1:16" x14ac:dyDescent="0.3">
      <c r="A248" s="87"/>
      <c r="B248" s="87"/>
      <c r="C248" s="87"/>
      <c r="D248" s="87"/>
      <c r="E248" s="87"/>
      <c r="F248" s="87"/>
      <c r="G248" s="87"/>
      <c r="H248" s="150"/>
      <c r="I248" s="87"/>
      <c r="J248" s="87"/>
      <c r="K248" s="87"/>
      <c r="L248" s="87"/>
      <c r="M248" s="87"/>
      <c r="N248" s="87"/>
      <c r="O248" s="87"/>
      <c r="P248" s="87"/>
    </row>
    <row r="249" spans="1:16" x14ac:dyDescent="0.3">
      <c r="A249" s="87"/>
      <c r="B249" s="87"/>
      <c r="C249" s="87"/>
      <c r="D249" s="87"/>
      <c r="E249" s="87"/>
      <c r="F249" s="87"/>
      <c r="G249" s="87"/>
      <c r="H249" s="150"/>
      <c r="I249" s="87"/>
      <c r="J249" s="87"/>
      <c r="K249" s="87"/>
      <c r="L249" s="87"/>
      <c r="M249" s="87"/>
      <c r="N249" s="87"/>
      <c r="O249" s="87"/>
      <c r="P249" s="87"/>
    </row>
    <row r="250" spans="1:16" x14ac:dyDescent="0.3">
      <c r="A250" s="87"/>
      <c r="B250" s="87"/>
      <c r="C250" s="87"/>
      <c r="D250" s="87"/>
      <c r="E250" s="87"/>
      <c r="F250" s="87"/>
      <c r="G250" s="87"/>
      <c r="H250" s="150"/>
      <c r="I250" s="87"/>
      <c r="J250" s="87"/>
      <c r="K250" s="87"/>
      <c r="L250" s="87"/>
      <c r="M250" s="87"/>
      <c r="N250" s="87"/>
      <c r="O250" s="87"/>
      <c r="P250" s="87"/>
    </row>
    <row r="251" spans="1:16" x14ac:dyDescent="0.3">
      <c r="A251" s="87"/>
      <c r="B251" s="87"/>
      <c r="C251" s="87"/>
      <c r="D251" s="87"/>
      <c r="E251" s="87"/>
      <c r="F251" s="87"/>
      <c r="G251" s="87"/>
      <c r="H251" s="150"/>
      <c r="I251" s="87"/>
      <c r="J251" s="87"/>
      <c r="K251" s="87"/>
      <c r="L251" s="87"/>
      <c r="M251" s="87"/>
      <c r="N251" s="87"/>
      <c r="O251" s="87"/>
      <c r="P251" s="87"/>
    </row>
    <row r="252" spans="1:16" x14ac:dyDescent="0.3">
      <c r="A252" s="87"/>
      <c r="B252" s="87"/>
      <c r="C252" s="87"/>
      <c r="D252" s="87"/>
      <c r="E252" s="87"/>
      <c r="F252" s="87"/>
      <c r="G252" s="87"/>
      <c r="H252" s="150"/>
      <c r="I252" s="87"/>
      <c r="J252" s="87"/>
      <c r="K252" s="87"/>
      <c r="L252" s="87"/>
      <c r="M252" s="87"/>
      <c r="N252" s="87"/>
      <c r="O252" s="87"/>
      <c r="P252" s="87"/>
    </row>
    <row r="253" spans="1:16" x14ac:dyDescent="0.3">
      <c r="A253" s="87"/>
      <c r="B253" s="87"/>
      <c r="C253" s="87"/>
      <c r="D253" s="87"/>
      <c r="E253" s="87"/>
      <c r="F253" s="87"/>
      <c r="G253" s="87"/>
      <c r="H253" s="150"/>
      <c r="I253" s="87"/>
      <c r="J253" s="87"/>
      <c r="K253" s="87"/>
      <c r="L253" s="87"/>
      <c r="M253" s="87"/>
      <c r="N253" s="87"/>
      <c r="O253" s="87"/>
      <c r="P253" s="87"/>
    </row>
    <row r="254" spans="1:16" x14ac:dyDescent="0.3">
      <c r="A254" s="87"/>
      <c r="B254" s="87"/>
      <c r="C254" s="87"/>
      <c r="D254" s="87"/>
      <c r="E254" s="87"/>
      <c r="F254" s="87"/>
      <c r="G254" s="87"/>
      <c r="H254" s="150"/>
      <c r="I254" s="87"/>
      <c r="J254" s="87"/>
      <c r="K254" s="87"/>
      <c r="L254" s="87"/>
      <c r="M254" s="87"/>
      <c r="N254" s="87"/>
      <c r="O254" s="87"/>
      <c r="P254" s="87"/>
    </row>
    <row r="255" spans="1:16" x14ac:dyDescent="0.3">
      <c r="A255" s="87"/>
      <c r="B255" s="87"/>
      <c r="C255" s="87"/>
      <c r="D255" s="87"/>
      <c r="E255" s="87"/>
      <c r="F255" s="87"/>
      <c r="G255" s="87"/>
      <c r="H255" s="150"/>
      <c r="I255" s="87"/>
      <c r="J255" s="87"/>
      <c r="K255" s="87"/>
      <c r="L255" s="87"/>
      <c r="M255" s="87"/>
      <c r="N255" s="87"/>
      <c r="O255" s="87"/>
      <c r="P255" s="87"/>
    </row>
    <row r="256" spans="1:16" x14ac:dyDescent="0.3">
      <c r="A256" s="87"/>
      <c r="B256" s="87"/>
      <c r="C256" s="87"/>
      <c r="D256" s="87"/>
      <c r="E256" s="87"/>
      <c r="F256" s="87"/>
      <c r="G256" s="87"/>
      <c r="H256" s="150"/>
      <c r="I256" s="87"/>
      <c r="J256" s="87"/>
      <c r="K256" s="87"/>
      <c r="L256" s="87"/>
      <c r="M256" s="87"/>
      <c r="N256" s="87"/>
      <c r="O256" s="87"/>
      <c r="P256" s="87"/>
    </row>
    <row r="257" spans="1:16" x14ac:dyDescent="0.3">
      <c r="A257" s="87"/>
      <c r="B257" s="87"/>
      <c r="C257" s="87"/>
      <c r="D257" s="87"/>
      <c r="E257" s="87"/>
      <c r="F257" s="87"/>
      <c r="G257" s="87"/>
      <c r="H257" s="150"/>
      <c r="I257" s="87"/>
      <c r="J257" s="87"/>
      <c r="K257" s="87"/>
      <c r="L257" s="87"/>
      <c r="M257" s="87"/>
      <c r="N257" s="87"/>
      <c r="O257" s="87"/>
      <c r="P257" s="87"/>
    </row>
    <row r="258" spans="1:16" x14ac:dyDescent="0.3">
      <c r="A258" s="87"/>
      <c r="B258" s="87"/>
      <c r="C258" s="87"/>
      <c r="D258" s="87"/>
      <c r="E258" s="87"/>
      <c r="F258" s="87"/>
      <c r="G258" s="87"/>
      <c r="H258" s="150"/>
      <c r="I258" s="87"/>
      <c r="J258" s="87"/>
      <c r="K258" s="87"/>
      <c r="L258" s="87"/>
      <c r="M258" s="87"/>
      <c r="N258" s="87"/>
      <c r="O258" s="87"/>
      <c r="P258" s="87"/>
    </row>
    <row r="259" spans="1:16" x14ac:dyDescent="0.3">
      <c r="A259" s="87"/>
      <c r="B259" s="87"/>
      <c r="C259" s="87"/>
      <c r="D259" s="87"/>
      <c r="E259" s="87"/>
      <c r="F259" s="87"/>
      <c r="G259" s="87"/>
      <c r="H259" s="150"/>
      <c r="I259" s="87"/>
      <c r="J259" s="87"/>
      <c r="K259" s="87"/>
      <c r="L259" s="87"/>
      <c r="M259" s="87"/>
      <c r="N259" s="87"/>
      <c r="O259" s="87"/>
      <c r="P259" s="87"/>
    </row>
    <row r="260" spans="1:16" x14ac:dyDescent="0.3">
      <c r="A260" s="87"/>
      <c r="B260" s="87"/>
      <c r="C260" s="87"/>
      <c r="D260" s="87"/>
      <c r="E260" s="87"/>
      <c r="F260" s="87"/>
      <c r="G260" s="87"/>
      <c r="H260" s="150"/>
      <c r="I260" s="87"/>
      <c r="J260" s="87"/>
      <c r="K260" s="87"/>
      <c r="L260" s="87"/>
      <c r="M260" s="87"/>
      <c r="N260" s="87"/>
      <c r="O260" s="87"/>
      <c r="P260" s="87"/>
    </row>
    <row r="261" spans="1:16" x14ac:dyDescent="0.3">
      <c r="A261" s="87"/>
      <c r="B261" s="87"/>
      <c r="C261" s="87"/>
      <c r="D261" s="87"/>
      <c r="E261" s="87"/>
      <c r="F261" s="87"/>
      <c r="G261" s="87"/>
      <c r="H261" s="150"/>
      <c r="I261" s="87"/>
      <c r="J261" s="87"/>
      <c r="K261" s="87"/>
      <c r="L261" s="87"/>
      <c r="M261" s="87"/>
      <c r="N261" s="87"/>
      <c r="O261" s="87"/>
      <c r="P261" s="87"/>
    </row>
    <row r="262" spans="1:16" x14ac:dyDescent="0.3">
      <c r="A262" s="87"/>
      <c r="B262" s="87"/>
      <c r="C262" s="87"/>
      <c r="D262" s="87"/>
      <c r="E262" s="87"/>
      <c r="F262" s="87"/>
      <c r="G262" s="87"/>
      <c r="H262" s="150"/>
      <c r="I262" s="87"/>
      <c r="J262" s="87"/>
      <c r="K262" s="87"/>
      <c r="L262" s="87"/>
      <c r="M262" s="87"/>
      <c r="N262" s="87"/>
      <c r="O262" s="87"/>
      <c r="P262" s="87"/>
    </row>
    <row r="263" spans="1:16" x14ac:dyDescent="0.3">
      <c r="A263" s="87"/>
      <c r="B263" s="87"/>
      <c r="C263" s="87"/>
      <c r="D263" s="87"/>
      <c r="E263" s="87"/>
      <c r="F263" s="87"/>
      <c r="G263" s="87"/>
      <c r="H263" s="150"/>
      <c r="I263" s="87"/>
      <c r="J263" s="87"/>
      <c r="K263" s="87"/>
      <c r="L263" s="87"/>
      <c r="M263" s="87"/>
      <c r="N263" s="87"/>
      <c r="O263" s="87"/>
      <c r="P263" s="87"/>
    </row>
    <row r="264" spans="1:16" x14ac:dyDescent="0.3">
      <c r="A264" s="87"/>
      <c r="B264" s="87"/>
      <c r="C264" s="87"/>
      <c r="D264" s="87"/>
      <c r="E264" s="87"/>
      <c r="F264" s="87"/>
      <c r="G264" s="87"/>
      <c r="H264" s="150"/>
      <c r="I264" s="87"/>
      <c r="J264" s="87"/>
      <c r="K264" s="87"/>
      <c r="L264" s="87"/>
      <c r="M264" s="87"/>
      <c r="N264" s="87"/>
      <c r="O264" s="87"/>
      <c r="P264" s="87"/>
    </row>
    <row r="265" spans="1:16" x14ac:dyDescent="0.3">
      <c r="A265" s="87"/>
      <c r="B265" s="87"/>
      <c r="C265" s="87"/>
      <c r="D265" s="87"/>
      <c r="E265" s="87"/>
      <c r="F265" s="87"/>
      <c r="G265" s="87"/>
      <c r="H265" s="150"/>
      <c r="I265" s="87"/>
      <c r="J265" s="87"/>
      <c r="K265" s="87"/>
      <c r="L265" s="87"/>
      <c r="M265" s="87"/>
      <c r="N265" s="87"/>
      <c r="O265" s="87"/>
      <c r="P265" s="87"/>
    </row>
    <row r="266" spans="1:16" x14ac:dyDescent="0.3">
      <c r="A266" s="87"/>
      <c r="B266" s="87"/>
      <c r="C266" s="87"/>
      <c r="D266" s="87"/>
      <c r="E266" s="87"/>
      <c r="F266" s="87"/>
      <c r="G266" s="87"/>
      <c r="H266" s="150"/>
      <c r="I266" s="87"/>
      <c r="J266" s="87"/>
      <c r="K266" s="87"/>
      <c r="L266" s="87"/>
      <c r="M266" s="87"/>
      <c r="N266" s="87"/>
      <c r="O266" s="87"/>
      <c r="P266" s="87"/>
    </row>
    <row r="267" spans="1:16" x14ac:dyDescent="0.3">
      <c r="A267" s="87"/>
      <c r="B267" s="87"/>
      <c r="C267" s="87"/>
      <c r="D267" s="87"/>
      <c r="E267" s="87"/>
      <c r="F267" s="87"/>
      <c r="G267" s="87"/>
      <c r="H267" s="150"/>
      <c r="I267" s="87"/>
      <c r="J267" s="87"/>
      <c r="K267" s="87"/>
      <c r="L267" s="87"/>
      <c r="M267" s="87"/>
      <c r="N267" s="87"/>
      <c r="O267" s="87"/>
      <c r="P267" s="87"/>
    </row>
    <row r="268" spans="1:16" x14ac:dyDescent="0.3">
      <c r="A268" s="87"/>
      <c r="B268" s="87"/>
      <c r="C268" s="87"/>
      <c r="D268" s="87"/>
      <c r="E268" s="87"/>
      <c r="F268" s="87"/>
      <c r="G268" s="87"/>
      <c r="H268" s="150"/>
      <c r="I268" s="87"/>
      <c r="J268" s="87"/>
      <c r="K268" s="87"/>
      <c r="L268" s="87"/>
      <c r="M268" s="87"/>
      <c r="N268" s="87"/>
      <c r="O268" s="87"/>
      <c r="P268" s="87"/>
    </row>
    <row r="269" spans="1:16" x14ac:dyDescent="0.3">
      <c r="A269" s="87"/>
      <c r="B269" s="87"/>
      <c r="C269" s="87"/>
      <c r="D269" s="87"/>
      <c r="E269" s="87"/>
      <c r="F269" s="87"/>
      <c r="G269" s="87"/>
      <c r="H269" s="150"/>
      <c r="I269" s="87"/>
      <c r="J269" s="87"/>
      <c r="K269" s="87"/>
      <c r="L269" s="87"/>
      <c r="M269" s="87"/>
      <c r="N269" s="87"/>
      <c r="O269" s="87"/>
      <c r="P269" s="87"/>
    </row>
    <row r="270" spans="1:16" x14ac:dyDescent="0.3">
      <c r="A270" s="87"/>
      <c r="B270" s="87"/>
      <c r="C270" s="87"/>
      <c r="D270" s="87"/>
      <c r="E270" s="87"/>
      <c r="F270" s="87"/>
      <c r="G270" s="87"/>
      <c r="H270" s="150"/>
      <c r="I270" s="87"/>
      <c r="J270" s="87"/>
      <c r="K270" s="87"/>
      <c r="L270" s="87"/>
      <c r="M270" s="87"/>
      <c r="N270" s="87"/>
      <c r="O270" s="87"/>
      <c r="P270" s="87"/>
    </row>
    <row r="271" spans="1:16" x14ac:dyDescent="0.3">
      <c r="A271" s="87"/>
      <c r="B271" s="87"/>
      <c r="C271" s="87"/>
      <c r="D271" s="87"/>
      <c r="E271" s="87"/>
      <c r="F271" s="87"/>
      <c r="G271" s="87"/>
      <c r="H271" s="150"/>
      <c r="I271" s="87"/>
      <c r="J271" s="87"/>
      <c r="K271" s="87"/>
      <c r="L271" s="87"/>
      <c r="M271" s="87"/>
      <c r="N271" s="87"/>
      <c r="O271" s="87"/>
      <c r="P271" s="87"/>
    </row>
    <row r="272" spans="1:16" x14ac:dyDescent="0.3">
      <c r="A272" s="87"/>
      <c r="B272" s="87"/>
      <c r="C272" s="87"/>
      <c r="D272" s="87"/>
      <c r="E272" s="87"/>
      <c r="F272" s="87"/>
      <c r="G272" s="87"/>
      <c r="H272" s="150"/>
      <c r="I272" s="87"/>
      <c r="J272" s="87"/>
      <c r="K272" s="87"/>
      <c r="L272" s="87"/>
      <c r="M272" s="87"/>
      <c r="N272" s="87"/>
      <c r="O272" s="87"/>
      <c r="P272" s="87"/>
    </row>
    <row r="273" spans="1:16" x14ac:dyDescent="0.3">
      <c r="A273" s="87"/>
      <c r="B273" s="87"/>
      <c r="C273" s="87"/>
      <c r="D273" s="87"/>
      <c r="E273" s="87"/>
      <c r="F273" s="87"/>
      <c r="G273" s="87"/>
      <c r="H273" s="150"/>
      <c r="I273" s="87"/>
      <c r="J273" s="87"/>
      <c r="K273" s="87"/>
      <c r="L273" s="87"/>
      <c r="M273" s="87"/>
      <c r="N273" s="87"/>
      <c r="O273" s="87"/>
      <c r="P273" s="87"/>
    </row>
    <row r="274" spans="1:16" x14ac:dyDescent="0.3">
      <c r="A274" s="87"/>
      <c r="B274" s="87"/>
      <c r="C274" s="87"/>
      <c r="D274" s="87"/>
      <c r="E274" s="87"/>
      <c r="F274" s="87"/>
      <c r="G274" s="87"/>
      <c r="H274" s="150"/>
      <c r="I274" s="87"/>
      <c r="J274" s="87"/>
      <c r="K274" s="87"/>
      <c r="L274" s="87"/>
      <c r="M274" s="87"/>
      <c r="N274" s="87"/>
      <c r="O274" s="87"/>
      <c r="P274" s="87"/>
    </row>
    <row r="275" spans="1:16" x14ac:dyDescent="0.3">
      <c r="A275" s="87"/>
      <c r="B275" s="87"/>
      <c r="C275" s="87"/>
      <c r="D275" s="87"/>
      <c r="E275" s="87"/>
      <c r="F275" s="87"/>
      <c r="G275" s="87"/>
      <c r="H275" s="150"/>
      <c r="I275" s="87"/>
      <c r="J275" s="87"/>
      <c r="K275" s="87"/>
      <c r="L275" s="87"/>
      <c r="M275" s="87"/>
      <c r="N275" s="87"/>
      <c r="O275" s="87"/>
      <c r="P275" s="87"/>
    </row>
    <row r="276" spans="1:16" x14ac:dyDescent="0.3">
      <c r="A276" s="87"/>
      <c r="B276" s="87"/>
      <c r="C276" s="87"/>
      <c r="D276" s="87"/>
      <c r="E276" s="87"/>
      <c r="F276" s="87"/>
      <c r="G276" s="87"/>
      <c r="H276" s="150"/>
      <c r="I276" s="87"/>
      <c r="J276" s="87"/>
      <c r="K276" s="87"/>
      <c r="L276" s="87"/>
      <c r="M276" s="87"/>
      <c r="N276" s="87"/>
      <c r="O276" s="87"/>
      <c r="P276" s="87"/>
    </row>
    <row r="277" spans="1:16" x14ac:dyDescent="0.3">
      <c r="A277" s="87"/>
      <c r="B277" s="87"/>
      <c r="C277" s="87"/>
      <c r="D277" s="87"/>
      <c r="E277" s="87"/>
      <c r="F277" s="87"/>
      <c r="G277" s="87"/>
      <c r="H277" s="150"/>
      <c r="I277" s="87"/>
      <c r="J277" s="87"/>
      <c r="K277" s="87"/>
      <c r="L277" s="87"/>
      <c r="M277" s="87"/>
      <c r="N277" s="87"/>
      <c r="O277" s="87"/>
      <c r="P277" s="87"/>
    </row>
    <row r="278" spans="1:16" x14ac:dyDescent="0.3">
      <c r="A278" s="87"/>
      <c r="B278" s="87"/>
      <c r="C278" s="87"/>
      <c r="D278" s="87"/>
      <c r="E278" s="87"/>
      <c r="F278" s="87"/>
      <c r="G278" s="87"/>
      <c r="H278" s="150"/>
      <c r="I278" s="87"/>
      <c r="J278" s="87"/>
      <c r="K278" s="87"/>
      <c r="L278" s="87"/>
      <c r="M278" s="87"/>
      <c r="N278" s="87"/>
      <c r="O278" s="87"/>
      <c r="P278" s="87"/>
    </row>
    <row r="279" spans="1:16" x14ac:dyDescent="0.3">
      <c r="A279" s="87"/>
      <c r="B279" s="87"/>
      <c r="C279" s="87"/>
      <c r="D279" s="87"/>
      <c r="E279" s="87"/>
      <c r="F279" s="87"/>
      <c r="G279" s="87"/>
      <c r="H279" s="150"/>
      <c r="I279" s="87"/>
      <c r="J279" s="87"/>
      <c r="K279" s="87"/>
      <c r="L279" s="87"/>
      <c r="M279" s="87"/>
      <c r="N279" s="87"/>
      <c r="O279" s="87"/>
      <c r="P279" s="87"/>
    </row>
    <row r="280" spans="1:16" x14ac:dyDescent="0.3">
      <c r="A280" s="87"/>
      <c r="B280" s="87"/>
      <c r="C280" s="87"/>
      <c r="D280" s="87"/>
      <c r="E280" s="87"/>
      <c r="F280" s="87"/>
      <c r="G280" s="87"/>
      <c r="H280" s="150"/>
      <c r="I280" s="87"/>
      <c r="J280" s="87"/>
      <c r="K280" s="87"/>
      <c r="L280" s="87"/>
      <c r="M280" s="87"/>
      <c r="N280" s="87"/>
      <c r="O280" s="87"/>
      <c r="P280" s="87"/>
    </row>
    <row r="281" spans="1:16" x14ac:dyDescent="0.3">
      <c r="A281" s="87"/>
      <c r="B281" s="87"/>
      <c r="C281" s="87"/>
      <c r="D281" s="87"/>
      <c r="E281" s="87"/>
      <c r="F281" s="87"/>
      <c r="G281" s="87"/>
      <c r="H281" s="150"/>
      <c r="I281" s="87"/>
      <c r="J281" s="87"/>
      <c r="K281" s="87"/>
      <c r="L281" s="87"/>
      <c r="M281" s="87"/>
      <c r="N281" s="87"/>
      <c r="O281" s="87"/>
      <c r="P281" s="87"/>
    </row>
    <row r="282" spans="1:16" x14ac:dyDescent="0.3">
      <c r="A282" s="87"/>
      <c r="B282" s="87"/>
      <c r="C282" s="87"/>
      <c r="D282" s="87"/>
      <c r="E282" s="87"/>
      <c r="F282" s="87"/>
      <c r="G282" s="87"/>
      <c r="H282" s="150"/>
      <c r="I282" s="87"/>
      <c r="J282" s="87"/>
      <c r="K282" s="87"/>
      <c r="L282" s="87"/>
      <c r="M282" s="87"/>
      <c r="N282" s="87"/>
      <c r="O282" s="87"/>
      <c r="P282" s="87"/>
    </row>
    <row r="283" spans="1:16" x14ac:dyDescent="0.3">
      <c r="A283" s="87"/>
      <c r="B283" s="87"/>
      <c r="C283" s="87"/>
      <c r="D283" s="87"/>
      <c r="E283" s="87"/>
      <c r="F283" s="87"/>
      <c r="G283" s="87"/>
      <c r="H283" s="150"/>
      <c r="I283" s="87"/>
      <c r="J283" s="87"/>
      <c r="K283" s="87"/>
      <c r="L283" s="87"/>
      <c r="M283" s="87"/>
      <c r="N283" s="87"/>
      <c r="O283" s="87"/>
      <c r="P283" s="87"/>
    </row>
    <row r="284" spans="1:16" x14ac:dyDescent="0.3">
      <c r="A284" s="87"/>
      <c r="B284" s="87"/>
      <c r="C284" s="87"/>
      <c r="D284" s="87"/>
      <c r="E284" s="87"/>
      <c r="F284" s="87"/>
      <c r="G284" s="87"/>
      <c r="H284" s="150"/>
      <c r="I284" s="87"/>
      <c r="J284" s="87"/>
      <c r="K284" s="87"/>
      <c r="L284" s="87"/>
      <c r="M284" s="87"/>
      <c r="N284" s="87"/>
      <c r="O284" s="87"/>
      <c r="P284" s="87"/>
    </row>
    <row r="285" spans="1:16" x14ac:dyDescent="0.3">
      <c r="A285" s="87"/>
      <c r="B285" s="87"/>
      <c r="C285" s="87"/>
      <c r="D285" s="87"/>
      <c r="E285" s="87"/>
      <c r="F285" s="87"/>
      <c r="G285" s="87"/>
      <c r="H285" s="150"/>
      <c r="I285" s="87"/>
      <c r="J285" s="87"/>
      <c r="K285" s="87"/>
      <c r="L285" s="87"/>
      <c r="M285" s="87"/>
      <c r="N285" s="87"/>
      <c r="O285" s="87"/>
      <c r="P285" s="87"/>
    </row>
    <row r="286" spans="1:16" x14ac:dyDescent="0.3">
      <c r="A286" s="87"/>
      <c r="B286" s="87"/>
      <c r="C286" s="87"/>
      <c r="D286" s="87"/>
      <c r="E286" s="87"/>
      <c r="F286" s="87"/>
      <c r="G286" s="87"/>
      <c r="H286" s="150"/>
      <c r="I286" s="87"/>
      <c r="J286" s="87"/>
      <c r="K286" s="87"/>
      <c r="L286" s="87"/>
      <c r="M286" s="87"/>
      <c r="N286" s="87"/>
      <c r="O286" s="87"/>
      <c r="P286" s="87"/>
    </row>
    <row r="287" spans="1:16" x14ac:dyDescent="0.3">
      <c r="A287" s="87"/>
      <c r="B287" s="87"/>
      <c r="C287" s="87"/>
      <c r="D287" s="87"/>
      <c r="E287" s="87"/>
      <c r="F287" s="87"/>
      <c r="G287" s="87"/>
      <c r="H287" s="150"/>
      <c r="I287" s="87"/>
      <c r="J287" s="87"/>
      <c r="K287" s="87"/>
      <c r="L287" s="87"/>
      <c r="M287" s="87"/>
      <c r="N287" s="87"/>
      <c r="O287" s="87"/>
      <c r="P287" s="87"/>
    </row>
    <row r="288" spans="1:16" x14ac:dyDescent="0.3">
      <c r="A288" s="87"/>
      <c r="B288" s="87"/>
      <c r="C288" s="87"/>
      <c r="D288" s="87"/>
      <c r="E288" s="87"/>
      <c r="F288" s="87"/>
      <c r="G288" s="87"/>
      <c r="H288" s="150"/>
      <c r="I288" s="87"/>
      <c r="J288" s="87"/>
      <c r="K288" s="87"/>
      <c r="L288" s="87"/>
      <c r="M288" s="87"/>
      <c r="N288" s="87"/>
      <c r="O288" s="87"/>
      <c r="P288" s="87"/>
    </row>
    <row r="289" spans="1:16" x14ac:dyDescent="0.3">
      <c r="A289" s="87"/>
      <c r="B289" s="87"/>
      <c r="C289" s="87"/>
      <c r="D289" s="87"/>
      <c r="E289" s="87"/>
      <c r="F289" s="87"/>
      <c r="G289" s="87"/>
      <c r="H289" s="150"/>
      <c r="I289" s="87"/>
      <c r="J289" s="87"/>
      <c r="K289" s="87"/>
      <c r="L289" s="87"/>
      <c r="M289" s="87"/>
      <c r="N289" s="87"/>
      <c r="O289" s="87"/>
      <c r="P289" s="87"/>
    </row>
    <row r="290" spans="1:16" x14ac:dyDescent="0.3">
      <c r="A290" s="87"/>
      <c r="B290" s="87"/>
      <c r="C290" s="87"/>
      <c r="D290" s="87"/>
      <c r="E290" s="87"/>
      <c r="F290" s="87"/>
      <c r="G290" s="87"/>
      <c r="H290" s="150"/>
      <c r="I290" s="87"/>
      <c r="J290" s="87"/>
      <c r="K290" s="87"/>
      <c r="L290" s="87"/>
      <c r="M290" s="87"/>
      <c r="N290" s="87"/>
      <c r="O290" s="87"/>
      <c r="P290" s="87"/>
    </row>
    <row r="291" spans="1:16" x14ac:dyDescent="0.3">
      <c r="A291" s="87"/>
      <c r="B291" s="87"/>
      <c r="C291" s="87"/>
      <c r="D291" s="87"/>
      <c r="E291" s="87"/>
      <c r="F291" s="87"/>
      <c r="G291" s="87"/>
      <c r="H291" s="150"/>
      <c r="I291" s="87"/>
      <c r="J291" s="87"/>
      <c r="K291" s="87"/>
      <c r="L291" s="87"/>
      <c r="M291" s="87"/>
      <c r="N291" s="87"/>
      <c r="O291" s="87"/>
      <c r="P291" s="87"/>
    </row>
    <row r="292" spans="1:16" x14ac:dyDescent="0.3">
      <c r="A292" s="87"/>
      <c r="B292" s="87"/>
      <c r="C292" s="87"/>
      <c r="D292" s="87"/>
      <c r="E292" s="87"/>
      <c r="F292" s="87"/>
      <c r="G292" s="87"/>
      <c r="H292" s="150"/>
      <c r="I292" s="87"/>
      <c r="J292" s="87"/>
      <c r="K292" s="87"/>
      <c r="L292" s="87"/>
      <c r="M292" s="87"/>
      <c r="N292" s="87"/>
      <c r="O292" s="87"/>
      <c r="P292" s="87"/>
    </row>
    <row r="293" spans="1:16" x14ac:dyDescent="0.3">
      <c r="A293" s="87"/>
      <c r="B293" s="87"/>
      <c r="C293" s="87"/>
      <c r="D293" s="87"/>
      <c r="E293" s="87"/>
      <c r="F293" s="87"/>
      <c r="G293" s="87"/>
      <c r="H293" s="150"/>
      <c r="I293" s="87"/>
      <c r="J293" s="87"/>
      <c r="K293" s="87"/>
      <c r="L293" s="87"/>
      <c r="M293" s="87"/>
      <c r="N293" s="87"/>
      <c r="O293" s="87"/>
      <c r="P293" s="87"/>
    </row>
    <row r="294" spans="1:16" x14ac:dyDescent="0.3">
      <c r="A294" s="87"/>
      <c r="B294" s="87"/>
      <c r="C294" s="87"/>
      <c r="D294" s="87"/>
      <c r="E294" s="87"/>
      <c r="F294" s="87"/>
      <c r="G294" s="87"/>
      <c r="H294" s="150"/>
      <c r="I294" s="87"/>
      <c r="J294" s="87"/>
      <c r="K294" s="87"/>
      <c r="L294" s="87"/>
      <c r="M294" s="87"/>
      <c r="N294" s="87"/>
      <c r="O294" s="87"/>
      <c r="P294" s="87"/>
    </row>
    <row r="295" spans="1:16" x14ac:dyDescent="0.3">
      <c r="A295" s="87"/>
      <c r="B295" s="87"/>
      <c r="C295" s="87"/>
      <c r="D295" s="87"/>
      <c r="E295" s="87"/>
      <c r="F295" s="87"/>
      <c r="G295" s="87"/>
      <c r="H295" s="150"/>
      <c r="I295" s="87"/>
      <c r="J295" s="87"/>
      <c r="K295" s="87"/>
      <c r="L295" s="87"/>
      <c r="M295" s="87"/>
      <c r="N295" s="87"/>
      <c r="O295" s="87"/>
      <c r="P295" s="87"/>
    </row>
    <row r="296" spans="1:16" x14ac:dyDescent="0.3">
      <c r="A296" s="87"/>
      <c r="B296" s="87"/>
      <c r="C296" s="87"/>
      <c r="D296" s="87"/>
      <c r="E296" s="87"/>
      <c r="F296" s="87"/>
      <c r="G296" s="87"/>
      <c r="H296" s="150"/>
      <c r="I296" s="87"/>
      <c r="J296" s="87"/>
      <c r="K296" s="87"/>
      <c r="L296" s="87"/>
      <c r="M296" s="87"/>
      <c r="N296" s="87"/>
      <c r="O296" s="87"/>
      <c r="P296" s="87"/>
    </row>
    <row r="297" spans="1:16" x14ac:dyDescent="0.3">
      <c r="A297" s="87"/>
      <c r="B297" s="87"/>
      <c r="C297" s="87"/>
      <c r="D297" s="87"/>
      <c r="E297" s="87"/>
      <c r="F297" s="87"/>
      <c r="G297" s="87"/>
      <c r="H297" s="150"/>
      <c r="I297" s="87"/>
      <c r="J297" s="87"/>
      <c r="K297" s="87"/>
      <c r="L297" s="87"/>
      <c r="M297" s="87"/>
      <c r="N297" s="87"/>
      <c r="O297" s="87"/>
      <c r="P297" s="87"/>
    </row>
    <row r="298" spans="1:16" x14ac:dyDescent="0.3">
      <c r="A298" s="87"/>
      <c r="B298" s="87"/>
      <c r="C298" s="87"/>
      <c r="D298" s="87"/>
      <c r="E298" s="87"/>
      <c r="F298" s="87"/>
      <c r="G298" s="87"/>
      <c r="H298" s="150"/>
      <c r="I298" s="87"/>
      <c r="J298" s="87"/>
      <c r="K298" s="87"/>
      <c r="L298" s="87"/>
      <c r="M298" s="87"/>
      <c r="N298" s="87"/>
      <c r="O298" s="87"/>
      <c r="P298" s="87"/>
    </row>
    <row r="299" spans="1:16" x14ac:dyDescent="0.3">
      <c r="A299" s="87"/>
      <c r="B299" s="87"/>
      <c r="C299" s="87"/>
      <c r="D299" s="87"/>
      <c r="E299" s="87"/>
      <c r="F299" s="87"/>
      <c r="G299" s="87"/>
      <c r="H299" s="150"/>
      <c r="I299" s="87"/>
      <c r="J299" s="87"/>
      <c r="K299" s="87"/>
      <c r="L299" s="87"/>
      <c r="M299" s="87"/>
      <c r="N299" s="87"/>
      <c r="O299" s="87"/>
      <c r="P299" s="87"/>
    </row>
    <row r="300" spans="1:16" x14ac:dyDescent="0.3">
      <c r="A300" s="87"/>
      <c r="B300" s="87"/>
      <c r="C300" s="87"/>
      <c r="D300" s="87"/>
      <c r="E300" s="87"/>
      <c r="F300" s="87"/>
      <c r="G300" s="87"/>
      <c r="H300" s="150"/>
      <c r="I300" s="87"/>
      <c r="J300" s="87"/>
      <c r="K300" s="87"/>
      <c r="L300" s="87"/>
      <c r="M300" s="87"/>
      <c r="N300" s="87"/>
      <c r="O300" s="87"/>
      <c r="P300" s="87"/>
    </row>
    <row r="301" spans="1:16" x14ac:dyDescent="0.3">
      <c r="A301" s="87"/>
      <c r="B301" s="87"/>
      <c r="C301" s="87"/>
      <c r="D301" s="87"/>
      <c r="E301" s="87"/>
      <c r="F301" s="87"/>
      <c r="G301" s="87"/>
      <c r="H301" s="150"/>
      <c r="I301" s="87"/>
      <c r="J301" s="87"/>
      <c r="K301" s="87"/>
      <c r="L301" s="87"/>
      <c r="M301" s="87"/>
      <c r="N301" s="87"/>
      <c r="O301" s="87"/>
      <c r="P301" s="87"/>
    </row>
    <row r="302" spans="1:16" x14ac:dyDescent="0.3">
      <c r="A302" s="87"/>
      <c r="B302" s="87"/>
      <c r="C302" s="87"/>
      <c r="D302" s="87"/>
      <c r="E302" s="87"/>
      <c r="F302" s="87"/>
      <c r="G302" s="87"/>
      <c r="H302" s="150"/>
      <c r="I302" s="87"/>
      <c r="J302" s="87"/>
      <c r="K302" s="87"/>
      <c r="L302" s="87"/>
      <c r="M302" s="87"/>
      <c r="N302" s="87"/>
      <c r="O302" s="87"/>
      <c r="P302" s="87"/>
    </row>
    <row r="303" spans="1:16" x14ac:dyDescent="0.3">
      <c r="A303" s="87"/>
      <c r="B303" s="87"/>
      <c r="C303" s="87"/>
      <c r="D303" s="87"/>
      <c r="E303" s="87"/>
      <c r="F303" s="87"/>
      <c r="G303" s="87"/>
      <c r="H303" s="150"/>
      <c r="I303" s="87"/>
      <c r="J303" s="87"/>
      <c r="K303" s="87"/>
      <c r="L303" s="87"/>
      <c r="M303" s="87"/>
      <c r="N303" s="87"/>
      <c r="O303" s="87"/>
      <c r="P303" s="87"/>
    </row>
    <row r="304" spans="1:16" x14ac:dyDescent="0.3">
      <c r="A304" s="87"/>
      <c r="B304" s="87"/>
      <c r="C304" s="87"/>
      <c r="D304" s="87"/>
      <c r="E304" s="87"/>
      <c r="F304" s="87"/>
      <c r="G304" s="87"/>
      <c r="H304" s="150"/>
      <c r="I304" s="87"/>
      <c r="J304" s="87"/>
      <c r="K304" s="87"/>
      <c r="L304" s="87"/>
      <c r="M304" s="87"/>
      <c r="N304" s="87"/>
      <c r="O304" s="87"/>
      <c r="P304" s="87"/>
    </row>
    <row r="305" spans="1:16" x14ac:dyDescent="0.3">
      <c r="A305" s="87"/>
      <c r="B305" s="87"/>
      <c r="C305" s="87"/>
      <c r="D305" s="87"/>
      <c r="E305" s="87"/>
      <c r="F305" s="87"/>
      <c r="G305" s="87"/>
      <c r="H305" s="150"/>
      <c r="I305" s="87"/>
      <c r="J305" s="87"/>
      <c r="K305" s="87"/>
      <c r="L305" s="87"/>
      <c r="M305" s="87"/>
      <c r="N305" s="87"/>
      <c r="O305" s="87"/>
      <c r="P305" s="87"/>
    </row>
    <row r="306" spans="1:16" x14ac:dyDescent="0.3">
      <c r="A306" s="87"/>
      <c r="B306" s="87"/>
      <c r="C306" s="87"/>
      <c r="D306" s="87"/>
      <c r="E306" s="87"/>
      <c r="F306" s="87"/>
      <c r="G306" s="87"/>
      <c r="H306" s="150"/>
      <c r="I306" s="87"/>
      <c r="J306" s="87"/>
      <c r="K306" s="87"/>
      <c r="L306" s="87"/>
      <c r="M306" s="87"/>
      <c r="N306" s="87"/>
      <c r="O306" s="87"/>
      <c r="P306" s="87"/>
    </row>
    <row r="307" spans="1:16" x14ac:dyDescent="0.3">
      <c r="A307" s="87"/>
      <c r="B307" s="87"/>
      <c r="C307" s="87"/>
      <c r="D307" s="87"/>
      <c r="E307" s="87"/>
      <c r="F307" s="87"/>
      <c r="G307" s="87"/>
      <c r="H307" s="150"/>
      <c r="I307" s="87"/>
      <c r="J307" s="87"/>
      <c r="K307" s="87"/>
      <c r="L307" s="87"/>
      <c r="M307" s="87"/>
      <c r="N307" s="87"/>
      <c r="O307" s="87"/>
      <c r="P307" s="87"/>
    </row>
    <row r="308" spans="1:16" x14ac:dyDescent="0.3">
      <c r="A308" s="87"/>
      <c r="B308" s="87"/>
      <c r="C308" s="87"/>
      <c r="D308" s="87"/>
      <c r="E308" s="87"/>
      <c r="F308" s="87"/>
      <c r="G308" s="87"/>
      <c r="H308" s="150"/>
      <c r="I308" s="87"/>
      <c r="J308" s="87"/>
      <c r="K308" s="87"/>
      <c r="L308" s="87"/>
      <c r="M308" s="87"/>
      <c r="N308" s="87"/>
      <c r="O308" s="87"/>
      <c r="P308" s="87"/>
    </row>
    <row r="309" spans="1:16" x14ac:dyDescent="0.3">
      <c r="A309" s="87"/>
      <c r="B309" s="87"/>
      <c r="C309" s="87"/>
      <c r="D309" s="87"/>
      <c r="E309" s="87"/>
      <c r="F309" s="87"/>
      <c r="G309" s="87"/>
      <c r="H309" s="150"/>
      <c r="I309" s="87"/>
      <c r="J309" s="87"/>
      <c r="K309" s="87"/>
      <c r="L309" s="87"/>
      <c r="M309" s="87"/>
      <c r="N309" s="87"/>
      <c r="O309" s="87"/>
      <c r="P309" s="87"/>
    </row>
    <row r="310" spans="1:16" x14ac:dyDescent="0.3">
      <c r="A310" s="87"/>
      <c r="B310" s="87"/>
      <c r="C310" s="87"/>
      <c r="D310" s="87"/>
      <c r="E310" s="87"/>
      <c r="F310" s="87"/>
      <c r="G310" s="87"/>
      <c r="H310" s="150"/>
      <c r="I310" s="87"/>
      <c r="J310" s="87"/>
      <c r="K310" s="87"/>
      <c r="L310" s="87"/>
      <c r="M310" s="87"/>
      <c r="N310" s="87"/>
      <c r="O310" s="87"/>
      <c r="P310" s="87"/>
    </row>
    <row r="311" spans="1:16" x14ac:dyDescent="0.3">
      <c r="A311" s="87"/>
      <c r="B311" s="87"/>
      <c r="C311" s="87"/>
      <c r="D311" s="87"/>
      <c r="E311" s="87"/>
      <c r="F311" s="87"/>
      <c r="G311" s="87"/>
      <c r="H311" s="150"/>
      <c r="I311" s="87"/>
      <c r="J311" s="87"/>
      <c r="K311" s="87"/>
      <c r="L311" s="87"/>
      <c r="M311" s="87"/>
      <c r="N311" s="87"/>
      <c r="O311" s="87"/>
      <c r="P311" s="87"/>
    </row>
    <row r="312" spans="1:16" x14ac:dyDescent="0.3">
      <c r="A312" s="87"/>
      <c r="B312" s="87"/>
      <c r="C312" s="87"/>
      <c r="D312" s="87"/>
      <c r="E312" s="87"/>
      <c r="F312" s="87"/>
      <c r="G312" s="87"/>
      <c r="H312" s="150"/>
      <c r="I312" s="87"/>
      <c r="J312" s="87"/>
      <c r="K312" s="87"/>
      <c r="L312" s="87"/>
      <c r="M312" s="87"/>
      <c r="N312" s="87"/>
      <c r="O312" s="87"/>
      <c r="P312" s="87"/>
    </row>
    <row r="313" spans="1:16" x14ac:dyDescent="0.3">
      <c r="A313" s="87"/>
      <c r="B313" s="87"/>
      <c r="C313" s="87"/>
      <c r="D313" s="87"/>
      <c r="E313" s="87"/>
      <c r="F313" s="87"/>
      <c r="G313" s="87"/>
      <c r="H313" s="150"/>
      <c r="I313" s="87"/>
      <c r="J313" s="87"/>
      <c r="K313" s="87"/>
      <c r="L313" s="87"/>
      <c r="M313" s="87"/>
      <c r="N313" s="87"/>
      <c r="O313" s="87"/>
      <c r="P313" s="87"/>
    </row>
    <row r="314" spans="1:16" x14ac:dyDescent="0.3">
      <c r="A314" s="87"/>
      <c r="B314" s="87"/>
      <c r="C314" s="87"/>
      <c r="D314" s="87"/>
      <c r="E314" s="87"/>
      <c r="F314" s="87"/>
      <c r="G314" s="87"/>
      <c r="H314" s="150"/>
      <c r="I314" s="87"/>
      <c r="J314" s="87"/>
      <c r="K314" s="87"/>
      <c r="L314" s="87"/>
      <c r="M314" s="87"/>
      <c r="N314" s="87"/>
      <c r="O314" s="87"/>
      <c r="P314" s="87"/>
    </row>
    <row r="315" spans="1:16" x14ac:dyDescent="0.3">
      <c r="A315" s="87"/>
      <c r="B315" s="87"/>
      <c r="C315" s="87"/>
      <c r="D315" s="87"/>
      <c r="E315" s="87"/>
      <c r="F315" s="87"/>
      <c r="G315" s="87"/>
      <c r="H315" s="150"/>
      <c r="I315" s="87"/>
      <c r="J315" s="87"/>
      <c r="K315" s="87"/>
      <c r="L315" s="87"/>
      <c r="M315" s="87"/>
      <c r="N315" s="87"/>
      <c r="O315" s="87"/>
      <c r="P315" s="87"/>
    </row>
    <row r="316" spans="1:16" x14ac:dyDescent="0.3">
      <c r="A316" s="87"/>
      <c r="B316" s="87"/>
      <c r="C316" s="87"/>
      <c r="D316" s="87"/>
      <c r="E316" s="87"/>
      <c r="F316" s="87"/>
      <c r="G316" s="87"/>
      <c r="H316" s="150"/>
      <c r="I316" s="87"/>
      <c r="J316" s="87"/>
      <c r="K316" s="87"/>
      <c r="L316" s="87"/>
      <c r="M316" s="87"/>
      <c r="N316" s="87"/>
      <c r="O316" s="87"/>
      <c r="P316" s="87"/>
    </row>
    <row r="317" spans="1:16" x14ac:dyDescent="0.3">
      <c r="A317" s="87"/>
      <c r="B317" s="87"/>
      <c r="C317" s="87"/>
      <c r="D317" s="87"/>
      <c r="E317" s="87"/>
      <c r="F317" s="87"/>
      <c r="G317" s="87"/>
      <c r="H317" s="150"/>
      <c r="I317" s="87"/>
      <c r="J317" s="87"/>
      <c r="K317" s="87"/>
      <c r="L317" s="87"/>
      <c r="M317" s="87"/>
      <c r="N317" s="87"/>
      <c r="O317" s="87"/>
      <c r="P317" s="87"/>
    </row>
    <row r="318" spans="1:16" x14ac:dyDescent="0.3">
      <c r="A318" s="87"/>
      <c r="B318" s="87"/>
      <c r="C318" s="87"/>
      <c r="D318" s="87"/>
      <c r="E318" s="87"/>
      <c r="F318" s="87"/>
      <c r="G318" s="87"/>
      <c r="H318" s="150"/>
      <c r="I318" s="87"/>
      <c r="J318" s="87"/>
      <c r="K318" s="87"/>
      <c r="L318" s="87"/>
      <c r="M318" s="87"/>
      <c r="N318" s="87"/>
      <c r="O318" s="87"/>
      <c r="P318" s="87"/>
    </row>
    <row r="319" spans="1:16" x14ac:dyDescent="0.3">
      <c r="A319" s="87"/>
      <c r="B319" s="87"/>
      <c r="C319" s="87"/>
      <c r="D319" s="87"/>
      <c r="E319" s="87"/>
      <c r="F319" s="87"/>
      <c r="G319" s="87"/>
      <c r="H319" s="150"/>
      <c r="I319" s="87"/>
      <c r="J319" s="87"/>
      <c r="K319" s="87"/>
      <c r="L319" s="87"/>
      <c r="M319" s="87"/>
      <c r="N319" s="87"/>
      <c r="O319" s="87"/>
      <c r="P319" s="87"/>
    </row>
    <row r="320" spans="1:16" x14ac:dyDescent="0.3">
      <c r="A320" s="87"/>
      <c r="B320" s="87"/>
      <c r="C320" s="87"/>
      <c r="D320" s="87"/>
      <c r="E320" s="87"/>
      <c r="F320" s="87"/>
      <c r="G320" s="87"/>
      <c r="H320" s="150"/>
      <c r="I320" s="87"/>
      <c r="J320" s="87"/>
      <c r="K320" s="87"/>
      <c r="L320" s="87"/>
      <c r="M320" s="87"/>
      <c r="N320" s="87"/>
      <c r="O320" s="87"/>
      <c r="P320" s="87"/>
    </row>
    <row r="321" spans="1:16" x14ac:dyDescent="0.3">
      <c r="A321" s="87"/>
      <c r="B321" s="87"/>
      <c r="C321" s="87"/>
      <c r="D321" s="87"/>
      <c r="E321" s="87"/>
      <c r="F321" s="87"/>
      <c r="G321" s="87"/>
      <c r="H321" s="150"/>
      <c r="I321" s="87"/>
      <c r="J321" s="87"/>
      <c r="K321" s="87"/>
      <c r="L321" s="87"/>
      <c r="M321" s="87"/>
      <c r="N321" s="87"/>
      <c r="O321" s="87"/>
      <c r="P321" s="87"/>
    </row>
    <row r="322" spans="1:16" x14ac:dyDescent="0.3">
      <c r="A322" s="87"/>
      <c r="B322" s="87"/>
      <c r="C322" s="87"/>
      <c r="D322" s="87"/>
      <c r="E322" s="87"/>
      <c r="F322" s="87"/>
      <c r="G322" s="87"/>
      <c r="H322" s="150"/>
      <c r="I322" s="87"/>
      <c r="J322" s="87"/>
      <c r="K322" s="87"/>
      <c r="L322" s="87"/>
      <c r="M322" s="87"/>
      <c r="N322" s="87"/>
      <c r="O322" s="87"/>
      <c r="P322" s="87"/>
    </row>
    <row r="323" spans="1:16" x14ac:dyDescent="0.3">
      <c r="A323" s="87"/>
      <c r="B323" s="87"/>
      <c r="C323" s="87"/>
      <c r="D323" s="87"/>
      <c r="E323" s="87"/>
      <c r="F323" s="87"/>
      <c r="G323" s="87"/>
      <c r="H323" s="150"/>
      <c r="I323" s="87"/>
      <c r="J323" s="87"/>
      <c r="K323" s="87"/>
      <c r="L323" s="87"/>
      <c r="M323" s="87"/>
      <c r="N323" s="87"/>
      <c r="O323" s="87"/>
      <c r="P323" s="87"/>
    </row>
    <row r="324" spans="1:16" x14ac:dyDescent="0.3">
      <c r="A324" s="87"/>
      <c r="B324" s="87"/>
      <c r="C324" s="87"/>
      <c r="D324" s="87"/>
      <c r="E324" s="87"/>
      <c r="F324" s="87"/>
      <c r="G324" s="87"/>
      <c r="H324" s="150"/>
      <c r="I324" s="87"/>
      <c r="J324" s="87"/>
      <c r="K324" s="87"/>
      <c r="L324" s="87"/>
      <c r="M324" s="87"/>
      <c r="N324" s="87"/>
      <c r="O324" s="87"/>
      <c r="P324" s="87"/>
    </row>
    <row r="325" spans="1:16" x14ac:dyDescent="0.3">
      <c r="A325" s="87"/>
      <c r="B325" s="87"/>
      <c r="C325" s="87"/>
      <c r="D325" s="87"/>
      <c r="E325" s="87"/>
      <c r="F325" s="87"/>
      <c r="G325" s="87"/>
      <c r="H325" s="150"/>
      <c r="I325" s="87"/>
      <c r="J325" s="87"/>
      <c r="K325" s="87"/>
      <c r="L325" s="87"/>
      <c r="M325" s="87"/>
      <c r="N325" s="87"/>
      <c r="O325" s="87"/>
      <c r="P325" s="87"/>
    </row>
    <row r="326" spans="1:16" x14ac:dyDescent="0.3">
      <c r="A326" s="87"/>
      <c r="B326" s="87"/>
      <c r="C326" s="87"/>
      <c r="D326" s="87"/>
      <c r="E326" s="87"/>
      <c r="F326" s="87"/>
      <c r="G326" s="87"/>
      <c r="H326" s="150"/>
      <c r="I326" s="87"/>
      <c r="J326" s="87"/>
      <c r="K326" s="87"/>
      <c r="L326" s="87"/>
      <c r="M326" s="87"/>
      <c r="N326" s="87"/>
      <c r="O326" s="87"/>
      <c r="P326" s="87"/>
    </row>
    <row r="327" spans="1:16" x14ac:dyDescent="0.3">
      <c r="A327" s="87"/>
      <c r="B327" s="87"/>
      <c r="C327" s="87"/>
      <c r="D327" s="87"/>
      <c r="E327" s="87"/>
      <c r="F327" s="87"/>
      <c r="G327" s="87"/>
      <c r="H327" s="150"/>
      <c r="I327" s="87"/>
      <c r="J327" s="87"/>
      <c r="K327" s="87"/>
      <c r="L327" s="87"/>
      <c r="M327" s="87"/>
      <c r="N327" s="87"/>
      <c r="O327" s="87"/>
      <c r="P327" s="87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3D08-8BFF-4D8A-BF21-41A0D1FFB842}">
  <dimension ref="A1:S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9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9" x14ac:dyDescent="0.3">
      <c r="A2" s="44" t="s">
        <v>45</v>
      </c>
      <c r="B2" s="88" t="s">
        <v>26</v>
      </c>
      <c r="C2" s="88" t="s">
        <v>18</v>
      </c>
      <c r="D2" s="85" t="s">
        <v>13</v>
      </c>
      <c r="E2" s="86" t="s">
        <v>15</v>
      </c>
      <c r="F2" s="86" t="s">
        <v>16</v>
      </c>
      <c r="G2" s="59"/>
      <c r="H2" s="2"/>
      <c r="J2" s="17"/>
      <c r="K2" s="69"/>
      <c r="L2" s="69" t="s">
        <v>1</v>
      </c>
      <c r="M2" s="74" t="s">
        <v>23</v>
      </c>
      <c r="N2" s="70" t="s">
        <v>10</v>
      </c>
      <c r="O2" s="71" t="s">
        <v>29</v>
      </c>
      <c r="P2" s="71" t="s">
        <v>32</v>
      </c>
      <c r="Q2" s="103" t="s">
        <v>6</v>
      </c>
      <c r="S2" t="s">
        <v>93</v>
      </c>
    </row>
    <row r="3" spans="1:19" x14ac:dyDescent="0.3">
      <c r="A3" s="116" t="s">
        <v>36</v>
      </c>
      <c r="B3" s="89" t="s">
        <v>14</v>
      </c>
      <c r="C3" s="88" t="s">
        <v>2</v>
      </c>
      <c r="D3" s="85" t="s">
        <v>9</v>
      </c>
      <c r="E3" s="86" t="s">
        <v>11</v>
      </c>
      <c r="F3" s="86" t="s">
        <v>19</v>
      </c>
      <c r="G3" s="82"/>
      <c r="H3" s="2"/>
      <c r="J3" s="17"/>
      <c r="K3" s="83" t="s">
        <v>4</v>
      </c>
      <c r="L3" s="69" t="s">
        <v>20</v>
      </c>
      <c r="M3" s="74" t="s">
        <v>22</v>
      </c>
      <c r="N3" s="70" t="s">
        <v>25</v>
      </c>
      <c r="O3" s="71" t="s">
        <v>28</v>
      </c>
      <c r="P3" s="72" t="s">
        <v>21</v>
      </c>
      <c r="Q3" s="104" t="s">
        <v>5</v>
      </c>
    </row>
    <row r="4" spans="1:19" x14ac:dyDescent="0.3">
      <c r="A4" s="1"/>
      <c r="B4" s="89" t="s">
        <v>17</v>
      </c>
      <c r="C4" s="88" t="s">
        <v>3</v>
      </c>
      <c r="D4" s="85" t="s">
        <v>8</v>
      </c>
      <c r="E4" s="86" t="s">
        <v>12</v>
      </c>
      <c r="F4" s="91" t="s">
        <v>7</v>
      </c>
      <c r="G4" s="3"/>
      <c r="H4" s="3"/>
      <c r="J4" s="73"/>
      <c r="K4" s="73"/>
      <c r="L4" s="69" t="s">
        <v>31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9" x14ac:dyDescent="0.3">
      <c r="A5" s="1"/>
      <c r="B5" s="1"/>
      <c r="C5" s="44" t="s">
        <v>33</v>
      </c>
      <c r="D5" s="43" t="s">
        <v>34</v>
      </c>
      <c r="E5" s="3"/>
      <c r="F5" s="250"/>
      <c r="G5" s="250"/>
      <c r="H5" s="3"/>
      <c r="J5" s="73"/>
      <c r="K5" s="113"/>
      <c r="L5" s="252" t="s">
        <v>37</v>
      </c>
      <c r="M5" s="106"/>
      <c r="N5" s="101"/>
      <c r="O5" s="102"/>
      <c r="P5" s="72"/>
      <c r="Q5" s="72"/>
    </row>
    <row r="6" spans="1:19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9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9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"c"</v>
      </c>
      <c r="D9" t="str">
        <f>_xlfn.CONCAT("""",Keys!D2,""": ", """",D2,"""")</f>
        <v>"11": "d"</v>
      </c>
      <c r="E9" t="str">
        <f>_xlfn.CONCAT("""",Keys!E2,""": ", """",E2,"""")</f>
        <v>"12": "g"</v>
      </c>
      <c r="F9" t="str">
        <f>_xlfn.CONCAT("""",Keys!F2,""": ", """",F2,"""")</f>
        <v>"13": "z"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"r"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9" x14ac:dyDescent="0.3">
      <c r="A10" t="str">
        <f>_xlfn.CONCAT("""",Keys!A3,""": ", """",A3,"""")</f>
        <v>"15": "'"</v>
      </c>
      <c r="B10" t="str">
        <f>_xlfn.CONCAT("""",Keys!B3,""": ", """",B3,"""")</f>
        <v>"16": "f"</v>
      </c>
      <c r="C10" t="str">
        <f>_xlfn.CONCAT("""",Keys!C3,""": ", """",C3,"""")</f>
        <v>"17": "t"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"v"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"y"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9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"b"</v>
      </c>
      <c r="D11" t="str">
        <f>_xlfn.CONCAT("""",Keys!D4,""": ", """",D4,"""")</f>
        <v>"25": "w"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9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9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9" x14ac:dyDescent="0.3">
      <c r="A15" t="str">
        <f>_xlfn.TEXTJOIN(",",TRUE,A8:H13,)</f>
        <v>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</v>
      </c>
    </row>
    <row r="16" spans="1:19" x14ac:dyDescent="0.3">
      <c r="A16" t="str">
        <f>_xlfn.TEXTJOIN(",",TRUE,J8:Q13,)</f>
        <v>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""}, "right": {"7": "","6": "6","5": "7","4": "8","3": "9","2": "0","1": "","14": "","13": "j","12": "u","11": "r","10": "l","9": ";","8": "=","21": "`","20": "y","19": "n","18": "i","17": "o","16": "h","15": "-","29": "","28": "","27": "p","26": "m","25":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6E5BD-99B9-4E87-94B2-03F98F639228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29</v>
      </c>
      <c r="E2" s="41" t="s">
        <v>13</v>
      </c>
      <c r="F2" s="41" t="s">
        <v>31</v>
      </c>
      <c r="G2" s="59"/>
      <c r="H2" s="2"/>
      <c r="J2" s="17"/>
      <c r="K2" s="95"/>
      <c r="L2" s="69" t="s">
        <v>26</v>
      </c>
      <c r="M2" s="74" t="s">
        <v>24</v>
      </c>
      <c r="N2" s="70" t="s">
        <v>23</v>
      </c>
      <c r="O2" s="71" t="s">
        <v>20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10</v>
      </c>
      <c r="E3" s="41" t="s">
        <v>2</v>
      </c>
      <c r="F3" s="41" t="s">
        <v>15</v>
      </c>
      <c r="G3" s="82"/>
      <c r="H3" s="2"/>
      <c r="J3" s="17"/>
      <c r="K3" s="115" t="s">
        <v>4</v>
      </c>
      <c r="L3" s="69" t="s">
        <v>14</v>
      </c>
      <c r="M3" s="74" t="s">
        <v>22</v>
      </c>
      <c r="N3" s="70" t="s">
        <v>9</v>
      </c>
      <c r="O3" s="71" t="s">
        <v>25</v>
      </c>
      <c r="P3" s="72" t="s">
        <v>28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1</v>
      </c>
      <c r="G4" s="3"/>
      <c r="H4" s="3"/>
      <c r="J4" s="73"/>
      <c r="K4" s="73"/>
      <c r="L4" s="69" t="s">
        <v>3</v>
      </c>
      <c r="M4" s="74" t="s">
        <v>21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"m"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"r"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"f"</v>
      </c>
      <c r="M10" t="str">
        <f>_xlfn.CONCAT("""",Keys!M3,""": ", """",M3,"""")</f>
        <v>"19": "n"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"h"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"p","14": "","15": "'","16": "a","17": "s","18": "r","19": "t","20": "g","21": "","22":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"p","14": "","15": "'","16": "a","17": "s","18": "r","19": "t","20": "g","21": "","22": "","23": "z","24": "x","25": "c","26": "v","27": "j","28": "","29": "","30": "","31": "","32": "[","33": "]","34": "","35": "","36": "","37": "","38": ""}, "right": {"7": "","6": "6","5": "7","4": "8","3": "9","2": "0","1": "","14": "","13": "k","12": "m","11": "u","10": "y","9": ";","8": "=","21": "`","20": "f","19": "n","18": "e","17": "i","16": "o","15": "-","29": "","28": "","27": "b","26": "h","25":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B2D6-01F8-44E3-8C08-222DAA0B7703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23</v>
      </c>
      <c r="E2" s="41" t="s">
        <v>13</v>
      </c>
      <c r="F2" s="41" t="s">
        <v>31</v>
      </c>
      <c r="G2" s="59"/>
      <c r="H2" s="2"/>
      <c r="J2" s="17"/>
      <c r="K2" s="95"/>
      <c r="L2" s="69" t="s">
        <v>1</v>
      </c>
      <c r="M2" s="74" t="s">
        <v>14</v>
      </c>
      <c r="N2" s="70" t="s">
        <v>20</v>
      </c>
      <c r="O2" s="71" t="s">
        <v>29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9</v>
      </c>
      <c r="E3" s="41" t="s">
        <v>2</v>
      </c>
      <c r="F3" s="41" t="s">
        <v>15</v>
      </c>
      <c r="G3" s="82"/>
      <c r="H3" s="2"/>
      <c r="J3" s="17"/>
      <c r="K3" s="115" t="s">
        <v>4</v>
      </c>
      <c r="L3" s="69" t="s">
        <v>21</v>
      </c>
      <c r="M3" s="74" t="s">
        <v>22</v>
      </c>
      <c r="N3" s="70" t="s">
        <v>25</v>
      </c>
      <c r="O3" s="71" t="s">
        <v>10</v>
      </c>
      <c r="P3" s="72" t="s">
        <v>28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26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"u"</v>
      </c>
      <c r="E9" t="str">
        <f>_xlfn.CONCAT("""",Keys!E2,""": ", """",E2,"""")</f>
        <v>"12": "d"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"f"</v>
      </c>
      <c r="N9" t="str">
        <f>_xlfn.CONCAT("""",Keys!N2,""": ", """",N2,"""")</f>
        <v>"11": "y"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"n"</v>
      </c>
      <c r="N10" t="str">
        <f>_xlfn.CONCAT("""",Keys!N3,""": ", """",N3,"""")</f>
        <v>"18": "i"</v>
      </c>
      <c r="O10" t="str">
        <f>_xlfn.CONCAT("""",Keys!O3,""": ", """",O3,"""")</f>
        <v>"17": "r"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"u","12": "d","13": "p","14":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"u","12": "d","13": "p","14":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"f","11": "y","10": "l","9": ";","8": "=","21": "`","20": "h","19": "n","18": "i","17": "r","16": "o","15": "-","29": "","28": "","27": "k","26": "m","25":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1B9F7-56A1-4B2B-8844-93D3218A2256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43"/>
      <c r="B1" s="43">
        <v>4</v>
      </c>
      <c r="C1" s="43">
        <v>0</v>
      </c>
      <c r="D1" s="43">
        <v>1</v>
      </c>
      <c r="E1" s="41">
        <v>2</v>
      </c>
      <c r="F1" s="41">
        <v>3</v>
      </c>
      <c r="G1" s="41"/>
      <c r="H1" s="2"/>
      <c r="J1" s="17"/>
      <c r="K1" s="69"/>
      <c r="L1" s="69">
        <v>7</v>
      </c>
      <c r="M1" s="74">
        <v>6</v>
      </c>
      <c r="N1" s="70">
        <v>5</v>
      </c>
      <c r="O1" s="70">
        <v>9</v>
      </c>
      <c r="P1" s="70">
        <v>8</v>
      </c>
      <c r="Q1" s="99"/>
    </row>
    <row r="2" spans="1:17" x14ac:dyDescent="0.3">
      <c r="A2" s="44" t="s">
        <v>45</v>
      </c>
      <c r="B2" s="44" t="s">
        <v>7</v>
      </c>
      <c r="C2" s="44" t="s">
        <v>21</v>
      </c>
      <c r="D2" s="43" t="s">
        <v>28</v>
      </c>
      <c r="E2" s="41" t="s">
        <v>23</v>
      </c>
      <c r="F2" s="41" t="s">
        <v>17</v>
      </c>
      <c r="G2" s="59"/>
      <c r="H2" s="2"/>
      <c r="J2" s="17"/>
      <c r="K2" s="95"/>
      <c r="L2" s="69" t="s">
        <v>15</v>
      </c>
      <c r="M2" s="74" t="s">
        <v>18</v>
      </c>
      <c r="N2" s="70" t="s">
        <v>10</v>
      </c>
      <c r="O2" s="71" t="s">
        <v>14</v>
      </c>
      <c r="P2" s="71" t="s">
        <v>16</v>
      </c>
      <c r="Q2" s="103" t="s">
        <v>6</v>
      </c>
    </row>
    <row r="3" spans="1:17" x14ac:dyDescent="0.3">
      <c r="A3" s="116" t="s">
        <v>32</v>
      </c>
      <c r="B3" s="1" t="s">
        <v>20</v>
      </c>
      <c r="C3" s="44" t="s">
        <v>25</v>
      </c>
      <c r="D3" s="43" t="s">
        <v>9</v>
      </c>
      <c r="E3" s="41" t="s">
        <v>11</v>
      </c>
      <c r="F3" s="41" t="s">
        <v>30</v>
      </c>
      <c r="G3" s="82"/>
      <c r="H3" s="2"/>
      <c r="J3" s="17"/>
      <c r="K3" s="115" t="s">
        <v>4</v>
      </c>
      <c r="L3" s="69" t="s">
        <v>13</v>
      </c>
      <c r="M3" s="74" t="s">
        <v>12</v>
      </c>
      <c r="N3" s="70" t="s">
        <v>2</v>
      </c>
      <c r="O3" s="71" t="s">
        <v>22</v>
      </c>
      <c r="P3" s="72" t="s">
        <v>3</v>
      </c>
      <c r="Q3" s="104" t="s">
        <v>5</v>
      </c>
    </row>
    <row r="4" spans="1:17" x14ac:dyDescent="0.3">
      <c r="A4" s="1"/>
      <c r="B4" s="1" t="s">
        <v>1</v>
      </c>
      <c r="C4" s="44" t="s">
        <v>35</v>
      </c>
      <c r="D4" s="43" t="s">
        <v>27</v>
      </c>
      <c r="E4" s="41" t="s">
        <v>26</v>
      </c>
      <c r="F4" s="80" t="s">
        <v>36</v>
      </c>
      <c r="G4" s="3"/>
      <c r="H4" s="3"/>
      <c r="J4" s="73"/>
      <c r="K4" s="73"/>
      <c r="L4" s="69" t="s">
        <v>8</v>
      </c>
      <c r="M4" s="74" t="s">
        <v>24</v>
      </c>
      <c r="N4" s="70" t="s">
        <v>29</v>
      </c>
      <c r="O4" s="71" t="s">
        <v>31</v>
      </c>
      <c r="P4" s="72" t="s">
        <v>19</v>
      </c>
      <c r="Q4" s="104"/>
    </row>
    <row r="5" spans="1:17" x14ac:dyDescent="0.3">
      <c r="A5" s="1"/>
      <c r="B5" s="89"/>
      <c r="C5" s="88"/>
      <c r="D5" s="85"/>
      <c r="E5" s="92"/>
      <c r="F5" s="250"/>
      <c r="G5" s="250"/>
      <c r="H5" s="3"/>
      <c r="J5" s="73"/>
      <c r="K5" s="76"/>
      <c r="L5" s="252" t="s">
        <v>37</v>
      </c>
      <c r="M5" s="106"/>
      <c r="N5" s="101" t="s">
        <v>33</v>
      </c>
      <c r="O5" s="103" t="s">
        <v>34</v>
      </c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"4"</v>
      </c>
      <c r="C8" t="str">
        <f>_xlfn.CONCAT("""",Keys!C1,""": ", """",C1,"""")</f>
        <v>"3": "0"</v>
      </c>
      <c r="D8" t="str">
        <f>_xlfn.CONCAT("""",Keys!D1,""": ", """",D1,"""")</f>
        <v>"4": "1"</v>
      </c>
      <c r="E8" t="str">
        <f>_xlfn.CONCAT("""",Keys!E1,""": ", """",E1,"""")</f>
        <v>"5": "2"</v>
      </c>
      <c r="F8" t="str">
        <f>_xlfn.CONCAT("""",Keys!F1,""": ", """",F1,"""")</f>
        <v>"6": "3"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"7"</v>
      </c>
      <c r="M8" t="str">
        <f>_xlfn.CONCAT("""",Keys!M1,""": ", """",M1,"""")</f>
        <v>"5": "6"</v>
      </c>
      <c r="N8" t="str">
        <f>_xlfn.CONCAT("""",Keys!N1,""": ", """",N1,"""")</f>
        <v>"4": "5"</v>
      </c>
      <c r="O8" t="str">
        <f>_xlfn.CONCAT("""",Keys!O1,""": ", """",O1,"""")</f>
        <v>"3": "9"</v>
      </c>
      <c r="P8" t="str">
        <f>_xlfn.CONCAT("""",Keys!P1,""": ", """",P1,"""")</f>
        <v>"2": "8"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"h"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"x"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"g"</v>
      </c>
      <c r="M9" t="str">
        <f>_xlfn.CONCAT("""",Keys!M2,""": ", """",M2,"""")</f>
        <v>"12": "c"</v>
      </c>
      <c r="N9" t="str">
        <f>_xlfn.CONCAT("""",Keys!N2,""": ", """",N2,"""")</f>
        <v>"11": "r"</v>
      </c>
      <c r="O9" t="str">
        <f>_xlfn.CONCAT("""",Keys!O2,""": ", """",O2,"""")</f>
        <v>"10": "f"</v>
      </c>
      <c r="P9" t="str">
        <f>_xlfn.CONCAT("""",Keys!P2,""": ", """",P2,"""")</f>
        <v>"9": "z"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";"</v>
      </c>
      <c r="B10" t="str">
        <f>_xlfn.CONCAT("""",Keys!B3,""": ", """",B3,"""")</f>
        <v>"16": "y"</v>
      </c>
      <c r="C10" t="str">
        <f>_xlfn.CONCAT("""",Keys!C3,""": ", """",C3,"""")</f>
        <v>"17": "i"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"."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"s"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"b"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"j"</v>
      </c>
      <c r="C11" t="str">
        <f>_xlfn.CONCAT("""",Keys!C4,""": ", """",C4,"""")</f>
        <v>"24": "/"</v>
      </c>
      <c r="D11" t="str">
        <f>_xlfn.CONCAT("""",Keys!D4,""": ", """",D4,"""")</f>
        <v>"25": ","</v>
      </c>
      <c r="E11" t="str">
        <f>_xlfn.CONCAT("""",Keys!E4,""": ", """",E4,"""")</f>
        <v>"26": "k"</v>
      </c>
      <c r="F11" t="str">
        <f>_xlfn.CONCAT("""",Keys!F4,""": ", """",F4,"""")</f>
        <v>"27": "'"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"w"</v>
      </c>
      <c r="M11" t="str">
        <f>_xlfn.CONCAT("""",Keys!M4,""": ", """",M4,"""")</f>
        <v>"26": "m"</v>
      </c>
      <c r="N11" t="str">
        <f>_xlfn.CONCAT("""",Keys!N4,""": ", """",N4,"""")</f>
        <v>"25": "l"</v>
      </c>
      <c r="O11" t="str">
        <f>_xlfn.CONCAT("""",Keys!O4,""": ", """",O4,"""")</f>
        <v>"24": "p"</v>
      </c>
      <c r="P11" t="str">
        <f>_xlfn.CONCAT("""",Keys!P4,""": ", """",P4,"""")</f>
        <v>"23": "v"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"4","3": "0","4": "1","5": "2","6": "3","7": "","8": "\\","9": "q","10": "h","11": "o","12": "u","13": "x","14": "","15": ";","16": "y","17": "i","18": "e","19": "a","20": ".","21": "","22": "","23": "j","24": "/","25": ",","26": "k","27": "'","28": "","29": "","30": "","31": "","32": "","33": "","34": "","35": "","36": "","37": "","38": ""</v>
      </c>
    </row>
    <row r="16" spans="1:17" x14ac:dyDescent="0.3">
      <c r="A16" t="str">
        <f>_xlfn.TEXTJOIN(",",TRUE,J8:Q13,)</f>
        <v>"7": "","6": "7","5": "6","4": "5","3": "9","2": "8","1": "","14": "","13": "g","12": "c","11": "r","10": "f","9": "z","8": "=","21": "`","20": "d","19": "s","18": "t","17": "n","16": "b","15": "-","29": "","28": "","27": "w","26": "m","25": "l","24": "p","23": "v","22":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"4","3": "0","4": "1","5": "2","6": "3","7": "","8": "\\","9": "q","10": "h","11": "o","12": "u","13": "x","14": "","15": ";","16": "y","17": "i","18": "e","19": "a","20": ".","21": "","22": "","23": "j","24": "/","25": ",","26": "k","27": "'","28": "","29": "","30": "","31": "","32": "","33": "","34": "","35": "","36": "","37": "","38": ""}, "right": {"7": "","6": "7","5": "6","4": "5","3": "9","2": "8","1": "","14": "","13": "g","12": "c","11": "r","10": "f","9": "z","8": "=","21": "`","20": "d","19": "s","18": "t","17": "n","16": "b","15": "-","29": "","28": "","27": "w","26": "m","25": "l","24": "p","23": "v","22": "","37": "","36": "","35": " ","34": "","33": "[","32": "]","31": "","30": "","38": ""}}</v>
      </c>
    </row>
    <row r="20" spans="1:1" x14ac:dyDescent="0.3">
      <c r="A20" s="79" t="s">
        <v>47</v>
      </c>
    </row>
  </sheetData>
  <mergeCells count="3">
    <mergeCell ref="F5:F6"/>
    <mergeCell ref="G5:G6"/>
    <mergeCell ref="L5:L6"/>
  </mergeCells>
  <hyperlinks>
    <hyperlink ref="A20" r:id="rId1" xr:uid="{74B7D92D-F350-482E-9D42-C4BE77FB6B6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5A264-EA49-48DE-B281-A375F9A09004}">
  <dimension ref="A1:AJ319"/>
  <sheetViews>
    <sheetView zoomScale="160" zoomScaleNormal="160" workbookViewId="0">
      <pane ySplit="7" topLeftCell="A8" activePane="bottomLeft" state="frozen"/>
      <selection pane="bottomLeft" activeCell="A9" sqref="A9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85" t="s">
        <v>36</v>
      </c>
      <c r="C3" s="134" t="s">
        <v>24</v>
      </c>
      <c r="D3" s="133" t="s">
        <v>23</v>
      </c>
      <c r="E3" s="86" t="s">
        <v>3</v>
      </c>
      <c r="F3" s="137" t="s">
        <v>26</v>
      </c>
      <c r="G3" s="90"/>
      <c r="H3" s="4"/>
      <c r="J3" s="4"/>
      <c r="K3" s="86"/>
      <c r="L3" s="137" t="s">
        <v>32</v>
      </c>
      <c r="M3" s="86" t="s">
        <v>15</v>
      </c>
      <c r="N3" s="133" t="s">
        <v>21</v>
      </c>
      <c r="O3" s="134" t="s">
        <v>13</v>
      </c>
      <c r="P3" s="89" t="s">
        <v>7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"'"</v>
      </c>
      <c r="V3" t="str">
        <f>_xlfn.CONCAT("""",Keys!C2,""": ", """",C3,"""")</f>
        <v>"10": "m"</v>
      </c>
      <c r="W3" t="str">
        <f>_xlfn.CONCAT("""",Keys!D2,""": ", """",D3,"""")</f>
        <v>"11": "u"</v>
      </c>
      <c r="X3" t="str">
        <f>_xlfn.CONCAT("""",Keys!E2,""": ", """",E3,"""")</f>
        <v>"12": "b"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";"</v>
      </c>
      <c r="AF3" t="str">
        <f>_xlfn.CONCAT("""",Keys!M2,""": ", """",M3,"""")</f>
        <v>"12": "g"</v>
      </c>
      <c r="AG3" t="str">
        <f>_xlfn.CONCAT("""",Keys!N2,""": ", """",N3,"""")</f>
        <v>"11": "h"</v>
      </c>
      <c r="AH3" t="str">
        <f>_xlfn.CONCAT("""",Keys!O2,""": ", """",O3,"""")</f>
        <v>"10": "d"</v>
      </c>
      <c r="AI3" t="str">
        <f>_xlfn.CONCAT("""",Keys!P2,""": ", """",P3,"""")</f>
        <v>"9": "q"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11</v>
      </c>
      <c r="C4" s="134" t="s">
        <v>12</v>
      </c>
      <c r="D4" s="133" t="s">
        <v>9</v>
      </c>
      <c r="E4" s="132" t="s">
        <v>10</v>
      </c>
      <c r="F4" s="86" t="s">
        <v>30</v>
      </c>
      <c r="G4" s="115"/>
      <c r="H4" s="4"/>
      <c r="J4" s="4"/>
      <c r="K4" s="90" t="s">
        <v>4</v>
      </c>
      <c r="L4" s="95" t="s">
        <v>20</v>
      </c>
      <c r="M4" s="132" t="s">
        <v>28</v>
      </c>
      <c r="N4" s="133" t="s">
        <v>25</v>
      </c>
      <c r="O4" s="134" t="s">
        <v>2</v>
      </c>
      <c r="P4" s="89" t="s">
        <v>22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"a"</v>
      </c>
      <c r="V4" t="str">
        <f>_xlfn.CONCAT("""",Keys!C3,""": ", """",C4,"""")</f>
        <v>"17": "s"</v>
      </c>
      <c r="W4" t="str">
        <f>_xlfn.CONCAT("""",Keys!D3,""": ", """",D4,"""")</f>
        <v>"18": "e"</v>
      </c>
      <c r="X4" t="str">
        <f>_xlfn.CONCAT("""",Keys!E3,""": ", """",E4,"""")</f>
        <v>"19": "r"</v>
      </c>
      <c r="Y4" t="str">
        <f>_xlfn.CONCAT("""",Keys!F3,""": ", """",F4,"""")</f>
        <v>"20": "."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"y"</v>
      </c>
      <c r="AF4" t="str">
        <f>_xlfn.CONCAT("""",Keys!M3,""": ", """",M4,"""")</f>
        <v>"19": "o"</v>
      </c>
      <c r="AG4" t="str">
        <f>_xlfn.CONCAT("""",Keys!N3,""": ", """",N4,"""")</f>
        <v>"18": "i"</v>
      </c>
      <c r="AH4" t="str">
        <f>_xlfn.CONCAT("""",Keys!O3,""": ", """",O4,"""")</f>
        <v>"17": "t"</v>
      </c>
      <c r="AI4" t="str">
        <f>_xlfn.CONCAT("""",Keys!P3,""": ", """",P4,"""")</f>
        <v>"16": "n"</v>
      </c>
      <c r="AJ4" t="str">
        <f>_xlfn.CONCAT("""",Keys!Q3,""": ", """",Q4,"""")</f>
        <v>"15": "-"</v>
      </c>
    </row>
    <row r="5" spans="1:36" x14ac:dyDescent="0.3">
      <c r="A5" s="89"/>
      <c r="B5" s="136" t="s">
        <v>16</v>
      </c>
      <c r="C5" s="88" t="s">
        <v>17</v>
      </c>
      <c r="D5" s="85" t="s">
        <v>18</v>
      </c>
      <c r="E5" s="132" t="s">
        <v>19</v>
      </c>
      <c r="F5" s="139" t="s">
        <v>27</v>
      </c>
      <c r="G5" s="92"/>
      <c r="H5" s="92"/>
      <c r="J5" s="105"/>
      <c r="K5" s="105"/>
      <c r="L5" s="138" t="s">
        <v>8</v>
      </c>
      <c r="M5" s="132" t="s">
        <v>29</v>
      </c>
      <c r="N5" s="85" t="s">
        <v>31</v>
      </c>
      <c r="O5" s="88" t="s">
        <v>14</v>
      </c>
      <c r="P5" s="89" t="s">
        <v>1</v>
      </c>
      <c r="Q5" s="104"/>
      <c r="T5" t="str">
        <f>_xlfn.CONCAT("""",Keys!A4,""": ", """",A5,"""")</f>
        <v>"22": ""</v>
      </c>
      <c r="U5" t="str">
        <f>_xlfn.CONCAT("""",Keys!B4,""": ", """",B5,"""")</f>
        <v>"23": "z"</v>
      </c>
      <c r="V5" t="str">
        <f>_xlfn.CONCAT("""",Keys!C4,""": ", """",C5,"""")</f>
        <v>"24": "x"</v>
      </c>
      <c r="W5" t="str">
        <f>_xlfn.CONCAT("""",Keys!D4,""": ", """",D5,"""")</f>
        <v>"25": "c"</v>
      </c>
      <c r="X5" t="str">
        <f>_xlfn.CONCAT("""",Keys!E4,""": ", """",E5,"""")</f>
        <v>"26": "v"</v>
      </c>
      <c r="Y5" t="str">
        <f>_xlfn.CONCAT("""",Keys!F4,""": ", """",F5,"""")</f>
        <v>"27": ","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"w"</v>
      </c>
      <c r="AF5" t="str">
        <f>_xlfn.CONCAT("""",Keys!M4,""": ", """",M5,"""")</f>
        <v>"26": "l"</v>
      </c>
      <c r="AG5" t="str">
        <f>_xlfn.CONCAT("""",Keys!N4,""": ", """",N5,"""")</f>
        <v>"25": "p"</v>
      </c>
      <c r="AH5" t="str">
        <f>_xlfn.CONCAT("""",Keys!O4,""": ", """",O5,"""")</f>
        <v>"24": "f"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"'","10": "m","11": "u","12": "b","13": "k","14": "","15": "/","16": "a","17": "s","18": "e","19": "r","20": ".","21": "","22": "","23": "z","24": "x","25": "c","26": "v","27": ",","28":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"'","10": "m","11": "u","12": "b","13": "k","14": "","15": "/","16": "a","17": "s","18": "e","19": "r","20": ".","21": "","22": "","23": "z","24": "x","25": "c","26": "v","27": ",","28": "","29": "","30": "","31": "","32": "[","33": "]","34": "","35": "","36": "","37": "","38": ""}, "right": {"7": "","6": "6","5": "7","4": "8","3": "9","2": "0","1": "","14": "","13": ";","12": "g","11": "h","10": "d","9": "q","8": "=","21": "`","20": "y","19": "o","18": "i","17": "t","16": "n","15": "-","29": "","28": "","27": "w","26": "l","25": "p","24": "f","23": "j","22":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";","12": "g","11": "h","10": "d","9": "q","8": "=","21": "`","20": "y","19": "o","18": "i","17": "t","16": "n","15": "-","29": "","28": "","27": "w","26": "l","25": "p","24": "f","23": "j","22":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s="87" t="s">
        <v>172</v>
      </c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'</v>
      </c>
      <c r="G12" s="87">
        <f t="shared" ref="G12:G26" si="0">_xlfn.IFNA(_xlfn.IFNA(INDEX($C$12:$C$58, MATCH(F12,$A$12:$A$58,0)), INDEX($C$12:$C$58, MATCH(F12,$B$12:$B$58,0))),0)</f>
        <v>0.26900000000000002</v>
      </c>
      <c r="I12" s="87" t="str">
        <f>L3</f>
        <v>;</v>
      </c>
      <c r="J12" s="87">
        <f t="shared" ref="J12:J26" si="1">_xlfn.IFNA(_xlfn.IFNA(INDEX($C$12:$C$58, MATCH(I12,$A$12:$A$58,0)), INDEX($C$12:$C$58, MATCH(I12,$B$12:$B$58,0))),0)</f>
        <v>0.39800000000000002</v>
      </c>
      <c r="L12" s="87" t="s">
        <v>173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C12-Table91568[[#This Row],[%]]</f>
        <v>2.543000000000001</v>
      </c>
      <c r="F13" s="87" t="str">
        <f>B4</f>
        <v>a</v>
      </c>
      <c r="G13" s="87">
        <f t="shared" si="0"/>
        <v>7.2220000000000004</v>
      </c>
      <c r="I13" s="87" t="str">
        <f>L4</f>
        <v>y</v>
      </c>
      <c r="J13" s="87">
        <f t="shared" si="1"/>
        <v>1.5489999999999999</v>
      </c>
      <c r="L13" s="87" t="s">
        <v>174</v>
      </c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C13-Table91568[[#This Row],[%]]</f>
        <v>1.9269999999999987</v>
      </c>
      <c r="F14" s="87" t="str">
        <f>B5</f>
        <v>z</v>
      </c>
      <c r="G14" s="87">
        <f t="shared" si="0"/>
        <v>0.105</v>
      </c>
      <c r="I14" s="87" t="str">
        <f>L5</f>
        <v>w</v>
      </c>
      <c r="J14" s="87">
        <f t="shared" si="1"/>
        <v>1.278</v>
      </c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C14-Table91568[[#This Row],[%]]</f>
        <v>0.4870000000000001</v>
      </c>
      <c r="F15" s="87" t="str">
        <f>C3</f>
        <v>m</v>
      </c>
      <c r="G15" s="87">
        <f t="shared" si="0"/>
        <v>2.4380000000000002</v>
      </c>
      <c r="I15" s="87" t="str">
        <f>M3</f>
        <v>g</v>
      </c>
      <c r="J15" s="87">
        <f t="shared" si="1"/>
        <v>1.597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C15-Table91568[[#This Row],[%]]</f>
        <v>3.2000000000000028E-2</v>
      </c>
      <c r="F16" s="87" t="str">
        <f>C4</f>
        <v>s</v>
      </c>
      <c r="G16" s="87">
        <f t="shared" si="0"/>
        <v>6.3739999999999997</v>
      </c>
      <c r="I16" s="87" t="str">
        <f>M4</f>
        <v>o</v>
      </c>
      <c r="J16" s="87">
        <f t="shared" si="1"/>
        <v>6.7030000000000003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C16-Table91568[[#This Row],[%]]</f>
        <v>0.21300000000000008</v>
      </c>
      <c r="F17" s="87" t="str">
        <f>C5</f>
        <v>x</v>
      </c>
      <c r="G17" s="87">
        <f t="shared" si="0"/>
        <v>0.43</v>
      </c>
      <c r="I17" s="87" t="str">
        <f>M5</f>
        <v>l</v>
      </c>
      <c r="J17" s="87">
        <f t="shared" si="1"/>
        <v>3.9790000000000001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C17-Table91568[[#This Row],[%]]</f>
        <v>0.11600000000000055</v>
      </c>
      <c r="F18" s="87" t="str">
        <f>D3</f>
        <v>u</v>
      </c>
      <c r="G18" s="87">
        <f t="shared" si="0"/>
        <v>2.6539999999999999</v>
      </c>
      <c r="I18" s="87" t="str">
        <f>N3</f>
        <v>h</v>
      </c>
      <c r="J18" s="87">
        <f t="shared" si="1"/>
        <v>3.2429999999999999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C18-Table91568[[#This Row],[%]]</f>
        <v>0.64100000000000001</v>
      </c>
      <c r="F19" s="87" t="str">
        <f>D4</f>
        <v>e</v>
      </c>
      <c r="G19" s="87">
        <f t="shared" si="0"/>
        <v>11.692</v>
      </c>
      <c r="I19" s="87" t="str">
        <f>N4</f>
        <v>i</v>
      </c>
      <c r="J19" s="87">
        <f t="shared" si="1"/>
        <v>6.7350000000000003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C19-Table91568[[#This Row],[%]]</f>
        <v>1.7539999999999996</v>
      </c>
      <c r="F20" s="87" t="str">
        <f>D5</f>
        <v>c</v>
      </c>
      <c r="G20" s="87">
        <f t="shared" si="0"/>
        <v>3.9359999999999999</v>
      </c>
      <c r="I20" s="87" t="str">
        <f>N5</f>
        <v>p</v>
      </c>
      <c r="J20" s="87">
        <f t="shared" si="1"/>
        <v>2.54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C20-Table91568[[#This Row],[%]]</f>
        <v>4.3000000000000149E-2</v>
      </c>
      <c r="F21" s="87" t="str">
        <f>E3</f>
        <v>b</v>
      </c>
      <c r="G21" s="87">
        <f t="shared" si="0"/>
        <v>1.5489999999999999</v>
      </c>
      <c r="I21" s="87" t="str">
        <f>O3</f>
        <v>d</v>
      </c>
      <c r="J21" s="87">
        <f t="shared" si="1"/>
        <v>3.1739999999999999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C21-Table91568[[#This Row],[%]]</f>
        <v>0.69300000000000006</v>
      </c>
      <c r="F22" s="87" t="str">
        <f>E4</f>
        <v>r</v>
      </c>
      <c r="G22" s="87">
        <f t="shared" si="0"/>
        <v>5.7329999999999997</v>
      </c>
      <c r="I22" s="87" t="str">
        <f>O4</f>
        <v>t</v>
      </c>
      <c r="J22" s="87">
        <f t="shared" si="1"/>
        <v>9.1489999999999991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C22-Table91568[[#This Row],[%]]</f>
        <v>6.899999999999995E-2</v>
      </c>
      <c r="F23" s="87" t="str">
        <f>E5</f>
        <v>v</v>
      </c>
      <c r="G23" s="87">
        <f t="shared" si="0"/>
        <v>0.90100000000000002</v>
      </c>
      <c r="I23" s="87" t="str">
        <f>O5</f>
        <v>f</v>
      </c>
      <c r="J23" s="87">
        <f t="shared" si="1"/>
        <v>1.756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C23-Table91568[[#This Row],[%]]</f>
        <v>0.13099999999999978</v>
      </c>
      <c r="F24" s="87" t="str">
        <f>F3</f>
        <v>k</v>
      </c>
      <c r="G24" s="87">
        <f t="shared" si="0"/>
        <v>0.51900000000000002</v>
      </c>
      <c r="I24" s="87" t="str">
        <f>P3</f>
        <v>q</v>
      </c>
      <c r="J24" s="87">
        <f t="shared" si="1"/>
        <v>0.23799999999999999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C24-Table91568[[#This Row],[%]]</f>
        <v>0.38900000000000023</v>
      </c>
      <c r="F25" s="87" t="str">
        <f>F4</f>
        <v>.</v>
      </c>
      <c r="G25" s="87">
        <f t="shared" si="0"/>
        <v>3.0430000000000001</v>
      </c>
      <c r="I25" s="87" t="str">
        <f>P4</f>
        <v>n</v>
      </c>
      <c r="J25" s="87">
        <f t="shared" si="1"/>
        <v>6.49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C25-Table91568[[#This Row],[%]]</f>
        <v>0.11399999999999988</v>
      </c>
      <c r="F26" s="87" t="str">
        <f>F5</f>
        <v>,</v>
      </c>
      <c r="G26" s="87">
        <f t="shared" si="0"/>
        <v>1.0269999999999999</v>
      </c>
      <c r="I26" s="87" t="str">
        <f>P5</f>
        <v>j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C26-Table91568[[#This Row],[%]]</f>
        <v>0.10199999999999987</v>
      </c>
      <c r="F27" s="176"/>
      <c r="G27" s="177">
        <f>SUM(G12:G26)</f>
        <v>47.892000000000003</v>
      </c>
      <c r="I27" s="176"/>
      <c r="J27" s="178">
        <f>SUM(J12:J26)</f>
        <v>49.01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C27-Table91568[[#This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C28-Table91568[[#This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C29-Table91568[[#This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C30-Table91568[[#This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C31-Table91568[[#This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C32-Table91568[[#This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C33-Table91568[[#This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C34-Table91568[[#This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C35-Table91568[[#This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C36-Table91568[[#This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C37-Table91568[[#This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C38-Table91568[[#This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C39-Table91568[[#This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C40-Table91568[[#This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ignoredErrors>
    <ignoredError sqref="I15:I26" calculatedColumn="1"/>
  </ignoredErrors>
  <tableParts count="3">
    <tablePart r:id="rId2"/>
    <tablePart r:id="rId3"/>
    <tablePart r:id="rId4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971E-842D-4FFC-8F12-3AD6BFCF94FA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15</v>
      </c>
      <c r="D2" s="43" t="s">
        <v>24</v>
      </c>
      <c r="E2" s="41" t="s">
        <v>29</v>
      </c>
      <c r="F2" s="41" t="s">
        <v>8</v>
      </c>
      <c r="G2" s="59"/>
      <c r="H2" s="2"/>
      <c r="J2" s="17"/>
      <c r="K2" s="95"/>
      <c r="L2" s="69" t="s">
        <v>3</v>
      </c>
      <c r="M2" s="74" t="s">
        <v>20</v>
      </c>
      <c r="N2" s="70" t="s">
        <v>23</v>
      </c>
      <c r="O2" s="71" t="s">
        <v>19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13</v>
      </c>
      <c r="C3" s="44" t="s">
        <v>12</v>
      </c>
      <c r="D3" s="43" t="s">
        <v>2</v>
      </c>
      <c r="E3" s="41" t="s">
        <v>22</v>
      </c>
      <c r="F3" s="41" t="s">
        <v>10</v>
      </c>
      <c r="G3" s="82"/>
      <c r="H3" s="2"/>
      <c r="J3" s="17"/>
      <c r="K3" s="115" t="s">
        <v>4</v>
      </c>
      <c r="L3" s="69" t="s">
        <v>25</v>
      </c>
      <c r="M3" s="74" t="s">
        <v>11</v>
      </c>
      <c r="N3" s="70" t="s">
        <v>9</v>
      </c>
      <c r="O3" s="71" t="s">
        <v>28</v>
      </c>
      <c r="P3" s="72" t="s">
        <v>21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14</v>
      </c>
      <c r="F4" s="60" t="s">
        <v>1</v>
      </c>
      <c r="G4" s="3"/>
      <c r="H4" s="3"/>
      <c r="J4" s="73"/>
      <c r="K4" s="73"/>
      <c r="L4" s="69" t="s">
        <v>26</v>
      </c>
      <c r="M4" s="74" t="s">
        <v>31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"b"</v>
      </c>
      <c r="M9" t="str">
        <f>_xlfn.CONCAT("""",Keys!M2,""": ", """",M2,"""")</f>
        <v>"12": "y"</v>
      </c>
      <c r="N9" t="str">
        <f>_xlfn.CONCAT("""",Keys!N2,""": ", """",N2,"""")</f>
        <v>"11": "u"</v>
      </c>
      <c r="O9" t="str">
        <f>_xlfn.CONCAT("""",Keys!O2,""": ", """",O2,"""")</f>
        <v>"10": "v"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"f"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"'","16": "d","17": "s","18": "t","19": "n","20": "r","21": "","22": "","23": "z","24": "x","25": "c","26": "f","27":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"b","12": "y","11": "u","10": "v","9": ";","8": "=","21": "`","20": "i","19": "a","18": "e","17": "o","16": "h","15": "-","29": "","28": "","27": "k","26": "p","25":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"'","16": "d","17": "s","18": "t","19": "n","20": "r","21": "","22": "","23": "z","24": "x","25": "c","26": "f","27": "j","28": "","29": "","30": "","31": "","32": "[","33": "]","34": "","35": "","36": "","37": "","38": ""}, "right": {"7": "","6": "6","5": "7","4": "8","3": "9","2": "0","1": "","14": "","13": "b","12": "y","11": "u","10": "v","9": ";","8": "=","21": "`","20": "i","19": "a","18": "e","17": "o","16": "h","15": "-","29": "","28": "","27": "k","26": "p","25":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ED93C-CABF-47EC-AD81-D7985BA91921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15</v>
      </c>
      <c r="D2" s="43" t="s">
        <v>24</v>
      </c>
      <c r="E2" s="41" t="s">
        <v>29</v>
      </c>
      <c r="F2" s="41" t="s">
        <v>8</v>
      </c>
      <c r="G2" s="59"/>
      <c r="H2" s="2"/>
      <c r="J2" s="17"/>
      <c r="K2" s="95"/>
      <c r="L2" s="69" t="s">
        <v>20</v>
      </c>
      <c r="M2" s="74" t="s">
        <v>14</v>
      </c>
      <c r="N2" s="70" t="s">
        <v>23</v>
      </c>
      <c r="O2" s="71" t="s">
        <v>3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13</v>
      </c>
      <c r="C3" s="44" t="s">
        <v>12</v>
      </c>
      <c r="D3" s="43" t="s">
        <v>2</v>
      </c>
      <c r="E3" s="41" t="s">
        <v>22</v>
      </c>
      <c r="F3" s="41" t="s">
        <v>10</v>
      </c>
      <c r="G3" s="82"/>
      <c r="H3" s="2"/>
      <c r="J3" s="17"/>
      <c r="K3" s="115" t="s">
        <v>4</v>
      </c>
      <c r="L3" s="69" t="s">
        <v>25</v>
      </c>
      <c r="M3" s="74" t="s">
        <v>11</v>
      </c>
      <c r="N3" s="70" t="s">
        <v>9</v>
      </c>
      <c r="O3" s="71" t="s">
        <v>28</v>
      </c>
      <c r="P3" s="72" t="s">
        <v>21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1</v>
      </c>
      <c r="G4" s="3"/>
      <c r="H4" s="3"/>
      <c r="J4" s="73"/>
      <c r="K4" s="73"/>
      <c r="L4" s="69" t="s">
        <v>26</v>
      </c>
      <c r="M4" s="74" t="s">
        <v>31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"g"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"f"</v>
      </c>
      <c r="N9" t="str">
        <f>_xlfn.CONCAT("""",Keys!N2,""": ", """",N2,"""")</f>
        <v>"11": "u"</v>
      </c>
      <c r="O9" t="str">
        <f>_xlfn.CONCAT("""",Keys!O2,""": ", """",O2,"""")</f>
        <v>"10": "b"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"o"</v>
      </c>
      <c r="P10" t="str">
        <f>_xlfn.CONCAT("""",Keys!P3,""": ", """",P3,"""")</f>
        <v>"16": "h"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"j"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"p"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"g","11": "m","12": "l","13": "w","14": "","15": "'","16": "d","17": "s","18": "t","19": "n","20": "r","21": "","22": "","23": "z","24": "x","25": "c","26": "v","27": "j","28":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"g","11": "m","12": "l","13": "w","14": "","15": "'","16": "d","17": "s","18": "t","19": "n","20": "r","21": "","22": "","23": "z","24": "x","25": "c","26": "v","27": "j","28": "","29": "","30": "","31": "","32": "[","33": "]","34": "","35": "","36": "","37": "","38": ""}, "right": {"7": "","6": "6","5": "7","4": "8","3": "9","2": "0","1": "","14": "","13": "y","12": "f","11": "u","10": "b","9": ";","8": "=","21": "`","20": "i","19": "a","18": "e","17": "o","16": "h","15": "-","29": "","28": "","27": "k","26": "p","25":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AC8BE-5EAD-43BE-A533-75865B4E96B5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14</v>
      </c>
      <c r="D2" s="43" t="s">
        <v>24</v>
      </c>
      <c r="E2" s="41" t="s">
        <v>29</v>
      </c>
      <c r="F2" s="41" t="s">
        <v>8</v>
      </c>
      <c r="G2" s="59"/>
      <c r="H2" s="2"/>
      <c r="J2" s="17"/>
      <c r="K2" s="95"/>
      <c r="L2" s="69" t="s">
        <v>20</v>
      </c>
      <c r="M2" s="74" t="s">
        <v>23</v>
      </c>
      <c r="N2" s="70" t="s">
        <v>28</v>
      </c>
      <c r="O2" s="71" t="s">
        <v>3</v>
      </c>
      <c r="P2" s="71" t="s">
        <v>1</v>
      </c>
      <c r="Q2" s="103" t="s">
        <v>6</v>
      </c>
    </row>
    <row r="3" spans="1:17" x14ac:dyDescent="0.3">
      <c r="A3" s="116" t="s">
        <v>36</v>
      </c>
      <c r="B3" s="1" t="s">
        <v>13</v>
      </c>
      <c r="C3" s="44" t="s">
        <v>12</v>
      </c>
      <c r="D3" s="43" t="s">
        <v>2</v>
      </c>
      <c r="E3" s="41" t="s">
        <v>22</v>
      </c>
      <c r="F3" s="41" t="s">
        <v>10</v>
      </c>
      <c r="G3" s="82"/>
      <c r="H3" s="2"/>
      <c r="J3" s="17"/>
      <c r="K3" s="115" t="s">
        <v>4</v>
      </c>
      <c r="L3" s="69" t="s">
        <v>25</v>
      </c>
      <c r="M3" s="74" t="s">
        <v>11</v>
      </c>
      <c r="N3" s="70" t="s">
        <v>9</v>
      </c>
      <c r="O3" s="71" t="s">
        <v>21</v>
      </c>
      <c r="P3" s="72" t="s">
        <v>32</v>
      </c>
      <c r="Q3" s="104" t="s">
        <v>5</v>
      </c>
    </row>
    <row r="4" spans="1:17" x14ac:dyDescent="0.3">
      <c r="A4" s="1"/>
      <c r="B4" s="1" t="s">
        <v>16</v>
      </c>
      <c r="C4" s="44" t="s">
        <v>19</v>
      </c>
      <c r="D4" s="43" t="s">
        <v>15</v>
      </c>
      <c r="E4" s="41" t="s">
        <v>18</v>
      </c>
      <c r="F4" s="60" t="s">
        <v>17</v>
      </c>
      <c r="G4" s="3"/>
      <c r="H4" s="3"/>
      <c r="J4" s="73"/>
      <c r="K4" s="73"/>
      <c r="L4" s="69" t="s">
        <v>31</v>
      </c>
      <c r="M4" s="74" t="s">
        <v>26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"f"</v>
      </c>
      <c r="D9" t="str">
        <f>_xlfn.CONCAT("""",Keys!D2,""": ", """",D2,"""")</f>
        <v>"11": "m"</v>
      </c>
      <c r="E9" t="str">
        <f>_xlfn.CONCAT("""",Keys!E2,""": ", """",E2,"""")</f>
        <v>"12": "l"</v>
      </c>
      <c r="F9" t="str">
        <f>_xlfn.CONCAT("""",Keys!F2,""": ", """",F2,"""")</f>
        <v>"13": "w"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"b"</v>
      </c>
      <c r="P9" t="str">
        <f>_xlfn.CONCAT("""",Keys!P2,""": ", """",P2,"""")</f>
        <v>"9": "j"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"d"</v>
      </c>
      <c r="C10" t="str">
        <f>_xlfn.CONCAT("""",Keys!C3,""": ", """",C3,"""")</f>
        <v>"17": "s"</v>
      </c>
      <c r="D10" t="str">
        <f>_xlfn.CONCAT("""",Keys!D3,""": ", """",D3,"""")</f>
        <v>"18": "t"</v>
      </c>
      <c r="E10" t="str">
        <f>_xlfn.CONCAT("""",Keys!E3,""": ", """",E3,"""")</f>
        <v>"19": "n"</v>
      </c>
      <c r="F10" t="str">
        <f>_xlfn.CONCAT("""",Keys!F3,""": ", """",F3,"""")</f>
        <v>"20": "r"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"i"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"v"</v>
      </c>
      <c r="D11" t="str">
        <f>_xlfn.CONCAT("""",Keys!D4,""": ", """",D4,"""")</f>
        <v>"25": "g"</v>
      </c>
      <c r="E11" t="str">
        <f>_xlfn.CONCAT("""",Keys!E4,""": ", """",E4,"""")</f>
        <v>"26": "c"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"p"</v>
      </c>
      <c r="M11" t="str">
        <f>_xlfn.CONCAT("""",Keys!M4,""": ", """",M4,"""")</f>
        <v>"26": "k"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"f","11": "m","12": "l","13": "w","14": "","15": "'","16": "d","17": "s","18": "t","19": "n","20": "r","21": "","22": "","23": "z","24": "v","25": "g","26": "c","27": "x","28":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"f","11": "m","12": "l","13": "w","14": "","15": "'","16": "d","17": "s","18": "t","19": "n","20": "r","21": "","22": "","23": "z","24": "v","25": "g","26": "c","27": "x","28": "","29": "","30": "","31": "","32": "[","33": "]","34": "","35": "","36": "","37": "","38": ""}, "right": {"7": "","6": "6","5": "7","4": "8","3": "9","2": "0","1": "","14": "","13": "y","12": "u","11": "o","10": "b","9": "j","8": "=","21": "`","20": "i","19": "a","18": "e","17": "h","16": ";","15": "-","29": "","28": "","27": "p","26": "k","25":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04FA-BE53-4998-936F-C2B5351F1D8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14</v>
      </c>
      <c r="E2" s="41" t="s">
        <v>31</v>
      </c>
      <c r="F2" s="41" t="s">
        <v>15</v>
      </c>
      <c r="G2" s="59"/>
      <c r="H2" s="2"/>
      <c r="J2" s="17"/>
      <c r="K2" s="95"/>
      <c r="L2" s="69" t="s">
        <v>1</v>
      </c>
      <c r="M2" s="74" t="s">
        <v>29</v>
      </c>
      <c r="N2" s="70" t="s">
        <v>23</v>
      </c>
      <c r="O2" s="71" t="s">
        <v>20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22</v>
      </c>
      <c r="C3" s="44" t="s">
        <v>10</v>
      </c>
      <c r="D3" s="43" t="s">
        <v>12</v>
      </c>
      <c r="E3" s="41" t="s">
        <v>2</v>
      </c>
      <c r="F3" s="41" t="s">
        <v>13</v>
      </c>
      <c r="G3" s="82"/>
      <c r="H3" s="2"/>
      <c r="J3" s="17"/>
      <c r="K3" s="115" t="s">
        <v>4</v>
      </c>
      <c r="L3" s="69" t="s">
        <v>21</v>
      </c>
      <c r="M3" s="74" t="s">
        <v>11</v>
      </c>
      <c r="N3" s="70" t="s">
        <v>9</v>
      </c>
      <c r="O3" s="71" t="s">
        <v>25</v>
      </c>
      <c r="P3" s="72" t="s">
        <v>28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26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"f"</v>
      </c>
      <c r="E9" t="str">
        <f>_xlfn.CONCAT("""",Keys!E2,""": ", """",E2,"""")</f>
        <v>"12": "p"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"l"</v>
      </c>
      <c r="N9" t="str">
        <f>_xlfn.CONCAT("""",Keys!N2,""": ", """",N2,"""")</f>
        <v>"11": "u"</v>
      </c>
      <c r="O9" t="str">
        <f>_xlfn.CONCAT("""",Keys!O2,""": ", """",O2,"""")</f>
        <v>"10": "y"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"f","12": "p","13": "g","14": "","15": "'","16": "n","17": "r","18": "s","19": "t","20": "d","21":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"f","12": "p","13": "g","14": "","15": "'","16": "n","17": "r","18": "s","19": "t","20": "d","21": "","22": "","23": "z","24": "x","25": "c","26": "v","27": "b","28": "","29": "","30": "","31": "","32": "[","33": "]","34": "","35": "","36": "","37": "","38": ""}, "right": {"7": "","6": "6","5": "7","4": "8","3": "9","2": "0","1": "","14": "","13": "j","12": "l","11": "u","10": "y","9": ";","8": "=","21": "`","20": "h","19": "a","18": "e","17": "i","16": "o","15": "-","29": "","28": "","27": "k","26": "m","25":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B976-8DBD-44BC-8A4B-199C621F6D1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29</v>
      </c>
      <c r="E2" s="41" t="s">
        <v>13</v>
      </c>
      <c r="F2" s="41" t="s">
        <v>15</v>
      </c>
      <c r="G2" s="59"/>
      <c r="H2" s="2"/>
      <c r="J2" s="17"/>
      <c r="K2" s="95"/>
      <c r="L2" s="69" t="s">
        <v>1</v>
      </c>
      <c r="M2" s="74" t="s">
        <v>23</v>
      </c>
      <c r="N2" s="70" t="s">
        <v>28</v>
      </c>
      <c r="O2" s="71" t="s">
        <v>31</v>
      </c>
      <c r="P2" s="71" t="s">
        <v>35</v>
      </c>
      <c r="Q2" s="103" t="s">
        <v>6</v>
      </c>
    </row>
    <row r="3" spans="1:17" x14ac:dyDescent="0.3">
      <c r="A3" s="116" t="s">
        <v>36</v>
      </c>
      <c r="B3" s="1" t="s">
        <v>22</v>
      </c>
      <c r="C3" s="44" t="s">
        <v>10</v>
      </c>
      <c r="D3" s="43" t="s">
        <v>12</v>
      </c>
      <c r="E3" s="41" t="s">
        <v>2</v>
      </c>
      <c r="F3" s="41" t="s">
        <v>24</v>
      </c>
      <c r="G3" s="82"/>
      <c r="H3" s="2"/>
      <c r="J3" s="17"/>
      <c r="K3" s="115" t="s">
        <v>4</v>
      </c>
      <c r="L3" s="69" t="s">
        <v>26</v>
      </c>
      <c r="M3" s="74" t="s">
        <v>11</v>
      </c>
      <c r="N3" s="70" t="s">
        <v>9</v>
      </c>
      <c r="O3" s="71" t="s">
        <v>21</v>
      </c>
      <c r="P3" s="72" t="s">
        <v>25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20</v>
      </c>
      <c r="M4" s="74" t="s">
        <v>14</v>
      </c>
      <c r="N4" s="70" t="s">
        <v>27</v>
      </c>
      <c r="O4" s="71" t="s">
        <v>30</v>
      </c>
      <c r="P4" s="72" t="s">
        <v>32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"l"</v>
      </c>
      <c r="E9" t="str">
        <f>_xlfn.CONCAT("""",Keys!E2,""": ", """",E2,"""")</f>
        <v>"12": "d"</v>
      </c>
      <c r="F9" t="str">
        <f>_xlfn.CONCAT("""",Keys!F2,""": ", """",F2,"""")</f>
        <v>"13": "g"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"u"</v>
      </c>
      <c r="N9" t="str">
        <f>_xlfn.CONCAT("""",Keys!N2,""": ", """",N2,"""")</f>
        <v>"11": "o"</v>
      </c>
      <c r="O9" t="str">
        <f>_xlfn.CONCAT("""",Keys!O2,""": ", """",O2,"""")</f>
        <v>"10": "p"</v>
      </c>
      <c r="P9" t="str">
        <f>_xlfn.CONCAT("""",Keys!P2,""": ", """",P2,"""")</f>
        <v>"9": "/"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"n"</v>
      </c>
      <c r="C10" t="str">
        <f>_xlfn.CONCAT("""",Keys!C3,""": ", """",C3,"""")</f>
        <v>"17": "r"</v>
      </c>
      <c r="D10" t="str">
        <f>_xlfn.CONCAT("""",Keys!D3,""": ", """",D3,"""")</f>
        <v>"18": "s"</v>
      </c>
      <c r="E10" t="str">
        <f>_xlfn.CONCAT("""",Keys!E3,""": ", """",E3,"""")</f>
        <v>"19": "t"</v>
      </c>
      <c r="F10" t="str">
        <f>_xlfn.CONCAT("""",Keys!F3,""": ", """",F3,"""")</f>
        <v>"20": "m"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"a"</v>
      </c>
      <c r="N10" t="str">
        <f>_xlfn.CONCAT("""",Keys!N3,""": ", """",N3,"""")</f>
        <v>"18": "e"</v>
      </c>
      <c r="O10" t="str">
        <f>_xlfn.CONCAT("""",Keys!O3,""": ", """",O3,"""")</f>
        <v>"17": "h"</v>
      </c>
      <c r="P10" t="str">
        <f>_xlfn.CONCAT("""",Keys!P3,""": ", """",P3,"""")</f>
        <v>"16": "i"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"f"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";"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"l","12": "d","13": "g","14": "","15": "'","16": "n","17": "r","18": "s","19": "t","20": "m","21":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"l","12": "d","13": "g","14": "","15": "'","16": "n","17": "r","18": "s","19": "t","20": "m","21": "","22": "","23": "z","24": "x","25": "c","26": "v","27": "b","28": "","29": "","30": "","31": "","32": "[","33": "]","34": "","35": "","36": "","37": "","38": ""}, "right": {"7": "","6": "6","5": "7","4": "8","3": "9","2": "0","1": "","14": "","13": "j","12": "u","11": "o","10": "p","9": "/","8": "=","21": "`","20": "k","19": "a","18": "e","17": "h","16": "i","15": "-","29": "","28": "","27": "y","26": "f","25": ",","24": ".","23": ";","22":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C6E8-8838-49B0-A240-A4CF935DB5EC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20</v>
      </c>
      <c r="C2" s="44" t="s">
        <v>31</v>
      </c>
      <c r="D2" s="43" t="s">
        <v>28</v>
      </c>
      <c r="E2" s="41" t="s">
        <v>23</v>
      </c>
      <c r="F2" s="41" t="s">
        <v>1</v>
      </c>
      <c r="G2" s="59"/>
      <c r="H2" s="2"/>
      <c r="J2" s="17"/>
      <c r="K2" s="95"/>
      <c r="L2" s="69" t="s">
        <v>26</v>
      </c>
      <c r="M2" s="74" t="s">
        <v>13</v>
      </c>
      <c r="N2" s="70" t="s">
        <v>29</v>
      </c>
      <c r="O2" s="71" t="s">
        <v>18</v>
      </c>
      <c r="P2" s="71" t="s">
        <v>8</v>
      </c>
      <c r="Q2" s="103" t="s">
        <v>6</v>
      </c>
    </row>
    <row r="3" spans="1:17" x14ac:dyDescent="0.3">
      <c r="A3" s="116" t="s">
        <v>36</v>
      </c>
      <c r="B3" s="1" t="s">
        <v>25</v>
      </c>
      <c r="C3" s="44" t="s">
        <v>22</v>
      </c>
      <c r="D3" s="43" t="s">
        <v>9</v>
      </c>
      <c r="E3" s="41" t="s">
        <v>11</v>
      </c>
      <c r="F3" s="41" t="s">
        <v>27</v>
      </c>
      <c r="G3" s="82"/>
      <c r="H3" s="2"/>
      <c r="J3" s="17"/>
      <c r="K3" s="115" t="s">
        <v>4</v>
      </c>
      <c r="L3" s="69" t="s">
        <v>24</v>
      </c>
      <c r="M3" s="74" t="s">
        <v>21</v>
      </c>
      <c r="N3" s="70" t="s">
        <v>2</v>
      </c>
      <c r="O3" s="71" t="s">
        <v>12</v>
      </c>
      <c r="P3" s="72" t="s">
        <v>10</v>
      </c>
      <c r="Q3" s="104" t="s">
        <v>5</v>
      </c>
    </row>
    <row r="4" spans="1:17" x14ac:dyDescent="0.3">
      <c r="A4" s="1"/>
      <c r="B4" s="1" t="s">
        <v>7</v>
      </c>
      <c r="C4" s="44" t="s">
        <v>16</v>
      </c>
      <c r="D4" s="43" t="s">
        <v>35</v>
      </c>
      <c r="E4" s="41" t="s">
        <v>30</v>
      </c>
      <c r="F4" s="60" t="s">
        <v>32</v>
      </c>
      <c r="G4" s="3"/>
      <c r="H4" s="3"/>
      <c r="J4" s="73"/>
      <c r="K4" s="73"/>
      <c r="L4" s="69" t="s">
        <v>3</v>
      </c>
      <c r="M4" s="74" t="s">
        <v>14</v>
      </c>
      <c r="N4" s="70" t="s">
        <v>15</v>
      </c>
      <c r="O4" s="71" t="s">
        <v>19</v>
      </c>
      <c r="P4" s="72" t="s">
        <v>17</v>
      </c>
      <c r="Q4" s="104"/>
    </row>
    <row r="5" spans="1:17" x14ac:dyDescent="0.3">
      <c r="A5" s="1"/>
      <c r="B5" s="89"/>
      <c r="C5" s="88"/>
      <c r="D5" s="85"/>
      <c r="E5" s="92"/>
      <c r="F5" s="250"/>
      <c r="G5" s="250"/>
      <c r="H5" s="3"/>
      <c r="J5" s="73"/>
      <c r="K5" s="76"/>
      <c r="L5" s="252" t="s">
        <v>37</v>
      </c>
      <c r="M5" s="106"/>
      <c r="N5" s="101" t="s">
        <v>33</v>
      </c>
      <c r="O5" s="103" t="s">
        <v>34</v>
      </c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"y"</v>
      </c>
      <c r="C9" t="str">
        <f>_xlfn.CONCAT("""",Keys!C2,""": ", """",C2,"""")</f>
        <v>"10": "p"</v>
      </c>
      <c r="D9" t="str">
        <f>_xlfn.CONCAT("""",Keys!D2,""": ", """",D2,"""")</f>
        <v>"11": "o"</v>
      </c>
      <c r="E9" t="str">
        <f>_xlfn.CONCAT("""",Keys!E2,""": ", """",E2,"""")</f>
        <v>"12": "u"</v>
      </c>
      <c r="F9" t="str">
        <f>_xlfn.CONCAT("""",Keys!F2,""": ", """",F2,"""")</f>
        <v>"13": "j"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"k"</v>
      </c>
      <c r="M9" t="str">
        <f>_xlfn.CONCAT("""",Keys!M2,""": ", """",M2,"""")</f>
        <v>"12": "d"</v>
      </c>
      <c r="N9" t="str">
        <f>_xlfn.CONCAT("""",Keys!N2,""": ", """",N2,"""")</f>
        <v>"11": "l"</v>
      </c>
      <c r="O9" t="str">
        <f>_xlfn.CONCAT("""",Keys!O2,""": ", """",O2,"""")</f>
        <v>"10": "c"</v>
      </c>
      <c r="P9" t="str">
        <f>_xlfn.CONCAT("""",Keys!P2,""": ", """",P2,"""")</f>
        <v>"9": "w"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"i"</v>
      </c>
      <c r="C10" t="str">
        <f>_xlfn.CONCAT("""",Keys!C3,""": ", """",C3,"""")</f>
        <v>"17": "n"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","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"s"</v>
      </c>
      <c r="P10" t="str">
        <f>_xlfn.CONCAT("""",Keys!P3,""": ", """",P3,"""")</f>
        <v>"16": "r"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"z"</v>
      </c>
      <c r="D11" t="str">
        <f>_xlfn.CONCAT("""",Keys!D4,""": ", """",D4,"""")</f>
        <v>"25": "/"</v>
      </c>
      <c r="E11" t="str">
        <f>_xlfn.CONCAT("""",Keys!E4,""": ", """",E4,"""")</f>
        <v>"26": "."</v>
      </c>
      <c r="F11" t="str">
        <f>_xlfn.CONCAT("""",Keys!F4,""": ", """",F4,"""")</f>
        <v>"27": ";"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"f"</v>
      </c>
      <c r="N11" t="str">
        <f>_xlfn.CONCAT("""",Keys!N4,""": ", """",N4,"""")</f>
        <v>"25": "g"</v>
      </c>
      <c r="O11" t="str">
        <f>_xlfn.CONCAT("""",Keys!O4,""": ", """",O4,"""")</f>
        <v>"24": "v"</v>
      </c>
      <c r="P11" t="str">
        <f>_xlfn.CONCAT("""",Keys!P4,""": ", """",P4,"""")</f>
        <v>"23": "x"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"y","10": "p","11": "o","12": "u","13": "j","14": "","15": "'","16": "i","17": "n","18": "e","19": "a","20": ",","21": "","22": "","23": "q","24": "z","25": "/","26": ".","27": ";","28":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"k","12": "d","11": "l","10": "c","9": "w","8": "=","21": "`","20": "m","19": "h","18": "t","17": "s","16": "r","15": "-","29": "","28": "","27": "b","26": "f","25": "g","24": "v","23": "x","22":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"y","10": "p","11": "o","12": "u","13": "j","14": "","15": "'","16": "i","17": "n","18": "e","19": "a","20": ",","21": "","22": "","23": "q","24": "z","25": "/","26": ".","27": ";","28": "","29": "","30": "","31": "","32": "","33": "","34": "","35": "","36": "","37": "","38": ""}, "right": {"7": "","6": "6","5": "7","4": "8","3": "9","2": "0","1": "","14": "","13": "k","12": "d","11": "l","10": "c","9": "w","8": "=","21": "`","20": "m","19": "h","18": "t","17": "s","16": "r","15": "-","29": "","28": "","27": "b","26": "f","25": "g","24": "v","23": "x","22": "","37": "","36": "","35": " ","34": "","33": "[","32": "]","31": "","30": "","38": ""}}</v>
      </c>
    </row>
    <row r="20" spans="1:1" x14ac:dyDescent="0.3">
      <c r="A20" s="79" t="s">
        <v>46</v>
      </c>
    </row>
  </sheetData>
  <mergeCells count="3">
    <mergeCell ref="F5:F6"/>
    <mergeCell ref="G5:G6"/>
    <mergeCell ref="L5:L6"/>
  </mergeCells>
  <hyperlinks>
    <hyperlink ref="A20" r:id="rId1" xr:uid="{8C12272F-70D4-459A-BF7C-F64AD58C34C5}"/>
  </hyperlinks>
  <pageMargins left="0.7" right="0.7" top="0.75" bottom="0.75" header="0.3" footer="0.3"/>
  <pageSetup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3DDA-B6C7-455A-9895-0EBE1A35BEF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9</v>
      </c>
      <c r="E2" s="41" t="s">
        <v>10</v>
      </c>
      <c r="F2" s="41" t="s">
        <v>2</v>
      </c>
      <c r="G2" s="59"/>
      <c r="H2" s="2"/>
      <c r="J2" s="17"/>
      <c r="K2" s="95"/>
      <c r="L2" s="69" t="s">
        <v>20</v>
      </c>
      <c r="M2" s="74" t="s">
        <v>23</v>
      </c>
      <c r="N2" s="70" t="s">
        <v>25</v>
      </c>
      <c r="O2" s="71" t="s">
        <v>28</v>
      </c>
      <c r="P2" s="71" t="s">
        <v>31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13</v>
      </c>
      <c r="E3" s="41" t="s">
        <v>14</v>
      </c>
      <c r="F3" s="41" t="s">
        <v>15</v>
      </c>
      <c r="G3" s="82"/>
      <c r="H3" s="2"/>
      <c r="J3" s="17"/>
      <c r="K3" s="115" t="s">
        <v>4</v>
      </c>
      <c r="L3" s="69" t="s">
        <v>21</v>
      </c>
      <c r="M3" s="74" t="s">
        <v>1</v>
      </c>
      <c r="N3" s="70" t="s">
        <v>26</v>
      </c>
      <c r="O3" s="71" t="s">
        <v>29</v>
      </c>
      <c r="P3" s="72" t="s">
        <v>32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22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"e"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"y"</v>
      </c>
      <c r="M9" t="str">
        <f>_xlfn.CONCAT("""",Keys!M2,""": ", """",M2,"""")</f>
        <v>"12": "u"</v>
      </c>
      <c r="N9" t="str">
        <f>_xlfn.CONCAT("""",Keys!N2,""": ", """",N2,"""")</f>
        <v>"11": "i"</v>
      </c>
      <c r="O9" t="str">
        <f>_xlfn.CONCAT("""",Keys!O2,""": ", """",O2,"""")</f>
        <v>"10": "o"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"d"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"j"</v>
      </c>
      <c r="N10" t="str">
        <f>_xlfn.CONCAT("""",Keys!N3,""": ", """",N3,"""")</f>
        <v>"18": "k"</v>
      </c>
      <c r="O10" t="str">
        <f>_xlfn.CONCAT("""",Keys!O3,""": ", """",O3,"""")</f>
        <v>"17": "l"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"e","12": "r","13": "t","14": "","15": "'","16": "a","17": "s","18": "d","19": "f","20":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"e","12": "r","13": "t","14": "","15": "'","16": "a","17": "s","18": "d","19": "f","20": "g","21": "","22": "","23": "z","24": "x","25": "c","26": "v","27": "b","28": "","29": "","30": "","31": "","32": "[","33": "]","34": "","35": "","36": "","37": "","38": ""}, "right": {"7": "","6": "6","5": "7","4": "8","3": "9","2": "0","1": "","14": "","13": "y","12": "u","11": "i","10": "o","9": "p","8": "=","21": "`","20": "h","19": "j","18": "k","17": "l","16": ";","15": "-","29": "","28": "","27": "n","26": "m","25": ",","24": ".","23": "/","22": "","37": "","36": "","35": " ","34": "","33": "","32": "","31": "","30": "","38": ""}}</v>
      </c>
    </row>
  </sheetData>
  <mergeCells count="3">
    <mergeCell ref="L5:L6"/>
    <mergeCell ref="F5:F6"/>
    <mergeCell ref="G5:G6"/>
  </mergeCells>
  <phoneticPr fontId="5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A0FC-2DD3-4061-8ACC-BF92E96507B0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13</v>
      </c>
      <c r="E2" s="41" t="s">
        <v>10</v>
      </c>
      <c r="F2" s="41" t="s">
        <v>14</v>
      </c>
      <c r="G2" s="59"/>
      <c r="H2" s="2"/>
      <c r="J2" s="17"/>
      <c r="K2" s="95"/>
      <c r="L2" s="69" t="s">
        <v>1</v>
      </c>
      <c r="M2" s="74" t="s">
        <v>20</v>
      </c>
      <c r="N2" s="70" t="s">
        <v>31</v>
      </c>
      <c r="O2" s="71" t="s">
        <v>29</v>
      </c>
      <c r="P2" s="71" t="s">
        <v>26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9</v>
      </c>
      <c r="E3" s="41" t="s">
        <v>2</v>
      </c>
      <c r="F3" s="41" t="s">
        <v>15</v>
      </c>
      <c r="G3" s="82"/>
      <c r="H3" s="2"/>
      <c r="J3" s="17"/>
      <c r="K3" s="115" t="s">
        <v>4</v>
      </c>
      <c r="L3" s="69" t="s">
        <v>21</v>
      </c>
      <c r="M3" s="74" t="s">
        <v>23</v>
      </c>
      <c r="N3" s="70" t="s">
        <v>25</v>
      </c>
      <c r="O3" s="71" t="s">
        <v>28</v>
      </c>
      <c r="P3" s="72" t="s">
        <v>27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22</v>
      </c>
      <c r="M4" s="74" t="s">
        <v>24</v>
      </c>
      <c r="N4" s="70" t="s">
        <v>32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113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"p"</v>
      </c>
      <c r="O9" t="str">
        <f>_xlfn.CONCAT("""",Keys!O2,""": ", """",O2,"""")</f>
        <v>"10": "l"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","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";"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"p","10": "l","9": "k","8": "=","21": "`","20": "h","19": "u","18": "i","17": "o","16": ",","15": "-","29": "","28": "","27": "n","26": "m","25": ";","24":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"p","10": "l","9": "k","8": "=","21": "`","20": "h","19": "u","18": "i","17": "o","16": ",","15": "-","29": "","28": "","27": "n","26": "m","25": ";","24":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29CB4-1357-4DAA-81A6-F9F9C3E3952D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2</v>
      </c>
      <c r="C2" s="44" t="s">
        <v>22</v>
      </c>
      <c r="D2" s="43" t="s">
        <v>8</v>
      </c>
      <c r="E2" s="41" t="s">
        <v>24</v>
      </c>
      <c r="F2" s="41" t="s">
        <v>29</v>
      </c>
      <c r="G2" s="59"/>
      <c r="H2" s="2"/>
      <c r="J2" s="17"/>
      <c r="K2" s="95"/>
      <c r="L2" s="69" t="s">
        <v>18</v>
      </c>
      <c r="M2" s="74" t="s">
        <v>3</v>
      </c>
      <c r="N2" s="70" t="s">
        <v>31</v>
      </c>
      <c r="O2" s="71" t="s">
        <v>10</v>
      </c>
      <c r="P2" s="71" t="s">
        <v>21</v>
      </c>
      <c r="Q2" s="103" t="s">
        <v>6</v>
      </c>
    </row>
    <row r="3" spans="1:17" x14ac:dyDescent="0.3">
      <c r="A3" s="116" t="s">
        <v>36</v>
      </c>
      <c r="B3" s="1" t="s">
        <v>12</v>
      </c>
      <c r="C3" s="44" t="s">
        <v>15</v>
      </c>
      <c r="D3" s="43" t="s">
        <v>17</v>
      </c>
      <c r="E3" s="41" t="s">
        <v>1</v>
      </c>
      <c r="F3" s="41" t="s">
        <v>14</v>
      </c>
      <c r="G3" s="82"/>
      <c r="H3" s="2"/>
      <c r="J3" s="17"/>
      <c r="K3" s="115" t="s">
        <v>4</v>
      </c>
      <c r="L3" s="69" t="s">
        <v>26</v>
      </c>
      <c r="M3" s="74" t="s">
        <v>7</v>
      </c>
      <c r="N3" s="70" t="s">
        <v>16</v>
      </c>
      <c r="O3" s="71" t="s">
        <v>19</v>
      </c>
      <c r="P3" s="72" t="s">
        <v>32</v>
      </c>
      <c r="Q3" s="104" t="s">
        <v>5</v>
      </c>
    </row>
    <row r="4" spans="1:17" x14ac:dyDescent="0.3">
      <c r="A4" s="1"/>
      <c r="B4" s="1" t="s">
        <v>9</v>
      </c>
      <c r="C4" s="44" t="s">
        <v>11</v>
      </c>
      <c r="D4" s="43" t="s">
        <v>13</v>
      </c>
      <c r="E4" s="41" t="s">
        <v>25</v>
      </c>
      <c r="F4" s="60" t="s">
        <v>28</v>
      </c>
      <c r="G4" s="3"/>
      <c r="H4" s="3"/>
      <c r="J4" s="73"/>
      <c r="K4" s="73"/>
      <c r="L4" s="69" t="s">
        <v>20</v>
      </c>
      <c r="M4" s="74" t="s">
        <v>23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76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"t"</v>
      </c>
      <c r="C9" t="str">
        <f>_xlfn.CONCAT("""",Keys!C2,""": ", """",C2,"""")</f>
        <v>"10": "n"</v>
      </c>
      <c r="D9" t="str">
        <f>_xlfn.CONCAT("""",Keys!D2,""": ", """",D2,"""")</f>
        <v>"11": "w"</v>
      </c>
      <c r="E9" t="str">
        <f>_xlfn.CONCAT("""",Keys!E2,""": ", """",E2,"""")</f>
        <v>"12": "m"</v>
      </c>
      <c r="F9" t="str">
        <f>_xlfn.CONCAT("""",Keys!F2,""": ", """",F2,"""")</f>
        <v>"13": "l"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"c"</v>
      </c>
      <c r="M9" t="str">
        <f>_xlfn.CONCAT("""",Keys!M2,""": ", """",M2,"""")</f>
        <v>"12": "b"</v>
      </c>
      <c r="N9" t="str">
        <f>_xlfn.CONCAT("""",Keys!N2,""": ", """",N2,"""")</f>
        <v>"11": "p"</v>
      </c>
      <c r="O9" t="str">
        <f>_xlfn.CONCAT("""",Keys!O2,""": ", """",O2,"""")</f>
        <v>"10": "r"</v>
      </c>
      <c r="P9" t="str">
        <f>_xlfn.CONCAT("""",Keys!P2,""": ", """",P2,"""")</f>
        <v>"9": "h"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"s"</v>
      </c>
      <c r="C10" t="str">
        <f>_xlfn.CONCAT("""",Keys!C3,""": ", """",C3,"""")</f>
        <v>"17": "g"</v>
      </c>
      <c r="D10" t="str">
        <f>_xlfn.CONCAT("""",Keys!D3,""": ", """",D3,"""")</f>
        <v>"18": "x"</v>
      </c>
      <c r="E10" t="str">
        <f>_xlfn.CONCAT("""",Keys!E3,""": ", """",E3,"""")</f>
        <v>"19": "j"</v>
      </c>
      <c r="F10" t="str">
        <f>_xlfn.CONCAT("""",Keys!F3,""": ", """",F3,"""")</f>
        <v>"20": "f"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"k"</v>
      </c>
      <c r="M10" t="str">
        <f>_xlfn.CONCAT("""",Keys!M3,""": ", """",M3,"""")</f>
        <v>"19": "q"</v>
      </c>
      <c r="N10" t="str">
        <f>_xlfn.CONCAT("""",Keys!N3,""": ", """",N3,"""")</f>
        <v>"18": "z"</v>
      </c>
      <c r="O10" t="str">
        <f>_xlfn.CONCAT("""",Keys!O3,""": ", """",O3,"""")</f>
        <v>"17": "v"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"e"</v>
      </c>
      <c r="C11" t="str">
        <f>_xlfn.CONCAT("""",Keys!C4,""": ", """",C4,"""")</f>
        <v>"24": "a"</v>
      </c>
      <c r="D11" t="str">
        <f>_xlfn.CONCAT("""",Keys!D4,""": ", """",D4,"""")</f>
        <v>"25": "d"</v>
      </c>
      <c r="E11" t="str">
        <f>_xlfn.CONCAT("""",Keys!E4,""": ", """",E4,"""")</f>
        <v>"26": "i"</v>
      </c>
      <c r="F11" t="str">
        <f>_xlfn.CONCAT("""",Keys!F4,""": ", """",F4,"""")</f>
        <v>"27": "o"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"u"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"t","10": "n","11": "w","12": "m","13": "l","14": "","15": "'","16": "s","17": "g","18": "x","19": "j","20": "f","21": "","22": "","23": "e","24": "a","25": "d","26": "i","27": "o","28":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"c","12": "b","11": "p","10": "r","9": "h","8": "=","21": "`","20": "k","19": "q","18": "z","17": "v","16": ";","15": "-","29": "","28": "","27": "y","26": "u","25":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"t","10": "n","11": "w","12": "m","13": "l","14": "","15": "'","16": "s","17": "g","18": "x","19": "j","20": "f","21": "","22": "","23": "e","24": "a","25": "d","26": "i","27": "o","28": "","29": "","30": "","31": "","32": "[","33": "]","34": "","35": "","36": "","37": "","38": ""}, "right": {"7": "","6": "6","5": "7","4": "8","3": "9","2": "0","1": "","14": "","13": "c","12": "b","11": "p","10": "r","9": "h","8": "=","21": "`","20": "k","19": "q","18": "z","17": "v","16": ";","15": "-","29": "","28": "","27": "y","26": "u","25": ",","24": ".","23": "/","22":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82B80-7F41-4926-8A25-14D35408A7A1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117" t="s">
        <v>45</v>
      </c>
      <c r="B2" s="61" t="s">
        <v>36</v>
      </c>
      <c r="C2" s="44" t="s">
        <v>27</v>
      </c>
      <c r="D2" s="43" t="s">
        <v>30</v>
      </c>
      <c r="E2" s="41" t="s">
        <v>31</v>
      </c>
      <c r="F2" s="41" t="s">
        <v>20</v>
      </c>
      <c r="G2" s="59"/>
      <c r="H2" s="2"/>
      <c r="J2" s="17"/>
      <c r="K2" s="95"/>
      <c r="L2" s="69" t="s">
        <v>14</v>
      </c>
      <c r="M2" s="74" t="s">
        <v>15</v>
      </c>
      <c r="N2" s="70" t="s">
        <v>18</v>
      </c>
      <c r="O2" s="71" t="s">
        <v>10</v>
      </c>
      <c r="P2" s="71" t="s">
        <v>29</v>
      </c>
      <c r="Q2" s="103" t="s">
        <v>6</v>
      </c>
    </row>
    <row r="3" spans="1:17" x14ac:dyDescent="0.3">
      <c r="A3" s="107" t="s">
        <v>35</v>
      </c>
      <c r="B3" s="1" t="s">
        <v>11</v>
      </c>
      <c r="C3" s="44" t="s">
        <v>28</v>
      </c>
      <c r="D3" s="43" t="s">
        <v>9</v>
      </c>
      <c r="E3" s="41" t="s">
        <v>23</v>
      </c>
      <c r="F3" s="41" t="s">
        <v>25</v>
      </c>
      <c r="G3" s="82"/>
      <c r="H3" s="2"/>
      <c r="J3" s="17"/>
      <c r="K3" s="115" t="s">
        <v>4</v>
      </c>
      <c r="L3" s="69" t="s">
        <v>13</v>
      </c>
      <c r="M3" s="74" t="s">
        <v>21</v>
      </c>
      <c r="N3" s="70" t="s">
        <v>2</v>
      </c>
      <c r="O3" s="71" t="s">
        <v>22</v>
      </c>
      <c r="P3" s="72" t="s">
        <v>12</v>
      </c>
      <c r="Q3" s="104" t="s">
        <v>5</v>
      </c>
    </row>
    <row r="4" spans="1:17" x14ac:dyDescent="0.3">
      <c r="A4" s="89"/>
      <c r="B4" s="1" t="s">
        <v>32</v>
      </c>
      <c r="C4" s="44" t="s">
        <v>7</v>
      </c>
      <c r="D4" s="43" t="s">
        <v>1</v>
      </c>
      <c r="E4" s="41" t="s">
        <v>26</v>
      </c>
      <c r="F4" s="60" t="s">
        <v>17</v>
      </c>
      <c r="G4" s="3"/>
      <c r="H4" s="3"/>
      <c r="J4" s="73"/>
      <c r="K4" s="73"/>
      <c r="L4" s="69" t="s">
        <v>3</v>
      </c>
      <c r="M4" s="74" t="s">
        <v>24</v>
      </c>
      <c r="N4" s="70" t="s">
        <v>8</v>
      </c>
      <c r="O4" s="71" t="s">
        <v>19</v>
      </c>
      <c r="P4" s="72" t="s">
        <v>16</v>
      </c>
      <c r="Q4" s="104"/>
    </row>
    <row r="5" spans="1:17" x14ac:dyDescent="0.3">
      <c r="A5" s="1"/>
      <c r="B5" s="89"/>
      <c r="C5" s="88"/>
      <c r="D5" s="85"/>
      <c r="E5" s="92"/>
      <c r="F5" s="250"/>
      <c r="G5" s="250"/>
      <c r="H5" s="3"/>
      <c r="J5" s="73"/>
      <c r="K5" s="76"/>
      <c r="L5" s="252" t="s">
        <v>37</v>
      </c>
      <c r="M5" s="106"/>
      <c r="N5" s="101" t="s">
        <v>33</v>
      </c>
      <c r="O5" s="103" t="s">
        <v>34</v>
      </c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77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"'"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"f"</v>
      </c>
      <c r="M9" t="str">
        <f>_xlfn.CONCAT("""",Keys!M2,""": ", """",M2,"""")</f>
        <v>"12": "g"</v>
      </c>
      <c r="N9" t="str">
        <f>_xlfn.CONCAT("""",Keys!N2,""": ", """",N2,"""")</f>
        <v>"11": "c"</v>
      </c>
      <c r="O9" t="str">
        <f>_xlfn.CONCAT("""",Keys!O2,""": ", """",O2,"""")</f>
        <v>"10": "r"</v>
      </c>
      <c r="P9" t="str">
        <f>_xlfn.CONCAT("""",Keys!P2,""": ", """",P2,"""")</f>
        <v>"9": "l"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"a"</v>
      </c>
      <c r="C10" t="str">
        <f>_xlfn.CONCAT("""",Keys!C3,""": ", """",C3,"""")</f>
        <v>"17": "o"</v>
      </c>
      <c r="D10" t="str">
        <f>_xlfn.CONCAT("""",Keys!D3,""": ", """",D3,"""")</f>
        <v>"18": "e"</v>
      </c>
      <c r="E10" t="str">
        <f>_xlfn.CONCAT("""",Keys!E3,""": ", """",E3,"""")</f>
        <v>"19": "u"</v>
      </c>
      <c r="F10" t="str">
        <f>_xlfn.CONCAT("""",Keys!F3,""": ", """",F3,"""")</f>
        <v>"20": "i"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";"</v>
      </c>
      <c r="C11" t="str">
        <f>_xlfn.CONCAT("""",Keys!C4,""": ", """",C4,"""")</f>
        <v>"24": "q"</v>
      </c>
      <c r="D11" t="str">
        <f>_xlfn.CONCAT("""",Keys!D4,""": ", """",D4,"""")</f>
        <v>"25": "j"</v>
      </c>
      <c r="E11" t="str">
        <f>_xlfn.CONCAT("""",Keys!E4,""": ", """",E4,"""")</f>
        <v>"26": "k"</v>
      </c>
      <c r="F11" t="str">
        <f>_xlfn.CONCAT("""",Keys!F4,""": ", """",F4,"""")</f>
        <v>"27": "x"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"b"</v>
      </c>
      <c r="M11" t="str">
        <f>_xlfn.CONCAT("""",Keys!M4,""": ", """",M4,"""")</f>
        <v>"26": "m"</v>
      </c>
      <c r="N11" t="str">
        <f>_xlfn.CONCAT("""",Keys!N4,""": ", """",N4,"""")</f>
        <v>"25": "w"</v>
      </c>
      <c r="O11" t="str">
        <f>_xlfn.CONCAT("""",Keys!O4,""": ", """",O4,"""")</f>
        <v>"24": "v"</v>
      </c>
      <c r="P11" t="str">
        <f>_xlfn.CONCAT("""",Keys!P4,""": ", """",P4,"""")</f>
        <v>"23": "z"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"'","10": ",","11": ".","12": "p","13": "y","14": "","15": "/","16": "a","17": "o","18": "e","19": "u","20": "i","21": "","22": "","23": ";","24": "q","25": "j","26": "k","27": "x","28":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"f","12": "g","11": "c","10": "r","9": "l","8": "=","21": "`","20": "d","19": "h","18": "t","17": "n","16": "s","15": "-","29": "","28": "","27": "b","26": "m","25": "w","24": "v","23": "z","22":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"'","10": ",","11": ".","12": "p","13": "y","14": "","15": "/","16": "a","17": "o","18": "e","19": "u","20": "i","21": "","22": "","23": ";","24": "q","25": "j","26": "k","27": "x","28": "","29": "","30": "","31": "","32": "","33": "","34": "","35": "","36": "","37": "","38": ""}, "right": {"7": "","6": "6","5": "7","4": "8","3": "9","2": "0","1": "","14": "","13": "f","12": "g","11": "c","10": "r","9": "l","8": "=","21": "`","20": "d","19": "h","18": "t","17": "n","16": "s","15": "-","29": "","28": "","27": "b","26": "m","25": "w","24": "v","23": "z","22": "","37": "","36": "","35": " ","34": "","33": "[","32": "]","31":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E224-BD1C-4781-9E97-8ED83C3DDE98}">
  <dimension ref="A1:AJ319"/>
  <sheetViews>
    <sheetView zoomScale="160" zoomScaleNormal="160" workbookViewId="0">
      <pane ySplit="7" topLeftCell="A8" activePane="bottomLeft" state="frozen"/>
      <selection pane="bottomLeft" activeCell="A9" sqref="A9"/>
    </sheetView>
  </sheetViews>
  <sheetFormatPr defaultColWidth="4.77734375" defaultRowHeight="14.4" x14ac:dyDescent="0.3"/>
  <cols>
    <col min="1" max="2" width="4.77734375" style="87" customWidth="1"/>
    <col min="3" max="3" width="5.44140625" style="87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6" x14ac:dyDescent="0.3">
      <c r="A1" s="87" t="s">
        <v>96</v>
      </c>
    </row>
    <row r="2" spans="1:36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6" x14ac:dyDescent="0.3">
      <c r="A3" s="117" t="s">
        <v>45</v>
      </c>
      <c r="B3" s="185" t="s">
        <v>36</v>
      </c>
      <c r="C3" s="134" t="s">
        <v>21</v>
      </c>
      <c r="D3" s="133" t="s">
        <v>25</v>
      </c>
      <c r="E3" s="86" t="s">
        <v>15</v>
      </c>
      <c r="F3" s="186" t="s">
        <v>27</v>
      </c>
      <c r="G3" s="90"/>
      <c r="H3" s="4"/>
      <c r="J3" s="4"/>
      <c r="K3" s="86"/>
      <c r="L3" s="186" t="s">
        <v>32</v>
      </c>
      <c r="M3" s="86" t="s">
        <v>20</v>
      </c>
      <c r="N3" s="133" t="s">
        <v>28</v>
      </c>
      <c r="O3" s="134" t="s">
        <v>29</v>
      </c>
      <c r="P3" s="107" t="s">
        <v>7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"'"</v>
      </c>
      <c r="V3" t="str">
        <f>_xlfn.CONCAT("""",Keys!C2,""": ", """",C3,"""")</f>
        <v>"10": "h"</v>
      </c>
      <c r="W3" t="str">
        <f>_xlfn.CONCAT("""",Keys!D2,""": ", """",D3,"""")</f>
        <v>"11": "i"</v>
      </c>
      <c r="X3" t="str">
        <f>_xlfn.CONCAT("""",Keys!E2,""": ", """",E3,"""")</f>
        <v>"12": "g"</v>
      </c>
      <c r="Y3" t="str">
        <f>_xlfn.CONCAT("""",Keys!F2,""": ", """",F3,"""")</f>
        <v>"13": ","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";"</v>
      </c>
      <c r="AF3" t="str">
        <f>_xlfn.CONCAT("""",Keys!M2,""": ", """",M3,"""")</f>
        <v>"12": "y"</v>
      </c>
      <c r="AG3" t="str">
        <f>_xlfn.CONCAT("""",Keys!N2,""": ", """",N3,"""")</f>
        <v>"11": "o"</v>
      </c>
      <c r="AH3" t="str">
        <f>_xlfn.CONCAT("""",Keys!O2,""": ", """",O3,"""")</f>
        <v>"10": "l"</v>
      </c>
      <c r="AI3" t="str">
        <f>_xlfn.CONCAT("""",Keys!P2,""": ", """",P3,"""")</f>
        <v>"9": "q"</v>
      </c>
      <c r="AJ3" t="str">
        <f>_xlfn.CONCAT("""",Keys!Q2,""": ", """",Q3,"""")</f>
        <v>"8": "="</v>
      </c>
    </row>
    <row r="4" spans="1:36" x14ac:dyDescent="0.3">
      <c r="A4" s="107" t="s">
        <v>35</v>
      </c>
      <c r="B4" s="89" t="s">
        <v>8</v>
      </c>
      <c r="C4" s="134" t="s">
        <v>22</v>
      </c>
      <c r="D4" s="133" t="s">
        <v>11</v>
      </c>
      <c r="E4" s="132" t="s">
        <v>2</v>
      </c>
      <c r="F4" s="86" t="s">
        <v>30</v>
      </c>
      <c r="G4" s="115"/>
      <c r="H4" s="4"/>
      <c r="J4" s="4"/>
      <c r="K4" s="90" t="s">
        <v>4</v>
      </c>
      <c r="L4" s="140" t="s">
        <v>14</v>
      </c>
      <c r="M4" s="132" t="s">
        <v>12</v>
      </c>
      <c r="N4" s="133" t="s">
        <v>9</v>
      </c>
      <c r="O4" s="134" t="s">
        <v>10</v>
      </c>
      <c r="P4" s="89" t="s">
        <v>31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"w"</v>
      </c>
      <c r="V4" t="str">
        <f>_xlfn.CONCAT("""",Keys!C3,""": ", """",C4,"""")</f>
        <v>"17": "n"</v>
      </c>
      <c r="W4" t="str">
        <f>_xlfn.CONCAT("""",Keys!D3,""": ", """",D4,"""")</f>
        <v>"18": "a"</v>
      </c>
      <c r="X4" t="str">
        <f>_xlfn.CONCAT("""",Keys!E3,""": ", """",E4,"""")</f>
        <v>"19": "t"</v>
      </c>
      <c r="Y4" t="str">
        <f>_xlfn.CONCAT("""",Keys!F3,""": ", """",F4,"""")</f>
        <v>"20": "."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"f"</v>
      </c>
      <c r="AF4" t="str">
        <f>_xlfn.CONCAT("""",Keys!M3,""": ", """",M4,"""")</f>
        <v>"19": "s"</v>
      </c>
      <c r="AG4" t="str">
        <f>_xlfn.CONCAT("""",Keys!N3,""": ", """",N4,"""")</f>
        <v>"18": "e"</v>
      </c>
      <c r="AH4" t="str">
        <f>_xlfn.CONCAT("""",Keys!O3,""": ", """",O4,"""")</f>
        <v>"17": "r"</v>
      </c>
      <c r="AI4" t="str">
        <f>_xlfn.CONCAT("""",Keys!P3,""": ", """",P4,"""")</f>
        <v>"16": "p"</v>
      </c>
      <c r="AJ4" t="str">
        <f>_xlfn.CONCAT("""",Keys!Q3,""": ", """",Q4,"""")</f>
        <v>"15": "-"</v>
      </c>
    </row>
    <row r="5" spans="1:36" x14ac:dyDescent="0.3">
      <c r="A5" s="89"/>
      <c r="B5" s="136" t="s">
        <v>16</v>
      </c>
      <c r="C5" s="88" t="s">
        <v>17</v>
      </c>
      <c r="D5" s="85" t="s">
        <v>18</v>
      </c>
      <c r="E5" s="132" t="s">
        <v>19</v>
      </c>
      <c r="F5" s="139" t="s">
        <v>3</v>
      </c>
      <c r="G5" s="92"/>
      <c r="H5" s="92"/>
      <c r="J5" s="105"/>
      <c r="K5" s="105"/>
      <c r="L5" s="138" t="s">
        <v>26</v>
      </c>
      <c r="M5" s="132" t="s">
        <v>13</v>
      </c>
      <c r="N5" s="85" t="s">
        <v>23</v>
      </c>
      <c r="O5" s="88" t="s">
        <v>24</v>
      </c>
      <c r="P5" s="89" t="s">
        <v>1</v>
      </c>
      <c r="Q5" s="104"/>
      <c r="T5" t="str">
        <f>_xlfn.CONCAT("""",Keys!A4,""": ", """",A5,"""")</f>
        <v>"22": ""</v>
      </c>
      <c r="U5" t="str">
        <f>_xlfn.CONCAT("""",Keys!B4,""": ", """",B5,"""")</f>
        <v>"23": "z"</v>
      </c>
      <c r="V5" t="str">
        <f>_xlfn.CONCAT("""",Keys!C4,""": ", """",C5,"""")</f>
        <v>"24": "x"</v>
      </c>
      <c r="W5" t="str">
        <f>_xlfn.CONCAT("""",Keys!D4,""": ", """",D5,"""")</f>
        <v>"25": "c"</v>
      </c>
      <c r="X5" t="str">
        <f>_xlfn.CONCAT("""",Keys!E4,""": ", """",E5,"""")</f>
        <v>"26": "v"</v>
      </c>
      <c r="Y5" t="str">
        <f>_xlfn.CONCAT("""",Keys!F4,""": ", """",F5,"""")</f>
        <v>"27": "b"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"k"</v>
      </c>
      <c r="AF5" t="str">
        <f>_xlfn.CONCAT("""",Keys!M4,""": ", """",M5,"""")</f>
        <v>"26": "d"</v>
      </c>
      <c r="AG5" t="str">
        <f>_xlfn.CONCAT("""",Keys!N4,""": ", """",N5,"""")</f>
        <v>"25": "u"</v>
      </c>
      <c r="AH5" t="str">
        <f>_xlfn.CONCAT("""",Keys!O4,""": ", """",O5,"""")</f>
        <v>"24": "m"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6" x14ac:dyDescent="0.3">
      <c r="A6" s="89"/>
      <c r="B6" s="89"/>
      <c r="C6" s="88" t="s">
        <v>33</v>
      </c>
      <c r="D6" s="85" t="s">
        <v>34</v>
      </c>
      <c r="E6" s="92"/>
      <c r="F6" s="245"/>
      <c r="G6" s="245"/>
      <c r="H6" s="92"/>
      <c r="J6" s="105"/>
      <c r="K6" s="247"/>
      <c r="L6" s="243" t="s">
        <v>37</v>
      </c>
      <c r="M6" s="106"/>
      <c r="N6" s="85"/>
      <c r="O6" s="102"/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"["</v>
      </c>
      <c r="W6" t="str">
        <f>_xlfn.CONCAT("""",Keys!D5,""": ", """",D6,"""")</f>
        <v>"33": "]"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""</v>
      </c>
      <c r="AH6" t="str">
        <f>_xlfn.CONCAT("""",Keys!O5,""": ", """",O6,"""")</f>
        <v>"32": ""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6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6" x14ac:dyDescent="0.3">
      <c r="A8" s="87" t="s">
        <v>90</v>
      </c>
      <c r="T8" t="str">
        <f>_xlfn.TEXTJOIN(",",TRUE,T2:AA7,)</f>
        <v>"1": "","2": "1","3": "2","4": "3","5": "4","6": "5","7": "","8": "\\","9": "'","10": "h","11": "i","12": "g","13": ",","14": "","15": "/","16": "w","17": "n","18": "a","19": "t","20": ".","21": "","22": "","23": "z","24": "x","25": "c","26": "v","27": "b","28": "","29": "","30": "","31": "","32": "[","33": "]","34":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x14ac:dyDescent="0.3">
      <c r="A9" t="str">
        <f>_xlfn.CONCAT("{","""left"": {",T8,"}",", ""right"": {",T9,"}}")</f>
        <v>{"left": {"1": "","2": "1","3": "2","4": "3","5": "4","6": "5","7": "","8": "\\","9": "'","10": "h","11": "i","12": "g","13": ",","14": "","15": "/","16": "w","17": "n","18": "a","19": "t","20": ".","21": "","22": "","23": "z","24": "x","25": "c","26": "v","27": "b","28": "","29": "","30": "","31": "","32": "[","33": "]","34": "","35": "","36": "","37": "","38": ""}, "right": {"7": "","6": "6","5": "7","4": "8","3": "9","2": "0","1": "","14": "","13": ";","12": "y","11": "o","10": "l","9": "q","8": "=","21": "`","20": "f","19": "s","18": "e","17": "r","16": "p","15": "-","29": "","28": "","27": "k","26": "d","25": "u","24": "m","23": "j","22": "","37": "","36": "","35": " ","34": "","33": "","32": "","31": "","30": "","38": ""}}</v>
      </c>
      <c r="R9" s="64"/>
      <c r="S9" s="64"/>
      <c r="T9" t="str">
        <f>_xlfn.TEXTJOIN(",",TRUE,AC2:AJ7,)</f>
        <v>"7": "","6": "6","5": "7","4": "8","3": "9","2": "0","1": "","14": "","13": ";","12": "y","11": "o","10": "l","9": "q","8": "=","21": "`","20": "f","19": "s","18": "e","17": "r","16": "p","15": "-","29": "","28": "","27": "k","26": "d","25": "u","24": "m","23": "j","22": "","37": "","36": "","35": " ","34": "","33": "","32": "","31":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s="150" t="s">
        <v>170</v>
      </c>
      <c r="M11"/>
      <c r="N11"/>
      <c r="O11"/>
      <c r="P11"/>
      <c r="Q11" s="173"/>
      <c r="R11"/>
      <c r="S11"/>
      <c r="T11"/>
      <c r="U11"/>
      <c r="V11"/>
      <c r="W11"/>
      <c r="X11"/>
      <c r="Y11"/>
      <c r="Z11"/>
      <c r="AA11"/>
      <c r="AB11"/>
    </row>
    <row r="12" spans="1:36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'</v>
      </c>
      <c r="G12" s="87">
        <f t="shared" ref="G12:G26" si="0">_xlfn.IFNA(_xlfn.IFNA(INDEX($C$12:$C$58, MATCH(F12,$A$12:$A$58,0)), INDEX($C$12:$C$58, MATCH(F12,$B$12:$B$58,0))),0)</f>
        <v>0.26900000000000002</v>
      </c>
      <c r="I12" s="87" t="str">
        <f>L3</f>
        <v>;</v>
      </c>
      <c r="J12" s="87">
        <f t="shared" ref="J12:J26" si="1">_xlfn.IFNA(_xlfn.IFNA(INDEX($C$12:$C$58, MATCH(I12,$A$12:$A$58,0)), INDEX($C$12:$C$58, MATCH(I12,$B$12:$B$58,0))),0)</f>
        <v>0.39800000000000002</v>
      </c>
      <c r="L12" s="150" t="s">
        <v>169</v>
      </c>
      <c r="M12"/>
      <c r="N12"/>
      <c r="O12"/>
      <c r="P12"/>
      <c r="Q12"/>
      <c r="R12" s="173"/>
      <c r="S12"/>
      <c r="T12"/>
      <c r="U12"/>
      <c r="V12"/>
      <c r="W12"/>
      <c r="X12"/>
      <c r="Y12"/>
      <c r="Z12"/>
      <c r="AA12"/>
      <c r="AB12"/>
    </row>
    <row r="13" spans="1:36" x14ac:dyDescent="0.3">
      <c r="A13" s="179" t="s">
        <v>2</v>
      </c>
      <c r="B13" s="179" t="s">
        <v>2</v>
      </c>
      <c r="C13" s="180">
        <v>9.1489999999999991</v>
      </c>
      <c r="D13" s="150">
        <f>C12-Table91565[[#This Row],[%]]</f>
        <v>2.543000000000001</v>
      </c>
      <c r="F13" s="87" t="str">
        <f>B4</f>
        <v>w</v>
      </c>
      <c r="G13" s="87">
        <f t="shared" si="0"/>
        <v>1.278</v>
      </c>
      <c r="I13" s="87" t="str">
        <f>L4</f>
        <v>f</v>
      </c>
      <c r="J13" s="87">
        <f t="shared" si="1"/>
        <v>1.756</v>
      </c>
      <c r="L13" s="150" t="s">
        <v>171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36" x14ac:dyDescent="0.3">
      <c r="A14" s="179" t="s">
        <v>11</v>
      </c>
      <c r="B14" s="179" t="s">
        <v>11</v>
      </c>
      <c r="C14" s="180">
        <v>7.2220000000000004</v>
      </c>
      <c r="D14" s="150">
        <f>C13-Table91565[[#This Row],[%]]</f>
        <v>1.9269999999999987</v>
      </c>
      <c r="F14" s="87" t="str">
        <f>B5</f>
        <v>z</v>
      </c>
      <c r="G14" s="87">
        <f t="shared" si="0"/>
        <v>0.105</v>
      </c>
      <c r="I14" s="87" t="str">
        <f>L5</f>
        <v>k</v>
      </c>
      <c r="J14" s="87">
        <f t="shared" si="1"/>
        <v>0.51900000000000002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36" x14ac:dyDescent="0.3">
      <c r="A15" s="161" t="s">
        <v>25</v>
      </c>
      <c r="B15" s="161" t="s">
        <v>25</v>
      </c>
      <c r="C15" s="165">
        <v>6.7350000000000003</v>
      </c>
      <c r="D15" s="150">
        <f>C14-Table91565[[#This Row],[%]]</f>
        <v>0.4870000000000001</v>
      </c>
      <c r="F15" s="87" t="str">
        <f>C3</f>
        <v>h</v>
      </c>
      <c r="G15" s="87">
        <f t="shared" si="0"/>
        <v>3.2429999999999999</v>
      </c>
      <c r="I15" s="87" t="str">
        <f>M3</f>
        <v>y</v>
      </c>
      <c r="J15" s="87">
        <f t="shared" si="1"/>
        <v>1.5489999999999999</v>
      </c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</row>
    <row r="16" spans="1:36" x14ac:dyDescent="0.3">
      <c r="A16" s="161" t="s">
        <v>28</v>
      </c>
      <c r="B16" s="161" t="s">
        <v>28</v>
      </c>
      <c r="C16" s="165">
        <v>6.7030000000000003</v>
      </c>
      <c r="D16" s="150">
        <f>C15-Table91565[[#This Row],[%]]</f>
        <v>3.2000000000000028E-2</v>
      </c>
      <c r="F16" s="87" t="str">
        <f>C4</f>
        <v>n</v>
      </c>
      <c r="G16" s="87">
        <f t="shared" si="0"/>
        <v>6.49</v>
      </c>
      <c r="I16" s="87" t="str">
        <f>M4</f>
        <v>s</v>
      </c>
      <c r="J16" s="87">
        <f t="shared" si="1"/>
        <v>6.3739999999999997</v>
      </c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</row>
    <row r="17" spans="1:26" x14ac:dyDescent="0.3">
      <c r="A17" s="161" t="s">
        <v>22</v>
      </c>
      <c r="B17" s="161" t="s">
        <v>22</v>
      </c>
      <c r="C17" s="165">
        <v>6.49</v>
      </c>
      <c r="D17" s="150">
        <f>C16-Table91565[[#This Row],[%]]</f>
        <v>0.21300000000000008</v>
      </c>
      <c r="F17" s="87" t="str">
        <f>C5</f>
        <v>x</v>
      </c>
      <c r="G17" s="87">
        <f t="shared" si="0"/>
        <v>0.43</v>
      </c>
      <c r="I17" s="87" t="str">
        <f>M5</f>
        <v>d</v>
      </c>
      <c r="J17" s="87">
        <f t="shared" si="1"/>
        <v>3.1739999999999999</v>
      </c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</row>
    <row r="18" spans="1:26" x14ac:dyDescent="0.3">
      <c r="A18" s="161" t="s">
        <v>12</v>
      </c>
      <c r="B18" s="161" t="s">
        <v>12</v>
      </c>
      <c r="C18" s="165">
        <v>6.3739999999999997</v>
      </c>
      <c r="D18" s="150">
        <f>C17-Table91565[[#This Row],[%]]</f>
        <v>0.11600000000000055</v>
      </c>
      <c r="F18" s="87" t="str">
        <f>D3</f>
        <v>i</v>
      </c>
      <c r="G18" s="87">
        <f t="shared" si="0"/>
        <v>6.7350000000000003</v>
      </c>
      <c r="I18" s="87" t="str">
        <f>N3</f>
        <v>o</v>
      </c>
      <c r="J18" s="87">
        <f t="shared" si="1"/>
        <v>6.7030000000000003</v>
      </c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26" x14ac:dyDescent="0.3">
      <c r="A19" s="161" t="s">
        <v>10</v>
      </c>
      <c r="B19" s="161" t="s">
        <v>10</v>
      </c>
      <c r="C19" s="165">
        <v>5.7329999999999997</v>
      </c>
      <c r="D19" s="150">
        <f>C18-Table91565[[#This Row],[%]]</f>
        <v>0.64100000000000001</v>
      </c>
      <c r="F19" s="87" t="str">
        <f>D4</f>
        <v>a</v>
      </c>
      <c r="G19" s="87">
        <f t="shared" si="0"/>
        <v>7.2220000000000004</v>
      </c>
      <c r="I19" s="87" t="str">
        <f>N4</f>
        <v>e</v>
      </c>
      <c r="J19" s="87">
        <f t="shared" si="1"/>
        <v>11.692</v>
      </c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26" x14ac:dyDescent="0.3">
      <c r="A20" s="181" t="s">
        <v>29</v>
      </c>
      <c r="B20" s="181" t="s">
        <v>29</v>
      </c>
      <c r="C20" s="182">
        <v>3.9790000000000001</v>
      </c>
      <c r="D20" s="150">
        <f>C19-Table91565[[#This Row],[%]]</f>
        <v>1.7539999999999996</v>
      </c>
      <c r="F20" s="87" t="str">
        <f>D5</f>
        <v>c</v>
      </c>
      <c r="G20" s="87">
        <f t="shared" si="0"/>
        <v>3.9359999999999999</v>
      </c>
      <c r="I20" s="87" t="str">
        <f>N5</f>
        <v>u</v>
      </c>
      <c r="J20" s="87">
        <f t="shared" si="1"/>
        <v>2.6539999999999999</v>
      </c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6" x14ac:dyDescent="0.3">
      <c r="A21" s="181" t="s">
        <v>18</v>
      </c>
      <c r="B21" s="181" t="s">
        <v>18</v>
      </c>
      <c r="C21" s="182">
        <v>3.9359999999999999</v>
      </c>
      <c r="D21" s="150">
        <f>C20-Table91565[[#This Row],[%]]</f>
        <v>4.3000000000000149E-2</v>
      </c>
      <c r="F21" s="87" t="str">
        <f>E3</f>
        <v>g</v>
      </c>
      <c r="G21" s="87">
        <f t="shared" si="0"/>
        <v>1.597</v>
      </c>
      <c r="I21" s="87" t="str">
        <f>O3</f>
        <v>l</v>
      </c>
      <c r="J21" s="87">
        <f t="shared" si="1"/>
        <v>3.9790000000000001</v>
      </c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6" x14ac:dyDescent="0.3">
      <c r="A22" s="154" t="s">
        <v>21</v>
      </c>
      <c r="B22" s="154" t="s">
        <v>21</v>
      </c>
      <c r="C22" s="166">
        <v>3.2429999999999999</v>
      </c>
      <c r="D22" s="150">
        <f>C21-Table91565[[#This Row],[%]]</f>
        <v>0.69300000000000006</v>
      </c>
      <c r="F22" s="87" t="str">
        <f>E4</f>
        <v>t</v>
      </c>
      <c r="G22" s="87">
        <f t="shared" si="0"/>
        <v>9.1489999999999991</v>
      </c>
      <c r="I22" s="87" t="str">
        <f>O4</f>
        <v>r</v>
      </c>
      <c r="J22" s="87">
        <f t="shared" si="1"/>
        <v>5.7329999999999997</v>
      </c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</row>
    <row r="23" spans="1:26" x14ac:dyDescent="0.3">
      <c r="A23" s="154" t="s">
        <v>13</v>
      </c>
      <c r="B23" s="154" t="s">
        <v>13</v>
      </c>
      <c r="C23" s="166">
        <v>3.1739999999999999</v>
      </c>
      <c r="D23" s="150">
        <f>C22-Table91565[[#This Row],[%]]</f>
        <v>6.899999999999995E-2</v>
      </c>
      <c r="F23" s="87" t="str">
        <f>E5</f>
        <v>v</v>
      </c>
      <c r="G23" s="87">
        <f t="shared" si="0"/>
        <v>0.90100000000000002</v>
      </c>
      <c r="I23" s="87" t="str">
        <f>O5</f>
        <v>m</v>
      </c>
      <c r="J23" s="87">
        <f t="shared" si="1"/>
        <v>2.4380000000000002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6" x14ac:dyDescent="0.3">
      <c r="A24" s="154" t="s">
        <v>30</v>
      </c>
      <c r="B24" s="174" t="s">
        <v>98</v>
      </c>
      <c r="C24" s="166">
        <v>3.0430000000000001</v>
      </c>
      <c r="D24" s="150">
        <f>C23-Table91565[[#This Row],[%]]</f>
        <v>0.13099999999999978</v>
      </c>
      <c r="F24" s="87" t="str">
        <f>F3</f>
        <v>,</v>
      </c>
      <c r="G24" s="87">
        <f t="shared" si="0"/>
        <v>1.0269999999999999</v>
      </c>
      <c r="I24" s="87" t="str">
        <f>P3</f>
        <v>q</v>
      </c>
      <c r="J24" s="87">
        <f t="shared" si="1"/>
        <v>0.23799999999999999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6" x14ac:dyDescent="0.3">
      <c r="A25" s="154" t="s">
        <v>23</v>
      </c>
      <c r="B25" s="154" t="s">
        <v>23</v>
      </c>
      <c r="C25" s="166">
        <v>2.6539999999999999</v>
      </c>
      <c r="D25" s="150">
        <f>C24-Table91565[[#This Row],[%]]</f>
        <v>0.38900000000000023</v>
      </c>
      <c r="F25" s="87" t="str">
        <f>F4</f>
        <v>.</v>
      </c>
      <c r="G25" s="87">
        <f t="shared" si="0"/>
        <v>3.0430000000000001</v>
      </c>
      <c r="I25" s="87" t="str">
        <f>P4</f>
        <v>p</v>
      </c>
      <c r="J25" s="87">
        <f t="shared" si="1"/>
        <v>2.54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26" x14ac:dyDescent="0.3">
      <c r="A26" s="154" t="s">
        <v>31</v>
      </c>
      <c r="B26" s="154" t="s">
        <v>31</v>
      </c>
      <c r="C26" s="166">
        <v>2.54</v>
      </c>
      <c r="D26" s="150">
        <f>C25-Table91565[[#This Row],[%]]</f>
        <v>0.11399999999999988</v>
      </c>
      <c r="F26" s="87" t="str">
        <f>F5</f>
        <v>b</v>
      </c>
      <c r="G26" s="87">
        <f t="shared" si="0"/>
        <v>1.5489999999999999</v>
      </c>
      <c r="I26" s="87" t="str">
        <f>P5</f>
        <v>j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6" x14ac:dyDescent="0.3">
      <c r="A27" s="154" t="s">
        <v>24</v>
      </c>
      <c r="B27" s="154" t="s">
        <v>24</v>
      </c>
      <c r="C27" s="166">
        <v>2.4380000000000002</v>
      </c>
      <c r="D27" s="150">
        <f>C26-Table91565[[#This Row],[%]]</f>
        <v>0.10199999999999987</v>
      </c>
      <c r="F27" s="176"/>
      <c r="G27" s="177">
        <f>SUM(G12:G26)</f>
        <v>46.974000000000004</v>
      </c>
      <c r="I27" s="176"/>
      <c r="J27" s="178">
        <f>SUM(J12:J26)</f>
        <v>49.927999999999997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6" x14ac:dyDescent="0.3">
      <c r="A28" s="155" t="s">
        <v>14</v>
      </c>
      <c r="B28" s="155" t="s">
        <v>14</v>
      </c>
      <c r="C28" s="167">
        <v>1.756</v>
      </c>
      <c r="D28" s="150">
        <f>C27-Table91565[[#This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26" x14ac:dyDescent="0.3">
      <c r="A29" s="155" t="s">
        <v>15</v>
      </c>
      <c r="B29" s="155" t="s">
        <v>15</v>
      </c>
      <c r="C29" s="167">
        <v>1.597</v>
      </c>
      <c r="D29" s="150">
        <f>C28-Table91565[[#This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6" x14ac:dyDescent="0.3">
      <c r="A30" s="155" t="s">
        <v>20</v>
      </c>
      <c r="B30" s="155" t="s">
        <v>20</v>
      </c>
      <c r="C30" s="167">
        <v>1.5489999999999999</v>
      </c>
      <c r="D30" s="150">
        <f>C29-Table91565[[#This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6" x14ac:dyDescent="0.3">
      <c r="A31" s="155" t="s">
        <v>3</v>
      </c>
      <c r="B31" s="155" t="s">
        <v>3</v>
      </c>
      <c r="C31" s="167">
        <v>1.5489999999999999</v>
      </c>
      <c r="D31" s="150">
        <f>C30-Table91565[[#This Row],[%]]</f>
        <v>0</v>
      </c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</row>
    <row r="32" spans="1:26" x14ac:dyDescent="0.3">
      <c r="A32" s="155" t="s">
        <v>8</v>
      </c>
      <c r="B32" s="155" t="s">
        <v>8</v>
      </c>
      <c r="C32" s="167">
        <v>1.278</v>
      </c>
      <c r="D32" s="150">
        <f>C31-Table91565[[#This Row],[%]]</f>
        <v>0.27099999999999991</v>
      </c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C32-Table91565[[#This Row],[%]]</f>
        <v>0.25100000000000011</v>
      </c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C33-Table91565[[#This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C34-Table91565[[#This Row],[%]]</f>
        <v>0.38200000000000001</v>
      </c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C35-Table91565[[#This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C36-Table91565[[#This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C37-Table91565[[#This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C38-Table91565[[#This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C39-Table91565[[#This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C40-Table91565[[#This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ignoredErrors>
    <ignoredError sqref="I15:I26" calculatedColumn="1"/>
  </ignoredErrors>
  <tableParts count="3">
    <tablePart r:id="rId2"/>
    <tablePart r:id="rId3"/>
    <tablePart r:id="rId4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F8D5D-73E1-45F5-8BD7-CB3647930C7B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117" t="s">
        <v>45</v>
      </c>
      <c r="B2" s="61" t="s">
        <v>36</v>
      </c>
      <c r="C2" s="44" t="s">
        <v>27</v>
      </c>
      <c r="D2" s="43" t="s">
        <v>30</v>
      </c>
      <c r="E2" s="41" t="s">
        <v>31</v>
      </c>
      <c r="F2" s="41" t="s">
        <v>20</v>
      </c>
      <c r="G2" s="59"/>
      <c r="H2" s="2"/>
      <c r="J2" s="17"/>
      <c r="K2" s="95"/>
      <c r="L2" s="69" t="s">
        <v>7</v>
      </c>
      <c r="M2" s="74" t="s">
        <v>14</v>
      </c>
      <c r="N2" s="70" t="s">
        <v>15</v>
      </c>
      <c r="O2" s="71" t="s">
        <v>10</v>
      </c>
      <c r="P2" s="71" t="s">
        <v>26</v>
      </c>
      <c r="Q2" s="103" t="s">
        <v>6</v>
      </c>
    </row>
    <row r="3" spans="1:17" x14ac:dyDescent="0.3">
      <c r="A3" s="107" t="s">
        <v>35</v>
      </c>
      <c r="B3" s="1" t="s">
        <v>28</v>
      </c>
      <c r="C3" s="44" t="s">
        <v>11</v>
      </c>
      <c r="D3" s="43" t="s">
        <v>9</v>
      </c>
      <c r="E3" s="41" t="s">
        <v>25</v>
      </c>
      <c r="F3" s="41" t="s">
        <v>23</v>
      </c>
      <c r="G3" s="82"/>
      <c r="H3" s="2"/>
      <c r="J3" s="17"/>
      <c r="K3" s="115" t="s">
        <v>4</v>
      </c>
      <c r="L3" s="69" t="s">
        <v>13</v>
      </c>
      <c r="M3" s="74" t="s">
        <v>21</v>
      </c>
      <c r="N3" s="70" t="s">
        <v>2</v>
      </c>
      <c r="O3" s="71" t="s">
        <v>22</v>
      </c>
      <c r="P3" s="72" t="s">
        <v>12</v>
      </c>
      <c r="Q3" s="104" t="s">
        <v>5</v>
      </c>
    </row>
    <row r="4" spans="1:17" x14ac:dyDescent="0.3">
      <c r="A4" s="89"/>
      <c r="B4" s="1" t="s">
        <v>32</v>
      </c>
      <c r="C4" s="44" t="s">
        <v>16</v>
      </c>
      <c r="D4" s="43" t="s">
        <v>17</v>
      </c>
      <c r="E4" s="41" t="s">
        <v>18</v>
      </c>
      <c r="F4" s="60" t="s">
        <v>19</v>
      </c>
      <c r="G4" s="3"/>
      <c r="H4" s="3"/>
      <c r="J4" s="73"/>
      <c r="K4" s="73"/>
      <c r="L4" s="69" t="s">
        <v>1</v>
      </c>
      <c r="M4" s="74" t="s">
        <v>29</v>
      </c>
      <c r="N4" s="70" t="s">
        <v>24</v>
      </c>
      <c r="O4" s="71" t="s">
        <v>8</v>
      </c>
      <c r="P4" s="72" t="s">
        <v>3</v>
      </c>
      <c r="Q4" s="104"/>
    </row>
    <row r="5" spans="1:17" x14ac:dyDescent="0.3">
      <c r="A5" s="1"/>
      <c r="B5" s="89"/>
      <c r="C5" s="88"/>
      <c r="D5" s="85"/>
      <c r="E5" s="92"/>
      <c r="F5" s="250"/>
      <c r="G5" s="250"/>
      <c r="H5" s="3"/>
      <c r="J5" s="73"/>
      <c r="K5" s="113"/>
      <c r="L5" s="252" t="s">
        <v>37</v>
      </c>
      <c r="M5" s="106"/>
      <c r="N5" s="101" t="s">
        <v>33</v>
      </c>
      <c r="O5" s="103" t="s">
        <v>34</v>
      </c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"'"</v>
      </c>
      <c r="C9" t="str">
        <f>_xlfn.CONCAT("""",Keys!C2,""": ", """",C2,"""")</f>
        <v>"10": ","</v>
      </c>
      <c r="D9" t="str">
        <f>_xlfn.CONCAT("""",Keys!D2,""": ", """",D2,"""")</f>
        <v>"11": "."</v>
      </c>
      <c r="E9" t="str">
        <f>_xlfn.CONCAT("""",Keys!E2,""": ", """",E2,"""")</f>
        <v>"12": "p"</v>
      </c>
      <c r="F9" t="str">
        <f>_xlfn.CONCAT("""",Keys!F2,""": ", """",F2,"""")</f>
        <v>"13": "y"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"q"</v>
      </c>
      <c r="M9" t="str">
        <f>_xlfn.CONCAT("""",Keys!M2,""": ", """",M2,"""")</f>
        <v>"12": "f"</v>
      </c>
      <c r="N9" t="str">
        <f>_xlfn.CONCAT("""",Keys!N2,""": ", """",N2,"""")</f>
        <v>"11": "g"</v>
      </c>
      <c r="O9" t="str">
        <f>_xlfn.CONCAT("""",Keys!O2,""": ", """",O2,"""")</f>
        <v>"10": "r"</v>
      </c>
      <c r="P9" t="str">
        <f>_xlfn.CONCAT("""",Keys!P2,""": ", """",P2,"""")</f>
        <v>"9": "k"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"e"</v>
      </c>
      <c r="E10" t="str">
        <f>_xlfn.CONCAT("""",Keys!E3,""": ", """",E3,"""")</f>
        <v>"19": "i"</v>
      </c>
      <c r="F10" t="str">
        <f>_xlfn.CONCAT("""",Keys!F3,""": ", """",F3,"""")</f>
        <v>"20": "u"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"d"</v>
      </c>
      <c r="M10" t="str">
        <f>_xlfn.CONCAT("""",Keys!M3,""": ", """",M3,"""")</f>
        <v>"19": "h"</v>
      </c>
      <c r="N10" t="str">
        <f>_xlfn.CONCAT("""",Keys!N3,""": ", """",N3,"""")</f>
        <v>"18": "t"</v>
      </c>
      <c r="O10" t="str">
        <f>_xlfn.CONCAT("""",Keys!O3,""": ", """",O3,"""")</f>
        <v>"17": "n"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";"</v>
      </c>
      <c r="C11" t="str">
        <f>_xlfn.CONCAT("""",Keys!C4,""": ", """",C4,"""")</f>
        <v>"24": "z"</v>
      </c>
      <c r="D11" t="str">
        <f>_xlfn.CONCAT("""",Keys!D4,""": ", """",D4,"""")</f>
        <v>"25": "x"</v>
      </c>
      <c r="E11" t="str">
        <f>_xlfn.CONCAT("""",Keys!E4,""": ", """",E4,"""")</f>
        <v>"26": "c"</v>
      </c>
      <c r="F11" t="str">
        <f>_xlfn.CONCAT("""",Keys!F4,""": ", """",F4,"""")</f>
        <v>"27": "v"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"j"</v>
      </c>
      <c r="M11" t="str">
        <f>_xlfn.CONCAT("""",Keys!M4,""": ", """",M4,"""")</f>
        <v>"26": "l"</v>
      </c>
      <c r="N11" t="str">
        <f>_xlfn.CONCAT("""",Keys!N4,""": ", """",N4,"""")</f>
        <v>"25": "m"</v>
      </c>
      <c r="O11" t="str">
        <f>_xlfn.CONCAT("""",Keys!O4,""": ", """",O4,"""")</f>
        <v>"24": "w"</v>
      </c>
      <c r="P11" t="str">
        <f>_xlfn.CONCAT("""",Keys!P4,""": ", """",P4,"""")</f>
        <v>"23": "b"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"'","10": ",","11": ".","12": "p","13": "y","14": "","15": "/","16": "o","17": "a","18": "e","19": "i","20": "u","21": "","22": "","23": ";","24": "z","25": "x","26": "c","27": "v","28":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"q","12": "f","11": "g","10": "r","9": "k","8": "=","21": "`","20": "d","19": "h","18": "t","17": "n","16": "s","15": "-","29": "","28": "","27": "j","26": "l","25": "m","24": "w","23": "b","22":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"'","10": ",","11": ".","12": "p","13": "y","14": "","15": "/","16": "o","17": "a","18": "e","19": "i","20": "u","21": "","22": "","23": ";","24": "z","25": "x","26": "c","27": "v","28": "","29": "","30": "","31": "","32": "","33": "","34": "","35": "","36": "","37": "","38": ""}, "right": {"7": "","6": "6","5": "7","4": "8","3": "9","2": "0","1": "","14": "","13": "q","12": "f","11": "g","10": "r","9": "k","8": "=","21": "`","20": "d","19": "h","18": "t","17": "n","16": "s","15": "-","29": "","28": "","27": "j","26": "l","25": "m","24": "w","23": "b","22": "","37": "","36": "","35": " ","34": "","33": "[","32": "]","31":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A7BB-7527-423A-B1D9-B7BEEBF75923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85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117" t="s">
        <v>45</v>
      </c>
      <c r="B2" s="44" t="s">
        <v>26</v>
      </c>
      <c r="C2" s="44" t="s">
        <v>27</v>
      </c>
      <c r="D2" s="43" t="s">
        <v>23</v>
      </c>
      <c r="E2" s="41" t="s">
        <v>20</v>
      </c>
      <c r="F2" s="41" t="s">
        <v>31</v>
      </c>
      <c r="G2" s="59"/>
      <c r="H2" s="2"/>
      <c r="J2" s="17"/>
      <c r="K2" s="95"/>
      <c r="L2" s="69" t="s">
        <v>8</v>
      </c>
      <c r="M2" s="74" t="s">
        <v>29</v>
      </c>
      <c r="N2" s="70" t="s">
        <v>24</v>
      </c>
      <c r="O2" s="71" t="s">
        <v>14</v>
      </c>
      <c r="P2" s="71" t="s">
        <v>18</v>
      </c>
      <c r="Q2" s="103" t="s">
        <v>6</v>
      </c>
    </row>
    <row r="3" spans="1:17" x14ac:dyDescent="0.3">
      <c r="A3" s="107" t="s">
        <v>35</v>
      </c>
      <c r="B3" s="1" t="s">
        <v>28</v>
      </c>
      <c r="C3" s="44" t="s">
        <v>11</v>
      </c>
      <c r="D3" s="43" t="s">
        <v>9</v>
      </c>
      <c r="E3" s="41" t="s">
        <v>25</v>
      </c>
      <c r="F3" s="41" t="s">
        <v>13</v>
      </c>
      <c r="G3" s="82"/>
      <c r="H3" s="2"/>
      <c r="J3" s="17"/>
      <c r="K3" s="115" t="s">
        <v>4</v>
      </c>
      <c r="L3" s="69" t="s">
        <v>10</v>
      </c>
      <c r="M3" s="74" t="s">
        <v>22</v>
      </c>
      <c r="N3" s="70" t="s">
        <v>2</v>
      </c>
      <c r="O3" s="71" t="s">
        <v>21</v>
      </c>
      <c r="P3" s="72" t="s">
        <v>12</v>
      </c>
      <c r="Q3" s="104" t="s">
        <v>5</v>
      </c>
    </row>
    <row r="4" spans="1:17" x14ac:dyDescent="0.3">
      <c r="A4" s="1"/>
      <c r="B4" s="1" t="s">
        <v>7</v>
      </c>
      <c r="C4" s="44" t="s">
        <v>30</v>
      </c>
      <c r="D4" s="118" t="s">
        <v>36</v>
      </c>
      <c r="E4" s="41" t="s">
        <v>32</v>
      </c>
      <c r="F4" s="60" t="s">
        <v>16</v>
      </c>
      <c r="G4" s="3"/>
      <c r="H4" s="3"/>
      <c r="J4" s="73"/>
      <c r="K4" s="73"/>
      <c r="L4" s="69" t="s">
        <v>17</v>
      </c>
      <c r="M4" s="74" t="s">
        <v>19</v>
      </c>
      <c r="N4" s="70" t="s">
        <v>15</v>
      </c>
      <c r="O4" s="71" t="s">
        <v>3</v>
      </c>
      <c r="P4" s="72" t="s">
        <v>1</v>
      </c>
      <c r="Q4" s="104"/>
    </row>
    <row r="5" spans="1:17" x14ac:dyDescent="0.3">
      <c r="A5" s="1"/>
      <c r="B5" s="89"/>
      <c r="C5" s="88"/>
      <c r="D5" s="85"/>
      <c r="E5" s="92"/>
      <c r="F5" s="250"/>
      <c r="G5" s="250"/>
      <c r="H5" s="3"/>
      <c r="J5" s="73"/>
      <c r="K5" s="113"/>
      <c r="L5" s="252" t="s">
        <v>37</v>
      </c>
      <c r="M5" s="106"/>
      <c r="N5" s="101" t="s">
        <v>33</v>
      </c>
      <c r="O5" s="103" t="s">
        <v>34</v>
      </c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","</v>
      </c>
      <c r="D9" t="str">
        <f>_xlfn.CONCAT("""",Keys!D2,""": ", """",D2,"""")</f>
        <v>"11": "u"</v>
      </c>
      <c r="E9" t="str">
        <f>_xlfn.CONCAT("""",Keys!E2,""": ", """",E2,"""")</f>
        <v>"12": "y"</v>
      </c>
      <c r="F9" t="str">
        <f>_xlfn.CONCAT("""",Keys!F2,""": ", """",F2,"""")</f>
        <v>"13": "p"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"w"</v>
      </c>
      <c r="M9" t="str">
        <f>_xlfn.CONCAT("""",Keys!M2,""": ", """",M2,"""")</f>
        <v>"12": "l"</v>
      </c>
      <c r="N9" t="str">
        <f>_xlfn.CONCAT("""",Keys!N2,""": ", """",N2,"""")</f>
        <v>"11": "m"</v>
      </c>
      <c r="O9" t="str">
        <f>_xlfn.CONCAT("""",Keys!O2,""": ", """",O2,"""")</f>
        <v>"10": "f"</v>
      </c>
      <c r="P9" t="str">
        <f>_xlfn.CONCAT("""",Keys!P2,""": ", """",P2,"""")</f>
        <v>"9": "c"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"/"</v>
      </c>
      <c r="B10" t="str">
        <f>_xlfn.CONCAT("""",Keys!B3,""": ", """",B3,"""")</f>
        <v>"16": "o"</v>
      </c>
      <c r="C10" t="str">
        <f>_xlfn.CONCAT("""",Keys!C3,""": ", """",C3,"""")</f>
        <v>"17": "a"</v>
      </c>
      <c r="D10" t="str">
        <f>_xlfn.CONCAT("""",Keys!D3,""": ", """",D3,"""")</f>
        <v>"18": "e"</v>
      </c>
      <c r="E10" t="str">
        <f>_xlfn.CONCAT("""",Keys!E3,""": ", """",E3,"""")</f>
        <v>"19": "i"</v>
      </c>
      <c r="F10" t="str">
        <f>_xlfn.CONCAT("""",Keys!F3,""": ", """",F3,"""")</f>
        <v>"20": "d"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"r"</v>
      </c>
      <c r="M10" t="str">
        <f>_xlfn.CONCAT("""",Keys!M3,""": ", """",M3,"""")</f>
        <v>"19": "n"</v>
      </c>
      <c r="N10" t="str">
        <f>_xlfn.CONCAT("""",Keys!N3,""": ", """",N3,"""")</f>
        <v>"18": "t"</v>
      </c>
      <c r="O10" t="str">
        <f>_xlfn.CONCAT("""",Keys!O3,""": ", """",O3,"""")</f>
        <v>"17": "h"</v>
      </c>
      <c r="P10" t="str">
        <f>_xlfn.CONCAT("""",Keys!P3,""": ", """",P3,"""")</f>
        <v>"16": "s"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"q"</v>
      </c>
      <c r="C11" t="str">
        <f>_xlfn.CONCAT("""",Keys!C4,""": ", """",C4,"""")</f>
        <v>"24": "."</v>
      </c>
      <c r="D11" t="str">
        <f>_xlfn.CONCAT("""",Keys!D4,""": ", """",D4,"""")</f>
        <v>"25": "'"</v>
      </c>
      <c r="E11" t="str">
        <f>_xlfn.CONCAT("""",Keys!E4,""": ", """",E4,"""")</f>
        <v>"26": ";"</v>
      </c>
      <c r="F11" t="str">
        <f>_xlfn.CONCAT("""",Keys!F4,""": ", """",F4,"""")</f>
        <v>"27": "z"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"x"</v>
      </c>
      <c r="M11" t="str">
        <f>_xlfn.CONCAT("""",Keys!M4,""": ", """",M4,"""")</f>
        <v>"26": "v"</v>
      </c>
      <c r="N11" t="str">
        <f>_xlfn.CONCAT("""",Keys!N4,""": ", """",N4,"""")</f>
        <v>"25": "g"</v>
      </c>
      <c r="O11" t="str">
        <f>_xlfn.CONCAT("""",Keys!O4,""": ", """",O4,"""")</f>
        <v>"24": "b"</v>
      </c>
      <c r="P11" t="str">
        <f>_xlfn.CONCAT("""",Keys!P4,""": ", """",P4,"""")</f>
        <v>"23": "j"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""</v>
      </c>
      <c r="D12" t="str">
        <f>_xlfn.CONCAT("""",Keys!D5,""": ", """",D5,"""")</f>
        <v>"33": ""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"["</v>
      </c>
      <c r="O12" t="str">
        <f>_xlfn.CONCAT("""",Keys!O5,""": ", """",O5,"""")</f>
        <v>"32": "]"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"k","10": ",","11": "u","12": "y","13": "p","14": "","15": "/","16": "o","17": "a","18": "e","19": "i","20": "d","21": "","22": "","23": "q","24": ".","25": "'","26": ";","27": "z","28": "","29": "","30": "","31": "","32": "","33": "","34":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"w","12": "l","11": "m","10": "f","9": "c","8": "=","21": "`","20": "r","19": "n","18": "t","17": "h","16": "s","15": "-","29": "","28": "","27": "x","26": "v","25": "g","24": "b","23": "j","22": "","37": "","36": "","35": " ","34": "","33": "[","32": "]","31":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",","11": "u","12": "y","13": "p","14": "","15": "/","16": "o","17": "a","18": "e","19": "i","20": "d","21": "","22": "","23": "q","24": ".","25": "'","26": ";","27": "z","28": "","29": "","30": "","31": "","32": "","33": "","34": "","35": "","36": "","37": "","38": ""}, "right": {"7": "","6": "6","5": "7","4": "8","3": "9","2": "0","1": "","14": "","13": "w","12": "l","11": "m","10": "f","9": "c","8": "=","21": "`","20": "r","19": "n","18": "t","17": "h","16": "s","15": "-","29": "","28": "","27": "x","26": "v","25": "g","24": "b","23": "j","22": "","37": "","36": "","35": " ","34": "","33": "[","32": "]","31":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4215-6A0C-40C0-88A6-1DE2D92E64FE}">
  <dimension ref="A1:Q18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13</v>
      </c>
      <c r="E2" s="41" t="s">
        <v>10</v>
      </c>
      <c r="F2" s="41" t="s">
        <v>2</v>
      </c>
      <c r="G2" s="59"/>
      <c r="H2" s="2"/>
      <c r="J2" s="17"/>
      <c r="K2" s="95"/>
      <c r="L2" s="69" t="s">
        <v>1</v>
      </c>
      <c r="M2" s="74" t="s">
        <v>20</v>
      </c>
      <c r="N2" s="70" t="s">
        <v>26</v>
      </c>
      <c r="O2" s="71" t="s">
        <v>29</v>
      </c>
      <c r="P2" s="71" t="s">
        <v>31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9</v>
      </c>
      <c r="E3" s="41" t="s">
        <v>14</v>
      </c>
      <c r="F3" s="41" t="s">
        <v>15</v>
      </c>
      <c r="G3" s="82"/>
      <c r="H3" s="2"/>
      <c r="J3" s="17"/>
      <c r="K3" s="115" t="s">
        <v>4</v>
      </c>
      <c r="L3" s="69" t="s">
        <v>21</v>
      </c>
      <c r="M3" s="74" t="s">
        <v>23</v>
      </c>
      <c r="N3" s="70" t="s">
        <v>25</v>
      </c>
      <c r="O3" s="71" t="s">
        <v>28</v>
      </c>
      <c r="P3" s="72" t="s">
        <v>32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22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113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"t"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"k"</v>
      </c>
      <c r="O9" t="str">
        <f>_xlfn.CONCAT("""",Keys!O2,""": ", """",O2,"""")</f>
        <v>"10": "l"</v>
      </c>
      <c r="P9" t="str">
        <f>_xlfn.CONCAT("""",Keys!P2,""": ", """",P2,"""")</f>
        <v>"9": "p"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"f"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"i"</v>
      </c>
      <c r="O10" t="str">
        <f>_xlfn.CONCAT("""",Keys!O3,""": ", """",O3,"""")</f>
        <v>"17": "o"</v>
      </c>
      <c r="P10" t="str">
        <f>_xlfn.CONCAT("""",Keys!P3,""": ", """",P3,"""")</f>
        <v>"16": ";"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"n"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"t","14": "","15": "'","16": "a","17": "s","18": "e","19": "f","20":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"k","10": "l","9": "p","8": "=","21": "`","20": "h","19": "u","18": "i","17": "o","16": ";","15": "-","29": "","28": "","27": "n","26":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"t","14": "","15": "'","16": "a","17": "s","18": "e","19": "f","20":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"k","10": "l","9": "p","8": "=","21": "`","20": "h","19": "u","18": "i","17": "o","16": ";","15": "-","29": "","28": "","27": "n","26": "m","25": ",","24":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F12A-A2CB-4707-A296-A156E930D34D}">
  <dimension ref="A1:Q18"/>
  <sheetViews>
    <sheetView zoomScale="205" zoomScaleNormal="205" workbookViewId="0">
      <selection activeCell="A3" sqref="A3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44" t="s">
        <v>7</v>
      </c>
      <c r="C2" s="44" t="s">
        <v>8</v>
      </c>
      <c r="D2" s="43" t="s">
        <v>13</v>
      </c>
      <c r="E2" s="41" t="s">
        <v>10</v>
      </c>
      <c r="F2" s="41" t="s">
        <v>14</v>
      </c>
      <c r="G2" s="59"/>
      <c r="H2" s="2"/>
      <c r="J2" s="17"/>
      <c r="K2" s="95"/>
      <c r="L2" s="69" t="s">
        <v>1</v>
      </c>
      <c r="M2" s="74" t="s">
        <v>20</v>
      </c>
      <c r="N2" s="70" t="s">
        <v>31</v>
      </c>
      <c r="O2" s="71" t="s">
        <v>29</v>
      </c>
      <c r="P2" s="71" t="s">
        <v>32</v>
      </c>
      <c r="Q2" s="103" t="s">
        <v>6</v>
      </c>
    </row>
    <row r="3" spans="1:17" x14ac:dyDescent="0.3">
      <c r="A3" s="116" t="s">
        <v>36</v>
      </c>
      <c r="B3" s="1" t="s">
        <v>11</v>
      </c>
      <c r="C3" s="44" t="s">
        <v>12</v>
      </c>
      <c r="D3" s="43" t="s">
        <v>9</v>
      </c>
      <c r="E3" s="41" t="s">
        <v>2</v>
      </c>
      <c r="F3" s="41" t="s">
        <v>15</v>
      </c>
      <c r="G3" s="82"/>
      <c r="H3" s="2"/>
      <c r="J3" s="17"/>
      <c r="K3" s="115" t="s">
        <v>4</v>
      </c>
      <c r="L3" s="69" t="s">
        <v>21</v>
      </c>
      <c r="M3" s="74" t="s">
        <v>23</v>
      </c>
      <c r="N3" s="70" t="s">
        <v>22</v>
      </c>
      <c r="O3" s="71" t="s">
        <v>25</v>
      </c>
      <c r="P3" s="72" t="s">
        <v>28</v>
      </c>
      <c r="Q3" s="104" t="s">
        <v>5</v>
      </c>
    </row>
    <row r="4" spans="1:17" x14ac:dyDescent="0.3">
      <c r="A4" s="1"/>
      <c r="B4" s="1" t="s">
        <v>16</v>
      </c>
      <c r="C4" s="44" t="s">
        <v>17</v>
      </c>
      <c r="D4" s="43" t="s">
        <v>18</v>
      </c>
      <c r="E4" s="41" t="s">
        <v>19</v>
      </c>
      <c r="F4" s="60" t="s">
        <v>3</v>
      </c>
      <c r="G4" s="3"/>
      <c r="H4" s="3"/>
      <c r="J4" s="73"/>
      <c r="K4" s="73"/>
      <c r="L4" s="69" t="s">
        <v>26</v>
      </c>
      <c r="M4" s="74" t="s">
        <v>24</v>
      </c>
      <c r="N4" s="70" t="s">
        <v>27</v>
      </c>
      <c r="O4" s="71" t="s">
        <v>30</v>
      </c>
      <c r="P4" s="72" t="s">
        <v>35</v>
      </c>
      <c r="Q4" s="104"/>
    </row>
    <row r="5" spans="1:17" x14ac:dyDescent="0.3">
      <c r="A5" s="1"/>
      <c r="B5" s="89"/>
      <c r="C5" s="88" t="s">
        <v>33</v>
      </c>
      <c r="D5" s="85" t="s">
        <v>34</v>
      </c>
      <c r="E5" s="92"/>
      <c r="F5" s="250"/>
      <c r="G5" s="250"/>
      <c r="H5" s="3"/>
      <c r="J5" s="73"/>
      <c r="K5" s="113"/>
      <c r="L5" s="252" t="s">
        <v>37</v>
      </c>
      <c r="M5" s="106"/>
      <c r="N5" s="101"/>
      <c r="O5" s="103"/>
      <c r="P5" s="104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"q"</v>
      </c>
      <c r="C9" t="str">
        <f>_xlfn.CONCAT("""",Keys!C2,""": ", """",C2,"""")</f>
        <v>"10": "w"</v>
      </c>
      <c r="D9" t="str">
        <f>_xlfn.CONCAT("""",Keys!D2,""": ", """",D2,"""")</f>
        <v>"11": "d"</v>
      </c>
      <c r="E9" t="str">
        <f>_xlfn.CONCAT("""",Keys!E2,""": ", """",E2,"""")</f>
        <v>"12": "r"</v>
      </c>
      <c r="F9" t="str">
        <f>_xlfn.CONCAT("""",Keys!F2,""": ", """",F2,"""")</f>
        <v>"13": "f"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"y"</v>
      </c>
      <c r="N9" t="str">
        <f>_xlfn.CONCAT("""",Keys!N2,""": ", """",N2,"""")</f>
        <v>"11": "p"</v>
      </c>
      <c r="O9" t="str">
        <f>_xlfn.CONCAT("""",Keys!O2,""": ", """",O2,"""")</f>
        <v>"10": "l"</v>
      </c>
      <c r="P9" t="str">
        <f>_xlfn.CONCAT("""",Keys!P2,""": ", """",P2,"""")</f>
        <v>"9": ";"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"a"</v>
      </c>
      <c r="C10" t="str">
        <f>_xlfn.CONCAT("""",Keys!C3,""": ", """",C3,"""")</f>
        <v>"17": "s"</v>
      </c>
      <c r="D10" t="str">
        <f>_xlfn.CONCAT("""",Keys!D3,""": ", """",D3,"""")</f>
        <v>"18": "e"</v>
      </c>
      <c r="E10" t="str">
        <f>_xlfn.CONCAT("""",Keys!E3,""": ", """",E3,"""")</f>
        <v>"19": "t"</v>
      </c>
      <c r="F10" t="str">
        <f>_xlfn.CONCAT("""",Keys!F3,""": ", """",F3,"""")</f>
        <v>"20": "g"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"h"</v>
      </c>
      <c r="M10" t="str">
        <f>_xlfn.CONCAT("""",Keys!M3,""": ", """",M3,"""")</f>
        <v>"19": "u"</v>
      </c>
      <c r="N10" t="str">
        <f>_xlfn.CONCAT("""",Keys!N3,""": ", """",N3,"""")</f>
        <v>"18": "n"</v>
      </c>
      <c r="O10" t="str">
        <f>_xlfn.CONCAT("""",Keys!O3,""": ", """",O3,"""")</f>
        <v>"17": "i"</v>
      </c>
      <c r="P10" t="str">
        <f>_xlfn.CONCAT("""",Keys!P3,""": ", """",P3,"""")</f>
        <v>"16": "o"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"z"</v>
      </c>
      <c r="C11" t="str">
        <f>_xlfn.CONCAT("""",Keys!C4,""": ", """",C4,"""")</f>
        <v>"24": "x"</v>
      </c>
      <c r="D11" t="str">
        <f>_xlfn.CONCAT("""",Keys!D4,""": ", """",D4,"""")</f>
        <v>"25": "c"</v>
      </c>
      <c r="E11" t="str">
        <f>_xlfn.CONCAT("""",Keys!E4,""": ", """",E4,"""")</f>
        <v>"26": "v"</v>
      </c>
      <c r="F11" t="str">
        <f>_xlfn.CONCAT("""",Keys!F4,""": ", """",F4,"""")</f>
        <v>"27": "b"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"k"</v>
      </c>
      <c r="M11" t="str">
        <f>_xlfn.CONCAT("""",Keys!M4,""": ", """",M4,"""")</f>
        <v>"26": "m"</v>
      </c>
      <c r="N11" t="str">
        <f>_xlfn.CONCAT("""",Keys!N4,""": ", """",N4,"""")</f>
        <v>"25": ","</v>
      </c>
      <c r="O11" t="str">
        <f>_xlfn.CONCAT("""",Keys!O4,""": ", """",O4,"""")</f>
        <v>"24": "."</v>
      </c>
      <c r="P11" t="str">
        <f>_xlfn.CONCAT("""",Keys!P4,""": ", """",P4,"""")</f>
        <v>"23": "/"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"y","11": "p","10": "l","9": ";","8": "=","21": "`","20": "h","19": "u","18": "n","17": "i","16": "o","15": "-","29": "","28": "","27": "k","26": "m","25": ",","24": ".","23": "/","22":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"q","10": "w","11": "d","12": "r","13": "f","14": "","15": "'","16": "a","17": "s","18": "e","19": "t","20": "g","21": "","22": "","23": "z","24": "x","25": "c","26": "v","27": "b","28": "","29": "","30": "","31": "","32": "[","33": "]","34": "","35": "","36": "","37": "","38": ""}, "right": {"7": "","6": "6","5": "7","4": "8","3": "9","2": "0","1": "","14": "","13": "j","12": "y","11": "p","10": "l","9": ";","8": "=","21": "`","20": "h","19": "u","18": "n","17": "i","16": "o","15": "-","29": "","28": "","27": "k","26": "m","25": ",","24": ".","23": "/","22": "","37": "","36": "","35": " ","34": "","33": "","32": "","31": "","30": "","38": ""}}</v>
      </c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C162-FDE8-44F3-BA8C-5BCB87DCDACE}">
  <dimension ref="A1:Q20"/>
  <sheetViews>
    <sheetView zoomScale="205" zoomScaleNormal="205" workbookViewId="0">
      <selection activeCell="A18" sqref="A18"/>
    </sheetView>
  </sheetViews>
  <sheetFormatPr defaultColWidth="4.77734375" defaultRowHeight="14.4" x14ac:dyDescent="0.3"/>
  <cols>
    <col min="1" max="2" width="4.77734375" customWidth="1"/>
    <col min="7" max="7" width="4.77734375" customWidth="1"/>
  </cols>
  <sheetData>
    <row r="1" spans="1:17" x14ac:dyDescent="0.3">
      <c r="A1" s="43"/>
      <c r="B1" s="43">
        <v>1</v>
      </c>
      <c r="C1" s="43">
        <v>2</v>
      </c>
      <c r="D1" s="43">
        <v>3</v>
      </c>
      <c r="E1" s="41">
        <v>4</v>
      </c>
      <c r="F1" s="41">
        <v>5</v>
      </c>
      <c r="G1" s="41"/>
      <c r="H1" s="2"/>
      <c r="J1" s="17"/>
      <c r="K1" s="69"/>
      <c r="L1" s="69">
        <v>6</v>
      </c>
      <c r="M1" s="74">
        <v>7</v>
      </c>
      <c r="N1" s="70">
        <v>8</v>
      </c>
      <c r="O1" s="70">
        <v>9</v>
      </c>
      <c r="P1" s="70">
        <v>0</v>
      </c>
      <c r="Q1" s="99"/>
    </row>
    <row r="2" spans="1:17" x14ac:dyDescent="0.3">
      <c r="A2" s="44" t="s">
        <v>45</v>
      </c>
      <c r="B2" s="88" t="s">
        <v>26</v>
      </c>
      <c r="C2" s="88" t="s">
        <v>18</v>
      </c>
      <c r="D2" s="85" t="s">
        <v>13</v>
      </c>
      <c r="E2" s="86" t="s">
        <v>15</v>
      </c>
      <c r="F2" s="86" t="s">
        <v>16</v>
      </c>
      <c r="G2" s="59"/>
      <c r="H2" s="2"/>
      <c r="J2" s="17"/>
      <c r="K2" s="69"/>
      <c r="L2" s="95" t="s">
        <v>1</v>
      </c>
      <c r="M2" s="100" t="s">
        <v>32</v>
      </c>
      <c r="N2" s="101" t="s">
        <v>10</v>
      </c>
      <c r="O2" s="102" t="s">
        <v>21</v>
      </c>
      <c r="P2" s="102" t="s">
        <v>35</v>
      </c>
      <c r="Q2" s="103" t="s">
        <v>6</v>
      </c>
    </row>
    <row r="3" spans="1:17" x14ac:dyDescent="0.3">
      <c r="A3" s="116" t="s">
        <v>36</v>
      </c>
      <c r="B3" s="89" t="s">
        <v>14</v>
      </c>
      <c r="C3" s="88" t="s">
        <v>2</v>
      </c>
      <c r="D3" s="85" t="s">
        <v>9</v>
      </c>
      <c r="E3" s="86" t="s">
        <v>11</v>
      </c>
      <c r="F3" s="86" t="s">
        <v>19</v>
      </c>
      <c r="G3" s="82"/>
      <c r="H3" s="2"/>
      <c r="J3" s="17"/>
      <c r="K3" s="83" t="s">
        <v>4</v>
      </c>
      <c r="L3" s="95" t="s">
        <v>24</v>
      </c>
      <c r="M3" s="100" t="s">
        <v>28</v>
      </c>
      <c r="N3" s="101" t="s">
        <v>25</v>
      </c>
      <c r="O3" s="102" t="s">
        <v>22</v>
      </c>
      <c r="P3" s="104" t="s">
        <v>31</v>
      </c>
      <c r="Q3" s="104" t="s">
        <v>5</v>
      </c>
    </row>
    <row r="4" spans="1:17" x14ac:dyDescent="0.3">
      <c r="A4" s="1"/>
      <c r="B4" s="89" t="s">
        <v>17</v>
      </c>
      <c r="C4" s="88" t="s">
        <v>3</v>
      </c>
      <c r="D4" s="85" t="s">
        <v>8</v>
      </c>
      <c r="E4" s="86" t="s">
        <v>12</v>
      </c>
      <c r="F4" s="91" t="s">
        <v>7</v>
      </c>
      <c r="G4" s="3"/>
      <c r="H4" s="3"/>
      <c r="J4" s="73"/>
      <c r="K4" s="73"/>
      <c r="L4" s="95" t="s">
        <v>20</v>
      </c>
      <c r="M4" s="100" t="s">
        <v>29</v>
      </c>
      <c r="N4" s="101" t="s">
        <v>23</v>
      </c>
      <c r="O4" s="102" t="s">
        <v>27</v>
      </c>
      <c r="P4" s="104" t="s">
        <v>30</v>
      </c>
      <c r="Q4" s="104"/>
    </row>
    <row r="5" spans="1:17" x14ac:dyDescent="0.3">
      <c r="A5" s="1"/>
      <c r="B5" s="1"/>
      <c r="C5" s="44" t="s">
        <v>33</v>
      </c>
      <c r="D5" s="43" t="s">
        <v>34</v>
      </c>
      <c r="E5" s="3"/>
      <c r="F5" s="250"/>
      <c r="G5" s="250"/>
      <c r="H5" s="3"/>
      <c r="J5" s="73"/>
      <c r="K5" s="113"/>
      <c r="L5" s="252" t="s">
        <v>37</v>
      </c>
      <c r="M5" s="106"/>
      <c r="N5" s="101"/>
      <c r="O5" s="102"/>
      <c r="P5" s="72"/>
      <c r="Q5" s="72"/>
    </row>
    <row r="6" spans="1:17" x14ac:dyDescent="0.3">
      <c r="A6" s="2"/>
      <c r="B6" s="2"/>
      <c r="C6" s="2"/>
      <c r="D6" s="2"/>
      <c r="E6" s="2"/>
      <c r="F6" s="251"/>
      <c r="G6" s="251"/>
      <c r="H6" s="3"/>
      <c r="J6" s="73"/>
      <c r="K6" s="114"/>
      <c r="L6" s="230"/>
      <c r="M6" s="17"/>
      <c r="N6" s="17"/>
      <c r="O6" s="17"/>
      <c r="P6" s="17"/>
      <c r="Q6" s="17"/>
    </row>
    <row r="8" spans="1:17" x14ac:dyDescent="0.3">
      <c r="A8" t="str">
        <f>_xlfn.CONCAT("""",Keys!A1,""": ", """",A1,"""")</f>
        <v>"1": ""</v>
      </c>
      <c r="B8" t="str">
        <f>_xlfn.CONCAT("""",Keys!B1,""": ", """",B1,"""")</f>
        <v>"2": "1"</v>
      </c>
      <c r="C8" t="str">
        <f>_xlfn.CONCAT("""",Keys!C1,""": ", """",C1,"""")</f>
        <v>"3": "2"</v>
      </c>
      <c r="D8" t="str">
        <f>_xlfn.CONCAT("""",Keys!D1,""": ", """",D1,"""")</f>
        <v>"4": "3"</v>
      </c>
      <c r="E8" t="str">
        <f>_xlfn.CONCAT("""",Keys!E1,""": ", """",E1,"""")</f>
        <v>"5": "4"</v>
      </c>
      <c r="F8" t="str">
        <f>_xlfn.CONCAT("""",Keys!F1,""": ", """",F1,"""")</f>
        <v>"6": "5"</v>
      </c>
      <c r="G8" t="str">
        <f>_xlfn.CONCAT("""",Keys!G1,""": ", """",G1,"""")</f>
        <v>"7": ""</v>
      </c>
      <c r="K8" t="str">
        <f>_xlfn.CONCAT("""",Keys!K1,""": ", """",K1,"""")</f>
        <v>"7": ""</v>
      </c>
      <c r="L8" t="str">
        <f>_xlfn.CONCAT("""",Keys!L1,""": ", """",L1,"""")</f>
        <v>"6": "6"</v>
      </c>
      <c r="M8" t="str">
        <f>_xlfn.CONCAT("""",Keys!M1,""": ", """",M1,"""")</f>
        <v>"5": "7"</v>
      </c>
      <c r="N8" t="str">
        <f>_xlfn.CONCAT("""",Keys!N1,""": ", """",N1,"""")</f>
        <v>"4": "8"</v>
      </c>
      <c r="O8" t="str">
        <f>_xlfn.CONCAT("""",Keys!O1,""": ", """",O1,"""")</f>
        <v>"3": "9"</v>
      </c>
      <c r="P8" t="str">
        <f>_xlfn.CONCAT("""",Keys!P1,""": ", """",P1,"""")</f>
        <v>"2": "0"</v>
      </c>
      <c r="Q8" t="str">
        <f>_xlfn.CONCAT("""",Keys!Q1,""": ", """",Q1,"""")</f>
        <v>"1": ""</v>
      </c>
    </row>
    <row r="9" spans="1:17" x14ac:dyDescent="0.3">
      <c r="A9" t="str">
        <f>_xlfn.CONCAT("""",Keys!A2,""": ", """",A2,"""")</f>
        <v>"8": "\\"</v>
      </c>
      <c r="B9" t="str">
        <f>_xlfn.CONCAT("""",Keys!B2,""": ", """",B2,"""")</f>
        <v>"9": "k"</v>
      </c>
      <c r="C9" t="str">
        <f>_xlfn.CONCAT("""",Keys!C2,""": ", """",C2,"""")</f>
        <v>"10": "c"</v>
      </c>
      <c r="D9" t="str">
        <f>_xlfn.CONCAT("""",Keys!D2,""": ", """",D2,"""")</f>
        <v>"11": "d"</v>
      </c>
      <c r="E9" t="str">
        <f>_xlfn.CONCAT("""",Keys!E2,""": ", """",E2,"""")</f>
        <v>"12": "g"</v>
      </c>
      <c r="F9" t="str">
        <f>_xlfn.CONCAT("""",Keys!F2,""": ", """",F2,"""")</f>
        <v>"13": "z"</v>
      </c>
      <c r="G9" t="str">
        <f>_xlfn.CONCAT("""",Keys!G2,""": ", """",G2,"""")</f>
        <v>"14": ""</v>
      </c>
      <c r="K9" t="str">
        <f>_xlfn.CONCAT("""",Keys!K2,""": ", """",K2,"""")</f>
        <v>"14": ""</v>
      </c>
      <c r="L9" t="str">
        <f>_xlfn.CONCAT("""",Keys!L2,""": ", """",L2,"""")</f>
        <v>"13": "j"</v>
      </c>
      <c r="M9" t="str">
        <f>_xlfn.CONCAT("""",Keys!M2,""": ", """",M2,"""")</f>
        <v>"12": ";"</v>
      </c>
      <c r="N9" t="str">
        <f>_xlfn.CONCAT("""",Keys!N2,""": ", """",N2,"""")</f>
        <v>"11": "r"</v>
      </c>
      <c r="O9" t="str">
        <f>_xlfn.CONCAT("""",Keys!O2,""": ", """",O2,"""")</f>
        <v>"10": "h"</v>
      </c>
      <c r="P9" t="str">
        <f>_xlfn.CONCAT("""",Keys!P2,""": ", """",P2,"""")</f>
        <v>"9": "/"</v>
      </c>
      <c r="Q9" t="str">
        <f>_xlfn.CONCAT("""",Keys!Q2,""": ", """",Q2,"""")</f>
        <v>"8": "="</v>
      </c>
    </row>
    <row r="10" spans="1:17" x14ac:dyDescent="0.3">
      <c r="A10" t="str">
        <f>_xlfn.CONCAT("""",Keys!A3,""": ", """",A3,"""")</f>
        <v>"15": "'"</v>
      </c>
      <c r="B10" t="str">
        <f>_xlfn.CONCAT("""",Keys!B3,""": ", """",B3,"""")</f>
        <v>"16": "f"</v>
      </c>
      <c r="C10" t="str">
        <f>_xlfn.CONCAT("""",Keys!C3,""": ", """",C3,"""")</f>
        <v>"17": "t"</v>
      </c>
      <c r="D10" t="str">
        <f>_xlfn.CONCAT("""",Keys!D3,""": ", """",D3,"""")</f>
        <v>"18": "e"</v>
      </c>
      <c r="E10" t="str">
        <f>_xlfn.CONCAT("""",Keys!E3,""": ", """",E3,"""")</f>
        <v>"19": "a"</v>
      </c>
      <c r="F10" t="str">
        <f>_xlfn.CONCAT("""",Keys!F3,""": ", """",F3,"""")</f>
        <v>"20": "v"</v>
      </c>
      <c r="G10" t="str">
        <f>_xlfn.CONCAT("""",Keys!G3,""": ", """",G3,"""")</f>
        <v>"21": ""</v>
      </c>
      <c r="K10" t="str">
        <f>_xlfn.CONCAT("""",Keys!K3,""": ", """",K3,"""")</f>
        <v>"21": "`"</v>
      </c>
      <c r="L10" t="str">
        <f>_xlfn.CONCAT("""",Keys!L3,""": ", """",L3,"""")</f>
        <v>"20": "m"</v>
      </c>
      <c r="M10" t="str">
        <f>_xlfn.CONCAT("""",Keys!M3,""": ", """",M3,"""")</f>
        <v>"19": "o"</v>
      </c>
      <c r="N10" t="str">
        <f>_xlfn.CONCAT("""",Keys!N3,""": ", """",N3,"""")</f>
        <v>"18": "i"</v>
      </c>
      <c r="O10" t="str">
        <f>_xlfn.CONCAT("""",Keys!O3,""": ", """",O3,"""")</f>
        <v>"17": "n"</v>
      </c>
      <c r="P10" t="str">
        <f>_xlfn.CONCAT("""",Keys!P3,""": ", """",P3,"""")</f>
        <v>"16": "p"</v>
      </c>
      <c r="Q10" t="str">
        <f>_xlfn.CONCAT("""",Keys!Q3,""": ", """",Q3,"""")</f>
        <v>"15": "-"</v>
      </c>
    </row>
    <row r="11" spans="1:17" x14ac:dyDescent="0.3">
      <c r="A11" t="str">
        <f>_xlfn.CONCAT("""",Keys!A4,""": ", """",A4,"""")</f>
        <v>"22": ""</v>
      </c>
      <c r="B11" t="str">
        <f>_xlfn.CONCAT("""",Keys!B4,""": ", """",B4,"""")</f>
        <v>"23": "x"</v>
      </c>
      <c r="C11" t="str">
        <f>_xlfn.CONCAT("""",Keys!C4,""": ", """",C4,"""")</f>
        <v>"24": "b"</v>
      </c>
      <c r="D11" t="str">
        <f>_xlfn.CONCAT("""",Keys!D4,""": ", """",D4,"""")</f>
        <v>"25": "w"</v>
      </c>
      <c r="E11" t="str">
        <f>_xlfn.CONCAT("""",Keys!E4,""": ", """",E4,"""")</f>
        <v>"26": "s"</v>
      </c>
      <c r="F11" t="str">
        <f>_xlfn.CONCAT("""",Keys!F4,""": ", """",F4,"""")</f>
        <v>"27": "q"</v>
      </c>
      <c r="G11" t="str">
        <f>_xlfn.CONCAT("""",Keys!G4,""": ", """",G4,"""")</f>
        <v>"28": ""</v>
      </c>
      <c r="H11" t="str">
        <f>_xlfn.CONCAT("""",Keys!H4,""": ", """",H4,"""")</f>
        <v>"29": ""</v>
      </c>
      <c r="J11" t="str">
        <f>_xlfn.CONCAT("""",Keys!J4,""": ", """",J4,"""")</f>
        <v>"29": ""</v>
      </c>
      <c r="K11" t="str">
        <f>_xlfn.CONCAT("""",Keys!K4,""": ", """",K4,"""")</f>
        <v>"28": ""</v>
      </c>
      <c r="L11" t="str">
        <f>_xlfn.CONCAT("""",Keys!L4,""": ", """",L4,"""")</f>
        <v>"27": "y"</v>
      </c>
      <c r="M11" t="str">
        <f>_xlfn.CONCAT("""",Keys!M4,""": ", """",M4,"""")</f>
        <v>"26": "l"</v>
      </c>
      <c r="N11" t="str">
        <f>_xlfn.CONCAT("""",Keys!N4,""": ", """",N4,"""")</f>
        <v>"25": "u"</v>
      </c>
      <c r="O11" t="str">
        <f>_xlfn.CONCAT("""",Keys!O4,""": ", """",O4,"""")</f>
        <v>"24": ","</v>
      </c>
      <c r="P11" t="str">
        <f>_xlfn.CONCAT("""",Keys!P4,""": ", """",P4,"""")</f>
        <v>"23": "."</v>
      </c>
      <c r="Q11" t="str">
        <f>_xlfn.CONCAT("""",Keys!Q4,""": ", """",Q4,"""")</f>
        <v>"22": ""</v>
      </c>
    </row>
    <row r="12" spans="1:17" x14ac:dyDescent="0.3">
      <c r="A12" t="str">
        <f>_xlfn.CONCAT("""",Keys!A5,""": ", """",A5,"""")</f>
        <v>"30": ""</v>
      </c>
      <c r="B12" t="str">
        <f>_xlfn.CONCAT("""",Keys!B5,""": ", """",B5,"""")</f>
        <v>"31": ""</v>
      </c>
      <c r="C12" t="str">
        <f>_xlfn.CONCAT("""",Keys!C5,""": ", """",C5,"""")</f>
        <v>"32": "["</v>
      </c>
      <c r="D12" t="str">
        <f>_xlfn.CONCAT("""",Keys!D5,""": ", """",D5,"""")</f>
        <v>"33": "]"</v>
      </c>
      <c r="E12" t="str">
        <f>_xlfn.CONCAT("""",Keys!E5,""": ", """",E5,"""")</f>
        <v>"34": ""</v>
      </c>
      <c r="F12" t="str">
        <f>_xlfn.CONCAT("""",Keys!F5,""": ", """",F5,"""")</f>
        <v>"35": ""</v>
      </c>
      <c r="G12" t="str">
        <f>_xlfn.CONCAT("""",Keys!G5,""": ", """",G5,"""")</f>
        <v>"36": ""</v>
      </c>
      <c r="H12" t="str">
        <f>_xlfn.CONCAT("""",Keys!H5,""": ", """",H5,"""")</f>
        <v>"37": ""</v>
      </c>
      <c r="J12" t="str">
        <f>_xlfn.CONCAT("""",Keys!J5,""": ", """",J5,"""")</f>
        <v>"37": ""</v>
      </c>
      <c r="K12" t="str">
        <f>_xlfn.CONCAT("""",Keys!K5,""": ", """",K5,"""")</f>
        <v>"36": ""</v>
      </c>
      <c r="L12" t="str">
        <f>_xlfn.CONCAT("""",Keys!L5,""": ", """",L5,"""")</f>
        <v>"35": " "</v>
      </c>
      <c r="M12" t="str">
        <f>_xlfn.CONCAT("""",Keys!M5,""": ", """",M5,"""")</f>
        <v>"34": ""</v>
      </c>
      <c r="N12" t="str">
        <f>_xlfn.CONCAT("""",Keys!N5,""": ", """",N5,"""")</f>
        <v>"33": ""</v>
      </c>
      <c r="O12" t="str">
        <f>_xlfn.CONCAT("""",Keys!O5,""": ", """",O5,"""")</f>
        <v>"32": ""</v>
      </c>
      <c r="P12" t="str">
        <f>_xlfn.CONCAT("""",Keys!P5,""": ", """",P5,"""")</f>
        <v>"31": ""</v>
      </c>
      <c r="Q12" t="str">
        <f>_xlfn.CONCAT("""",Keys!Q5,""": ", """",Q5,"""")</f>
        <v>"30": ""</v>
      </c>
    </row>
    <row r="13" spans="1:17" x14ac:dyDescent="0.3">
      <c r="H13" t="str">
        <f>_xlfn.CONCAT("""",Keys!H6,""": ", """",H6,"""")</f>
        <v>"38": ""</v>
      </c>
      <c r="J13" t="str">
        <f>_xlfn.CONCAT("""",Keys!J6,""": ", """",J6,"""")</f>
        <v>"38": ""</v>
      </c>
    </row>
    <row r="15" spans="1:17" x14ac:dyDescent="0.3">
      <c r="A15" t="str">
        <f>_xlfn.TEXTJOIN(",",TRUE,A8:H13,)</f>
        <v>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</v>
      </c>
    </row>
    <row r="16" spans="1:17" x14ac:dyDescent="0.3">
      <c r="A16" t="str">
        <f>_xlfn.TEXTJOIN(",",TRUE,J8:Q13,)</f>
        <v>"7": "","6": "6","5": "7","4": "8","3": "9","2": "0","1": "","14": "","13": "j","12": ";","11": "r","10": "h","9": "/","8": "=","21": "`","20": "m","19": "o","18": "i","17": "n","16": "p","15": "-","29": "","28": "","27": "y","26": "l","25": "u","24": ",","23": ".","22": "","37": "","36": "","35": " ","34": "","33": "","32": "","31": "","30": "","38": ""</v>
      </c>
    </row>
    <row r="18" spans="1:1" x14ac:dyDescent="0.3">
      <c r="A18" t="str">
        <f>_xlfn.CONCAT("{","""left"": {",A15,"}",", ""right"": {",A16,"}}")</f>
        <v>{"left": {"1": "","2": "1","3": "2","4": "3","5": "4","6": "5","7": "","8": "\\","9": "k","10": "c","11": "d","12": "g","13": "z","14": "","15": "'","16": "f","17": "t","18": "e","19": "a","20": "v","21": "","22": "","23": "x","24": "b","25": "w","26": "s","27": "q","28": "","29": "","30": "","31": "","32": "[","33": "]","34": "","35": "","36": "","37": "","38": ""}, "right": {"7": "","6": "6","5": "7","4": "8","3": "9","2": "0","1": "","14": "","13": "j","12": ";","11": "r","10": "h","9": "/","8": "=","21": "`","20": "m","19": "o","18": "i","17": "n","16": "p","15": "-","29": "","28": "","27": "y","26": "l","25": "u","24": ",","23": ".","22": "","37": "","36": "","35": " ","34": "","33": "","32": "","31": "","30": "","38": ""}}</v>
      </c>
    </row>
    <row r="20" spans="1:1" x14ac:dyDescent="0.3">
      <c r="A20" s="79"/>
    </row>
  </sheetData>
  <mergeCells count="3">
    <mergeCell ref="F5:F6"/>
    <mergeCell ref="G5:G6"/>
    <mergeCell ref="L5:L6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Q6"/>
  <sheetViews>
    <sheetView zoomScale="205" zoomScaleNormal="205" workbookViewId="0">
      <selection activeCell="I2" sqref="A1:Q6"/>
    </sheetView>
  </sheetViews>
  <sheetFormatPr defaultColWidth="4.77734375" defaultRowHeight="14.4" x14ac:dyDescent="0.3"/>
  <cols>
    <col min="1" max="1" width="5.33203125" style="64" bestFit="1" customWidth="1"/>
    <col min="2" max="16384" width="4.77734375" style="64"/>
  </cols>
  <sheetData>
    <row r="1" spans="1:17" x14ac:dyDescent="0.3">
      <c r="A1" s="43">
        <v>1</v>
      </c>
      <c r="B1" s="43">
        <v>2</v>
      </c>
      <c r="C1" s="43">
        <v>3</v>
      </c>
      <c r="D1" s="43">
        <v>4</v>
      </c>
      <c r="E1" s="41">
        <v>5</v>
      </c>
      <c r="F1" s="41">
        <v>6</v>
      </c>
      <c r="G1" s="42">
        <v>7</v>
      </c>
      <c r="H1" s="2" t="s">
        <v>43</v>
      </c>
      <c r="I1"/>
      <c r="J1" t="s">
        <v>44</v>
      </c>
      <c r="K1" s="69">
        <v>7</v>
      </c>
      <c r="L1" s="69">
        <v>6</v>
      </c>
      <c r="M1" s="74">
        <v>5</v>
      </c>
      <c r="N1" s="70">
        <v>4</v>
      </c>
      <c r="O1" s="70">
        <v>3</v>
      </c>
      <c r="P1" s="70">
        <v>2</v>
      </c>
      <c r="Q1" s="70">
        <v>1</v>
      </c>
    </row>
    <row r="2" spans="1:17" x14ac:dyDescent="0.3">
      <c r="A2" s="44">
        <v>8</v>
      </c>
      <c r="B2" s="1">
        <v>9</v>
      </c>
      <c r="C2" s="44">
        <v>10</v>
      </c>
      <c r="D2" s="43">
        <v>11</v>
      </c>
      <c r="E2" s="41">
        <v>12</v>
      </c>
      <c r="F2" s="41">
        <v>13</v>
      </c>
      <c r="G2" s="42">
        <v>14</v>
      </c>
      <c r="H2" s="2"/>
      <c r="I2"/>
      <c r="J2" s="17"/>
      <c r="K2" s="69">
        <v>14</v>
      </c>
      <c r="L2" s="69">
        <v>13</v>
      </c>
      <c r="M2" s="74">
        <v>12</v>
      </c>
      <c r="N2" s="70">
        <v>11</v>
      </c>
      <c r="O2" s="71">
        <v>10</v>
      </c>
      <c r="P2" s="1">
        <v>9</v>
      </c>
      <c r="Q2" s="71">
        <v>8</v>
      </c>
    </row>
    <row r="3" spans="1:17" x14ac:dyDescent="0.3">
      <c r="A3" s="1">
        <v>15</v>
      </c>
      <c r="B3" s="1">
        <v>16</v>
      </c>
      <c r="C3" s="44">
        <v>17</v>
      </c>
      <c r="D3" s="43">
        <v>18</v>
      </c>
      <c r="E3" s="41">
        <v>19</v>
      </c>
      <c r="F3" s="41">
        <v>20</v>
      </c>
      <c r="G3" s="59">
        <v>21</v>
      </c>
      <c r="H3" s="2"/>
      <c r="I3"/>
      <c r="J3" s="17"/>
      <c r="K3" s="69">
        <v>21</v>
      </c>
      <c r="L3" s="69">
        <v>20</v>
      </c>
      <c r="M3" s="74">
        <v>19</v>
      </c>
      <c r="N3" s="70">
        <v>18</v>
      </c>
      <c r="O3" s="71">
        <v>17</v>
      </c>
      <c r="P3" s="72">
        <v>16</v>
      </c>
      <c r="Q3" s="72">
        <v>15</v>
      </c>
    </row>
    <row r="4" spans="1:17" x14ac:dyDescent="0.3">
      <c r="A4" s="1">
        <v>22</v>
      </c>
      <c r="B4" s="1">
        <v>23</v>
      </c>
      <c r="C4" s="44">
        <v>24</v>
      </c>
      <c r="D4" s="43">
        <v>25</v>
      </c>
      <c r="E4" s="41">
        <v>26</v>
      </c>
      <c r="F4" s="60">
        <v>27</v>
      </c>
      <c r="G4" s="3">
        <v>28</v>
      </c>
      <c r="H4" s="3">
        <v>29</v>
      </c>
      <c r="I4"/>
      <c r="J4" s="73">
        <v>29</v>
      </c>
      <c r="K4" s="73">
        <v>28</v>
      </c>
      <c r="L4" s="69">
        <v>27</v>
      </c>
      <c r="M4" s="74">
        <v>26</v>
      </c>
      <c r="N4" s="70">
        <v>25</v>
      </c>
      <c r="O4" s="71">
        <v>24</v>
      </c>
      <c r="P4" s="72">
        <v>23</v>
      </c>
      <c r="Q4" s="72">
        <v>22</v>
      </c>
    </row>
    <row r="5" spans="1:17" x14ac:dyDescent="0.3">
      <c r="A5" s="1">
        <v>30</v>
      </c>
      <c r="B5" s="1">
        <v>31</v>
      </c>
      <c r="C5" s="44">
        <v>32</v>
      </c>
      <c r="D5" s="43">
        <v>33</v>
      </c>
      <c r="E5" s="3">
        <v>34</v>
      </c>
      <c r="F5" s="250">
        <v>35</v>
      </c>
      <c r="G5" s="250">
        <v>36</v>
      </c>
      <c r="H5" s="3">
        <v>37</v>
      </c>
      <c r="I5"/>
      <c r="J5" s="73">
        <v>37</v>
      </c>
      <c r="K5" s="229">
        <v>36</v>
      </c>
      <c r="L5" s="229">
        <v>35</v>
      </c>
      <c r="M5" s="75">
        <v>34</v>
      </c>
      <c r="N5" s="70">
        <v>33</v>
      </c>
      <c r="O5" s="71">
        <v>32</v>
      </c>
      <c r="P5" s="72">
        <v>31</v>
      </c>
      <c r="Q5" s="72">
        <v>30</v>
      </c>
    </row>
    <row r="6" spans="1:17" x14ac:dyDescent="0.3">
      <c r="A6" s="2"/>
      <c r="B6" s="2"/>
      <c r="C6" s="2"/>
      <c r="D6" s="2"/>
      <c r="E6" s="2"/>
      <c r="F6" s="251"/>
      <c r="G6" s="251"/>
      <c r="H6" s="3">
        <v>38</v>
      </c>
      <c r="I6"/>
      <c r="J6" s="73">
        <v>38</v>
      </c>
      <c r="K6" s="230"/>
      <c r="L6" s="230"/>
      <c r="M6" s="17"/>
      <c r="N6" s="17"/>
      <c r="O6" s="17"/>
      <c r="P6" s="17"/>
      <c r="Q6" s="17"/>
    </row>
  </sheetData>
  <mergeCells count="4">
    <mergeCell ref="F5:F6"/>
    <mergeCell ref="G5:G6"/>
    <mergeCell ref="K5:K6"/>
    <mergeCell ref="L5:L6"/>
  </mergeCells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FBC48-1C51-47FC-B4AB-F29E79AA374E}">
  <dimension ref="A1:AL319"/>
  <sheetViews>
    <sheetView zoomScale="145" zoomScaleNormal="145" workbookViewId="0">
      <pane ySplit="7" topLeftCell="A8" activePane="bottomLeft" state="frozen"/>
      <selection pane="bottomLeft" activeCell="N25" sqref="N25"/>
    </sheetView>
  </sheetViews>
  <sheetFormatPr defaultColWidth="4.77734375" defaultRowHeight="14.4" x14ac:dyDescent="0.3"/>
  <cols>
    <col min="1" max="2" width="4.77734375" style="87" customWidth="1"/>
    <col min="3" max="3" width="5.6640625" style="87" bestFit="1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8" x14ac:dyDescent="0.3">
      <c r="A1" s="87" t="s">
        <v>96</v>
      </c>
    </row>
    <row r="2" spans="1:38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8" x14ac:dyDescent="0.3">
      <c r="A3" s="117" t="s">
        <v>45</v>
      </c>
      <c r="B3" s="136" t="s">
        <v>16</v>
      </c>
      <c r="C3" s="134" t="s">
        <v>21</v>
      </c>
      <c r="D3" s="133" t="s">
        <v>25</v>
      </c>
      <c r="E3" s="86" t="s">
        <v>15</v>
      </c>
      <c r="F3" s="186" t="s">
        <v>26</v>
      </c>
      <c r="G3" s="90"/>
      <c r="H3" s="4"/>
      <c r="J3" s="4"/>
      <c r="K3" s="86"/>
      <c r="L3" s="186" t="s">
        <v>36</v>
      </c>
      <c r="M3" s="86" t="s">
        <v>20</v>
      </c>
      <c r="N3" s="133" t="s">
        <v>28</v>
      </c>
      <c r="O3" s="134" t="s">
        <v>29</v>
      </c>
      <c r="P3" s="89" t="s">
        <v>7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"z"</v>
      </c>
      <c r="V3" t="str">
        <f>_xlfn.CONCAT("""",Keys!C2,""": ", """",C3,"""")</f>
        <v>"10": "h"</v>
      </c>
      <c r="W3" t="str">
        <f>_xlfn.CONCAT("""",Keys!D2,""": ", """",D3,"""")</f>
        <v>"11": "i"</v>
      </c>
      <c r="X3" t="str">
        <f>_xlfn.CONCAT("""",Keys!E2,""": ", """",E3,"""")</f>
        <v>"12": "g"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"'"</v>
      </c>
      <c r="AF3" t="str">
        <f>_xlfn.CONCAT("""",Keys!M2,""": ", """",M3,"""")</f>
        <v>"12": "y"</v>
      </c>
      <c r="AG3" t="str">
        <f>_xlfn.CONCAT("""",Keys!N2,""": ", """",N3,"""")</f>
        <v>"11": "o"</v>
      </c>
      <c r="AH3" t="str">
        <f>_xlfn.CONCAT("""",Keys!O2,""": ", """",O3,"""")</f>
        <v>"10": "l"</v>
      </c>
      <c r="AI3" t="str">
        <f>_xlfn.CONCAT("""",Keys!P2,""": ", """",P3,"""")</f>
        <v>"9": "q"</v>
      </c>
      <c r="AJ3" t="str">
        <f>_xlfn.CONCAT("""",Keys!Q2,""": ", """",Q3,"""")</f>
        <v>"8": "="</v>
      </c>
    </row>
    <row r="4" spans="1:38" x14ac:dyDescent="0.3">
      <c r="A4" s="107" t="s">
        <v>35</v>
      </c>
      <c r="B4" s="89" t="s">
        <v>8</v>
      </c>
      <c r="C4" s="134" t="s">
        <v>22</v>
      </c>
      <c r="D4" s="133" t="s">
        <v>11</v>
      </c>
      <c r="E4" s="132" t="s">
        <v>2</v>
      </c>
      <c r="F4" s="86" t="s">
        <v>30</v>
      </c>
      <c r="G4" s="115"/>
      <c r="H4" s="4"/>
      <c r="J4" s="4"/>
      <c r="K4" s="90" t="s">
        <v>4</v>
      </c>
      <c r="L4" s="140" t="s">
        <v>14</v>
      </c>
      <c r="M4" s="132" t="s">
        <v>12</v>
      </c>
      <c r="N4" s="133" t="s">
        <v>9</v>
      </c>
      <c r="O4" s="134" t="s">
        <v>10</v>
      </c>
      <c r="P4" s="89" t="s">
        <v>31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"w"</v>
      </c>
      <c r="V4" t="str">
        <f>_xlfn.CONCAT("""",Keys!C3,""": ", """",C4,"""")</f>
        <v>"17": "n"</v>
      </c>
      <c r="W4" t="str">
        <f>_xlfn.CONCAT("""",Keys!D3,""": ", """",D4,"""")</f>
        <v>"18": "a"</v>
      </c>
      <c r="X4" t="str">
        <f>_xlfn.CONCAT("""",Keys!E3,""": ", """",E4,"""")</f>
        <v>"19": "t"</v>
      </c>
      <c r="Y4" t="str">
        <f>_xlfn.CONCAT("""",Keys!F3,""": ", """",F4,"""")</f>
        <v>"20": "."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"f"</v>
      </c>
      <c r="AF4" t="str">
        <f>_xlfn.CONCAT("""",Keys!M3,""": ", """",M4,"""")</f>
        <v>"19": "s"</v>
      </c>
      <c r="AG4" t="str">
        <f>_xlfn.CONCAT("""",Keys!N3,""": ", """",N4,"""")</f>
        <v>"18": "e"</v>
      </c>
      <c r="AH4" t="str">
        <f>_xlfn.CONCAT("""",Keys!O3,""": ", """",O4,"""")</f>
        <v>"17": "r"</v>
      </c>
      <c r="AI4" t="str">
        <f>_xlfn.CONCAT("""",Keys!P3,""": ", """",P4,"""")</f>
        <v>"16": "p"</v>
      </c>
      <c r="AJ4" t="str">
        <f>_xlfn.CONCAT("""",Keys!Q3,""": ", """",Q4,"""")</f>
        <v>"15": "-"</v>
      </c>
    </row>
    <row r="5" spans="1:38" x14ac:dyDescent="0.3">
      <c r="A5" s="89"/>
      <c r="B5" s="136" t="s">
        <v>17</v>
      </c>
      <c r="C5" s="88" t="s">
        <v>19</v>
      </c>
      <c r="D5" s="85" t="s">
        <v>3</v>
      </c>
      <c r="E5" s="132" t="s">
        <v>18</v>
      </c>
      <c r="F5" s="139" t="s">
        <v>27</v>
      </c>
      <c r="G5" s="92"/>
      <c r="H5" s="92"/>
      <c r="J5" s="105"/>
      <c r="K5" s="105"/>
      <c r="L5" s="138" t="s">
        <v>32</v>
      </c>
      <c r="M5" s="132" t="s">
        <v>13</v>
      </c>
      <c r="N5" s="85" t="s">
        <v>23</v>
      </c>
      <c r="O5" s="88" t="s">
        <v>24</v>
      </c>
      <c r="P5" s="89" t="s">
        <v>1</v>
      </c>
      <c r="Q5" s="104"/>
      <c r="T5" t="str">
        <f>_xlfn.CONCAT("""",Keys!A4,""": ", """",A5,"""")</f>
        <v>"22": ""</v>
      </c>
      <c r="U5" t="str">
        <f>_xlfn.CONCAT("""",Keys!B4,""": ", """",B5,"""")</f>
        <v>"23": "x"</v>
      </c>
      <c r="V5" t="str">
        <f>_xlfn.CONCAT("""",Keys!C4,""": ", """",C5,"""")</f>
        <v>"24": "v"</v>
      </c>
      <c r="W5" t="str">
        <f>_xlfn.CONCAT("""",Keys!D4,""": ", """",D5,"""")</f>
        <v>"25": "b"</v>
      </c>
      <c r="X5" t="str">
        <f>_xlfn.CONCAT("""",Keys!E4,""": ", """",E5,"""")</f>
        <v>"26": "c"</v>
      </c>
      <c r="Y5" t="str">
        <f>_xlfn.CONCAT("""",Keys!F4,""": ", """",F5,"""")</f>
        <v>"27": ","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";"</v>
      </c>
      <c r="AF5" t="str">
        <f>_xlfn.CONCAT("""",Keys!M4,""": ", """",M5,"""")</f>
        <v>"26": "d"</v>
      </c>
      <c r="AG5" t="str">
        <f>_xlfn.CONCAT("""",Keys!N4,""": ", """",N5,"""")</f>
        <v>"25": "u"</v>
      </c>
      <c r="AH5" t="str">
        <f>_xlfn.CONCAT("""",Keys!O4,""": ", """",O5,"""")</f>
        <v>"24": "m"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8" x14ac:dyDescent="0.3">
      <c r="A6" s="89"/>
      <c r="B6" s="89"/>
      <c r="C6" s="88"/>
      <c r="D6" s="85"/>
      <c r="E6" s="92"/>
      <c r="F6" s="245"/>
      <c r="G6" s="245"/>
      <c r="H6" s="92"/>
      <c r="J6" s="105"/>
      <c r="K6" s="247"/>
      <c r="L6" s="243" t="s">
        <v>37</v>
      </c>
      <c r="M6" s="106"/>
      <c r="N6" s="85" t="s">
        <v>33</v>
      </c>
      <c r="O6" s="102" t="s">
        <v>34</v>
      </c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""</v>
      </c>
      <c r="W6" t="str">
        <f>_xlfn.CONCAT("""",Keys!D5,""": ", """",D6,"""")</f>
        <v>"33": ""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"["</v>
      </c>
      <c r="AH6" t="str">
        <f>_xlfn.CONCAT("""",Keys!O5,""": ", """",O6,"""")</f>
        <v>"32": "]"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8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8" x14ac:dyDescent="0.3">
      <c r="A8" s="87" t="s">
        <v>90</v>
      </c>
      <c r="T8" t="str">
        <f>_xlfn.TEXTJOIN(",",TRUE,T2:AA7,)</f>
        <v>"1": "","2": "1","3": "2","4": "3","5": "4","6": "5","7": "","8": "\\","9": "z","10": "h","11": "i","12": "g","13": "k","14": "","15": "/","16": "w","17": "n","18": "a","19": "t","20": ".","21": "","22": "","23": "x","24": "v","25": "b","26": "c","27": ",","28": "","29": "","30": "","31": "","32": "","33": "","34":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8" x14ac:dyDescent="0.3">
      <c r="A9" t="str">
        <f>_xlfn.CONCAT("{","""left"": {",T8,"}",", ""right"": {",T9,"}}")</f>
        <v>{"left": {"1": "","2": "1","3": "2","4": "3","5": "4","6": "5","7": "","8": "\\","9": "z","10": "h","11": "i","12": "g","13": "k","14": "","15": "/","16": "w","17": "n","18": "a","19": "t","20": ".","21": "","22": "","23": "x","24": "v","25": "b","26": "c","27": ",","28": "","29": "","30": "","31": "","32": "","33": "","34": "","35": "","36": "","37": "","38": ""}, "right": {"7": "","6": "6","5": "7","4": "8","3": "9","2": "0","1": "","14": "","13": "'","12": "y","11": "o","10": "l","9": "q","8": "=","21": "`","20": "f","19": "s","18": "e","17": "r","16": "p","15": "-","29": "","28": "","27": ";","26": "d","25": "u","24": "m","23": "j","22": "","37": "","36": "","35": " ","34": "","33": "[","32": "]","31": "","30": "","38": ""}}</v>
      </c>
      <c r="R9" s="64"/>
      <c r="S9" s="64"/>
      <c r="T9" t="str">
        <f>_xlfn.TEXTJOIN(",",TRUE,AC2:AJ7,)</f>
        <v>"7": "","6": "6","5": "7","4": "8","3": "9","2": "0","1": "","14": "","13": "'","12": "y","11": "o","10": "l","9": "q","8": "=","21": "`","20": "f","19": "s","18": "e","17": "r","16": "p","15": "-","29": "","28": "","27": ";","26": "d","25": "u","24": "m","23": "j","22": "","37": "","36": "","35": " ","34": "","33": "[","32": "]","31":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8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8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/>
      <c r="M11" s="150"/>
      <c r="N11" s="150"/>
      <c r="O11" s="150"/>
      <c r="P11" s="150"/>
      <c r="R11" s="150"/>
      <c r="T11" s="150"/>
      <c r="U11" s="150"/>
      <c r="W11" s="150"/>
      <c r="X11"/>
      <c r="Y11"/>
      <c r="Z11"/>
      <c r="AA11"/>
      <c r="AB11" s="173"/>
      <c r="AC11"/>
      <c r="AD11"/>
      <c r="AE11"/>
      <c r="AF11"/>
      <c r="AG11"/>
      <c r="AH11" s="173"/>
      <c r="AI11"/>
      <c r="AJ11"/>
      <c r="AK11"/>
      <c r="AL11"/>
    </row>
    <row r="12" spans="1:38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z</v>
      </c>
      <c r="G12" s="87">
        <f t="shared" ref="G12:G26" si="0">_xlfn.IFNA(_xlfn.IFNA(INDEX($C$12:$C$58, MATCH(F12,$A$12:$A$58,0)), INDEX($C$12:$C$58, MATCH(F12,$B$12:$B$58,0))),0)</f>
        <v>0.105</v>
      </c>
      <c r="I12" s="87" t="str">
        <f>L3</f>
        <v>'</v>
      </c>
      <c r="J12" s="87">
        <f t="shared" ref="J12:J26" si="1">_xlfn.IFNA(_xlfn.IFNA(INDEX($C$12:$C$58, MATCH(I12,$A$12:$A$58,0)), INDEX($C$12:$C$58, MATCH(I12,$B$12:$B$58,0))),0)</f>
        <v>0.26900000000000002</v>
      </c>
      <c r="L12"/>
      <c r="M12" s="150"/>
      <c r="N12" s="150"/>
      <c r="O12" s="150"/>
      <c r="P12" s="150"/>
      <c r="Q12"/>
      <c r="R12"/>
      <c r="S12"/>
      <c r="T12"/>
      <c r="U12" s="173"/>
      <c r="W12"/>
      <c r="X12"/>
      <c r="Y12"/>
      <c r="Z12"/>
      <c r="AA12" s="173"/>
      <c r="AB12"/>
      <c r="AC12"/>
      <c r="AD12"/>
      <c r="AE12"/>
      <c r="AF12"/>
      <c r="AG12"/>
      <c r="AH12" s="173"/>
      <c r="AI12"/>
      <c r="AJ12"/>
      <c r="AK12"/>
      <c r="AL12"/>
    </row>
    <row r="13" spans="1:38" x14ac:dyDescent="0.3">
      <c r="A13" s="179" t="s">
        <v>2</v>
      </c>
      <c r="B13" s="179" t="s">
        <v>2</v>
      </c>
      <c r="C13" s="180">
        <v>9.1489999999999991</v>
      </c>
      <c r="D13" s="150">
        <f>C12-Table9153252554662[[#This Row],[%]]</f>
        <v>2.543000000000001</v>
      </c>
      <c r="F13" s="87" t="str">
        <f>B4</f>
        <v>w</v>
      </c>
      <c r="G13" s="87">
        <f t="shared" si="0"/>
        <v>1.278</v>
      </c>
      <c r="I13" s="87" t="str">
        <f>L4</f>
        <v>f</v>
      </c>
      <c r="J13" s="87">
        <f t="shared" si="1"/>
        <v>1.756</v>
      </c>
      <c r="L13" s="173"/>
      <c r="M13" s="150"/>
      <c r="N13" s="150"/>
      <c r="O13" s="150"/>
      <c r="P13"/>
      <c r="Q13"/>
      <c r="R13"/>
      <c r="S13"/>
      <c r="T13"/>
      <c r="U13"/>
      <c r="W13"/>
      <c r="X13"/>
      <c r="Y13"/>
      <c r="Z13"/>
      <c r="AA13" s="17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3">
      <c r="A14" s="179" t="s">
        <v>11</v>
      </c>
      <c r="B14" s="179" t="s">
        <v>11</v>
      </c>
      <c r="C14" s="180">
        <v>7.2220000000000004</v>
      </c>
      <c r="D14" s="150">
        <f>C13-Table9153252554662[[#This Row],[%]]</f>
        <v>1.9269999999999987</v>
      </c>
      <c r="F14" s="87" t="str">
        <f>B5</f>
        <v>x</v>
      </c>
      <c r="G14" s="87">
        <f t="shared" si="0"/>
        <v>0.43</v>
      </c>
      <c r="I14" s="87" t="str">
        <f>L5</f>
        <v>;</v>
      </c>
      <c r="J14" s="87">
        <f t="shared" si="1"/>
        <v>0.39800000000000002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3">
      <c r="A15" s="161" t="s">
        <v>25</v>
      </c>
      <c r="B15" s="161" t="s">
        <v>25</v>
      </c>
      <c r="C15" s="165">
        <v>6.7350000000000003</v>
      </c>
      <c r="D15" s="150">
        <f>C14-Table9153252554662[[#This Row],[%]]</f>
        <v>0.4870000000000001</v>
      </c>
      <c r="F15" s="87" t="str">
        <f>C3</f>
        <v>h</v>
      </c>
      <c r="G15" s="87">
        <f t="shared" si="0"/>
        <v>3.2429999999999999</v>
      </c>
      <c r="I15" s="87" t="str">
        <f>M3</f>
        <v>y</v>
      </c>
      <c r="J15" s="87">
        <f t="shared" si="1"/>
        <v>1.5489999999999999</v>
      </c>
      <c r="M15"/>
      <c r="N15"/>
      <c r="O15"/>
      <c r="P15"/>
      <c r="Q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 s="173"/>
      <c r="AK15"/>
      <c r="AL15"/>
    </row>
    <row r="16" spans="1:38" x14ac:dyDescent="0.3">
      <c r="A16" s="161" t="s">
        <v>28</v>
      </c>
      <c r="B16" s="161" t="s">
        <v>28</v>
      </c>
      <c r="C16" s="165">
        <v>6.7030000000000003</v>
      </c>
      <c r="D16" s="150">
        <f>C15-Table9153252554662[[#This Row],[%]]</f>
        <v>3.2000000000000028E-2</v>
      </c>
      <c r="F16" s="87" t="str">
        <f>C4</f>
        <v>n</v>
      </c>
      <c r="G16" s="87">
        <f t="shared" si="0"/>
        <v>6.49</v>
      </c>
      <c r="I16" s="87" t="str">
        <f>M4</f>
        <v>s</v>
      </c>
      <c r="J16" s="87">
        <f t="shared" si="1"/>
        <v>6.3739999999999997</v>
      </c>
      <c r="M16"/>
      <c r="N16"/>
      <c r="O16"/>
      <c r="P16"/>
      <c r="Q16" s="150"/>
      <c r="R16" s="173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 s="173"/>
      <c r="AL16"/>
    </row>
    <row r="17" spans="1:38" x14ac:dyDescent="0.3">
      <c r="A17" s="161" t="s">
        <v>22</v>
      </c>
      <c r="B17" s="161" t="s">
        <v>22</v>
      </c>
      <c r="C17" s="165">
        <v>6.49</v>
      </c>
      <c r="D17" s="150">
        <f>C16-Table9153252554662[[#This Row],[%]]</f>
        <v>0.21300000000000008</v>
      </c>
      <c r="F17" s="87" t="str">
        <f>C5</f>
        <v>v</v>
      </c>
      <c r="G17" s="87">
        <f t="shared" si="0"/>
        <v>0.90100000000000002</v>
      </c>
      <c r="I17" s="87" t="str">
        <f>M5</f>
        <v>d</v>
      </c>
      <c r="J17" s="87">
        <f t="shared" si="1"/>
        <v>3.1739999999999999</v>
      </c>
      <c r="M17"/>
      <c r="N17"/>
      <c r="O17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D17"/>
      <c r="AE17"/>
      <c r="AF17"/>
      <c r="AG17"/>
      <c r="AH17"/>
      <c r="AI17"/>
      <c r="AJ17"/>
      <c r="AK17"/>
      <c r="AL17"/>
    </row>
    <row r="18" spans="1:38" x14ac:dyDescent="0.3">
      <c r="A18" s="161" t="s">
        <v>12</v>
      </c>
      <c r="B18" s="161" t="s">
        <v>12</v>
      </c>
      <c r="C18" s="165">
        <v>6.3739999999999997</v>
      </c>
      <c r="D18" s="150">
        <f>C17-Table9153252554662[[#This Row],[%]]</f>
        <v>0.11600000000000055</v>
      </c>
      <c r="F18" s="87" t="str">
        <f>D3</f>
        <v>i</v>
      </c>
      <c r="G18" s="87">
        <f t="shared" si="0"/>
        <v>6.7350000000000003</v>
      </c>
      <c r="I18" s="87" t="str">
        <f>N3</f>
        <v>o</v>
      </c>
      <c r="J18" s="87">
        <f t="shared" si="1"/>
        <v>6.7030000000000003</v>
      </c>
      <c r="M18" s="150"/>
      <c r="N18"/>
      <c r="O18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38" x14ac:dyDescent="0.3">
      <c r="A19" s="161" t="s">
        <v>10</v>
      </c>
      <c r="B19" s="161" t="s">
        <v>10</v>
      </c>
      <c r="C19" s="165">
        <v>5.7329999999999997</v>
      </c>
      <c r="D19" s="150">
        <f>C18-Table9153252554662[[#This Row],[%]]</f>
        <v>0.64100000000000001</v>
      </c>
      <c r="F19" s="87" t="str">
        <f>D4</f>
        <v>a</v>
      </c>
      <c r="G19" s="87">
        <f t="shared" si="0"/>
        <v>7.2220000000000004</v>
      </c>
      <c r="I19" s="87" t="str">
        <f>N4</f>
        <v>e</v>
      </c>
      <c r="J19" s="87">
        <f t="shared" si="1"/>
        <v>11.692</v>
      </c>
      <c r="M19"/>
      <c r="N19" s="150"/>
      <c r="O19" s="150"/>
      <c r="P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38" x14ac:dyDescent="0.3">
      <c r="A20" s="181" t="s">
        <v>29</v>
      </c>
      <c r="B20" s="181" t="s">
        <v>29</v>
      </c>
      <c r="C20" s="182">
        <v>3.9790000000000001</v>
      </c>
      <c r="D20" s="150">
        <f>C19-Table9153252554662[[#This Row],[%]]</f>
        <v>1.7539999999999996</v>
      </c>
      <c r="F20" s="87" t="str">
        <f>D5</f>
        <v>b</v>
      </c>
      <c r="G20" s="87">
        <f t="shared" si="0"/>
        <v>1.5489999999999999</v>
      </c>
      <c r="I20" s="87" t="str">
        <f>N5</f>
        <v>u</v>
      </c>
      <c r="J20" s="87">
        <f t="shared" si="1"/>
        <v>2.6539999999999999</v>
      </c>
      <c r="M20" s="150"/>
      <c r="N20" s="150"/>
      <c r="O20" s="150"/>
    </row>
    <row r="21" spans="1:38" x14ac:dyDescent="0.3">
      <c r="A21" s="181" t="s">
        <v>18</v>
      </c>
      <c r="B21" s="181" t="s">
        <v>18</v>
      </c>
      <c r="C21" s="182">
        <v>3.9359999999999999</v>
      </c>
      <c r="D21" s="150">
        <f>C20-Table9153252554662[[#This Row],[%]]</f>
        <v>4.3000000000000149E-2</v>
      </c>
      <c r="F21" s="87" t="str">
        <f>E3</f>
        <v>g</v>
      </c>
      <c r="G21" s="87">
        <f t="shared" si="0"/>
        <v>1.597</v>
      </c>
      <c r="I21" s="87" t="str">
        <f>O3</f>
        <v>l</v>
      </c>
      <c r="J21" s="87">
        <f t="shared" si="1"/>
        <v>3.9790000000000001</v>
      </c>
      <c r="M21" s="150"/>
      <c r="N21" s="150"/>
      <c r="O21" s="150"/>
    </row>
    <row r="22" spans="1:38" x14ac:dyDescent="0.3">
      <c r="A22" s="154" t="s">
        <v>21</v>
      </c>
      <c r="B22" s="154" t="s">
        <v>21</v>
      </c>
      <c r="C22" s="166">
        <v>3.2429999999999999</v>
      </c>
      <c r="D22" s="150">
        <f>C21-Table9153252554662[[#This Row],[%]]</f>
        <v>0.69300000000000006</v>
      </c>
      <c r="F22" s="87" t="str">
        <f>E4</f>
        <v>t</v>
      </c>
      <c r="G22" s="87">
        <f t="shared" si="0"/>
        <v>9.1489999999999991</v>
      </c>
      <c r="I22" s="87" t="str">
        <f>O4</f>
        <v>r</v>
      </c>
      <c r="J22" s="87">
        <f t="shared" si="1"/>
        <v>5.7329999999999997</v>
      </c>
      <c r="M22" s="150"/>
      <c r="N22" s="150"/>
      <c r="O22" s="150"/>
      <c r="P22" s="150"/>
      <c r="R22" s="150"/>
      <c r="S22" s="150"/>
      <c r="T22" s="150"/>
      <c r="U22" s="150"/>
      <c r="W22" s="150"/>
      <c r="X22" s="150"/>
      <c r="Y22" s="150"/>
      <c r="Z22" s="150"/>
    </row>
    <row r="23" spans="1:38" x14ac:dyDescent="0.3">
      <c r="A23" s="154" t="s">
        <v>13</v>
      </c>
      <c r="B23" s="154" t="s">
        <v>13</v>
      </c>
      <c r="C23" s="166">
        <v>3.1739999999999999</v>
      </c>
      <c r="D23" s="150">
        <f>C22-Table9153252554662[[#This Row],[%]]</f>
        <v>6.899999999999995E-2</v>
      </c>
      <c r="F23" s="87" t="str">
        <f>E5</f>
        <v>c</v>
      </c>
      <c r="G23" s="87">
        <f t="shared" si="0"/>
        <v>3.9359999999999999</v>
      </c>
      <c r="I23" s="87" t="str">
        <f>O5</f>
        <v>m</v>
      </c>
      <c r="J23" s="87">
        <f t="shared" si="1"/>
        <v>2.4380000000000002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</row>
    <row r="24" spans="1:38" x14ac:dyDescent="0.3">
      <c r="A24" s="154" t="s">
        <v>30</v>
      </c>
      <c r="B24" s="174" t="s">
        <v>98</v>
      </c>
      <c r="C24" s="166">
        <v>3.0430000000000001</v>
      </c>
      <c r="D24" s="150">
        <f>C23-Table9153252554662[[#This Row],[%]]</f>
        <v>0.13099999999999978</v>
      </c>
      <c r="F24" s="87" t="str">
        <f>F3</f>
        <v>k</v>
      </c>
      <c r="G24" s="87">
        <f t="shared" si="0"/>
        <v>0.51900000000000002</v>
      </c>
      <c r="I24" s="87" t="str">
        <f>P3</f>
        <v>q</v>
      </c>
      <c r="J24" s="87">
        <f t="shared" si="1"/>
        <v>0.23799999999999999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38" x14ac:dyDescent="0.3">
      <c r="A25" s="154" t="s">
        <v>23</v>
      </c>
      <c r="B25" s="154" t="s">
        <v>23</v>
      </c>
      <c r="C25" s="166">
        <v>2.6539999999999999</v>
      </c>
      <c r="D25" s="150">
        <f>C24-Table9153252554662[[#This Row],[%]]</f>
        <v>0.38900000000000023</v>
      </c>
      <c r="F25" s="87" t="str">
        <f>F4</f>
        <v>.</v>
      </c>
      <c r="G25" s="87">
        <f t="shared" si="0"/>
        <v>3.0430000000000001</v>
      </c>
      <c r="I25" s="87" t="str">
        <f>P4</f>
        <v>p</v>
      </c>
      <c r="J25" s="87">
        <f t="shared" si="1"/>
        <v>2.54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38" x14ac:dyDescent="0.3">
      <c r="A26" s="154" t="s">
        <v>31</v>
      </c>
      <c r="B26" s="154" t="s">
        <v>31</v>
      </c>
      <c r="C26" s="166">
        <v>2.54</v>
      </c>
      <c r="D26" s="150">
        <f>C25-Table9153252554662[[#This Row],[%]]</f>
        <v>0.11399999999999988</v>
      </c>
      <c r="F26" s="87" t="str">
        <f>F5</f>
        <v>,</v>
      </c>
      <c r="G26" s="87">
        <f t="shared" si="0"/>
        <v>1.0269999999999999</v>
      </c>
      <c r="I26" s="87" t="str">
        <f>P5</f>
        <v>j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38" x14ac:dyDescent="0.3">
      <c r="A27" s="154" t="s">
        <v>24</v>
      </c>
      <c r="B27" s="154" t="s">
        <v>24</v>
      </c>
      <c r="C27" s="166">
        <v>2.4380000000000002</v>
      </c>
      <c r="D27" s="150">
        <f>C26-Table9153252554662[[#This Row],[%]]</f>
        <v>0.10199999999999987</v>
      </c>
      <c r="F27" s="176"/>
      <c r="G27" s="177">
        <f>SUM(G12:G26)</f>
        <v>47.223999999999997</v>
      </c>
      <c r="I27" s="176"/>
      <c r="J27" s="178">
        <f>SUM(J12:J26)</f>
        <v>49.677999999999997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38" x14ac:dyDescent="0.3">
      <c r="A28" s="155" t="s">
        <v>14</v>
      </c>
      <c r="B28" s="155" t="s">
        <v>14</v>
      </c>
      <c r="C28" s="167">
        <v>1.756</v>
      </c>
      <c r="D28" s="150">
        <f>C27-Table9153252554662[[#This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38" x14ac:dyDescent="0.3">
      <c r="A29" s="155" t="s">
        <v>15</v>
      </c>
      <c r="B29" s="155" t="s">
        <v>15</v>
      </c>
      <c r="C29" s="167">
        <v>1.597</v>
      </c>
      <c r="D29" s="150">
        <f>C28-Table9153252554662[[#This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38" x14ac:dyDescent="0.3">
      <c r="A30" s="155" t="s">
        <v>20</v>
      </c>
      <c r="B30" s="155" t="s">
        <v>20</v>
      </c>
      <c r="C30" s="167">
        <v>1.5489999999999999</v>
      </c>
      <c r="D30" s="150">
        <f>C29-Table9153252554662[[#This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38" x14ac:dyDescent="0.3">
      <c r="A31" s="155" t="s">
        <v>3</v>
      </c>
      <c r="B31" s="155" t="s">
        <v>3</v>
      </c>
      <c r="C31" s="167">
        <v>1.5489999999999999</v>
      </c>
      <c r="D31" s="150">
        <f>C30-Table9153252554662[[#This Row],[%]]</f>
        <v>0</v>
      </c>
      <c r="M31" s="150"/>
      <c r="N31" s="150"/>
      <c r="O31" s="150"/>
      <c r="P31" s="150"/>
      <c r="Q31" s="150"/>
      <c r="R31" s="150"/>
      <c r="Z31" s="150"/>
    </row>
    <row r="32" spans="1:38" x14ac:dyDescent="0.3">
      <c r="A32" s="155" t="s">
        <v>8</v>
      </c>
      <c r="B32" s="155" t="s">
        <v>8</v>
      </c>
      <c r="C32" s="167">
        <v>1.278</v>
      </c>
      <c r="D32" s="150">
        <f>C31-Table9153252554662[[#This Row],[%]]</f>
        <v>0.27099999999999991</v>
      </c>
      <c r="M32" s="150"/>
      <c r="N32" s="150"/>
      <c r="O32" s="150"/>
      <c r="P32" s="150"/>
      <c r="Q32" s="150"/>
      <c r="R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C32-Table9153252554662[[#This Row],[%]]</f>
        <v>0.25100000000000011</v>
      </c>
      <c r="M33" s="150"/>
      <c r="N33" s="150"/>
      <c r="O33" s="150"/>
      <c r="P33" s="150"/>
      <c r="Q33" s="150"/>
      <c r="R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C33-Table9153252554662[[#This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C34-Table9153252554662[[#This Row],[%]]</f>
        <v>0.38200000000000001</v>
      </c>
      <c r="Q35" s="150"/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C35-Table9153252554662[[#This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C36-Table9153252554662[[#This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C37-Table9153252554662[[#This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C38-Table9153252554662[[#This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C39-Table9153252554662[[#This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C40-Table9153252554662[[#This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53FD-C246-46BE-8ABE-B5B59E1B523B}">
  <dimension ref="A1:AL319"/>
  <sheetViews>
    <sheetView zoomScale="145" zoomScaleNormal="145" workbookViewId="0">
      <pane ySplit="7" topLeftCell="A8" activePane="bottomLeft" state="frozen"/>
      <selection pane="bottomLeft" activeCell="A9" sqref="A9"/>
    </sheetView>
  </sheetViews>
  <sheetFormatPr defaultColWidth="4.77734375" defaultRowHeight="14.4" x14ac:dyDescent="0.3"/>
  <cols>
    <col min="1" max="2" width="4.77734375" style="87" customWidth="1"/>
    <col min="3" max="3" width="5.6640625" style="87" bestFit="1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8" x14ac:dyDescent="0.3">
      <c r="A1" s="87" t="s">
        <v>96</v>
      </c>
    </row>
    <row r="2" spans="1:38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8" x14ac:dyDescent="0.3">
      <c r="A3" s="117" t="s">
        <v>45</v>
      </c>
      <c r="B3" s="136" t="s">
        <v>16</v>
      </c>
      <c r="C3" s="134" t="s">
        <v>21</v>
      </c>
      <c r="D3" s="133" t="s">
        <v>25</v>
      </c>
      <c r="E3" s="86" t="s">
        <v>15</v>
      </c>
      <c r="F3" s="186" t="s">
        <v>26</v>
      </c>
      <c r="G3" s="90"/>
      <c r="H3" s="4"/>
      <c r="J3" s="4"/>
      <c r="K3" s="86"/>
      <c r="L3" s="186" t="s">
        <v>36</v>
      </c>
      <c r="M3" s="86" t="s">
        <v>20</v>
      </c>
      <c r="N3" s="133" t="s">
        <v>28</v>
      </c>
      <c r="O3" s="134" t="s">
        <v>29</v>
      </c>
      <c r="P3" s="89" t="s">
        <v>1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"z"</v>
      </c>
      <c r="V3" t="str">
        <f>_xlfn.CONCAT("""",Keys!C2,""": ", """",C3,"""")</f>
        <v>"10": "h"</v>
      </c>
      <c r="W3" t="str">
        <f>_xlfn.CONCAT("""",Keys!D2,""": ", """",D3,"""")</f>
        <v>"11": "i"</v>
      </c>
      <c r="X3" t="str">
        <f>_xlfn.CONCAT("""",Keys!E2,""": ", """",E3,"""")</f>
        <v>"12": "g"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"'"</v>
      </c>
      <c r="AF3" t="str">
        <f>_xlfn.CONCAT("""",Keys!M2,""": ", """",M3,"""")</f>
        <v>"12": "y"</v>
      </c>
      <c r="AG3" t="str">
        <f>_xlfn.CONCAT("""",Keys!N2,""": ", """",N3,"""")</f>
        <v>"11": "o"</v>
      </c>
      <c r="AH3" t="str">
        <f>_xlfn.CONCAT("""",Keys!O2,""": ", """",O3,"""")</f>
        <v>"10": "l"</v>
      </c>
      <c r="AI3" t="str">
        <f>_xlfn.CONCAT("""",Keys!P2,""": ", """",P3,"""")</f>
        <v>"9": "j"</v>
      </c>
      <c r="AJ3" t="str">
        <f>_xlfn.CONCAT("""",Keys!Q2,""": ", """",Q3,"""")</f>
        <v>"8": "="</v>
      </c>
    </row>
    <row r="4" spans="1:38" x14ac:dyDescent="0.3">
      <c r="A4" s="107" t="s">
        <v>35</v>
      </c>
      <c r="B4" s="89" t="s">
        <v>8</v>
      </c>
      <c r="C4" s="134" t="s">
        <v>22</v>
      </c>
      <c r="D4" s="133" t="s">
        <v>11</v>
      </c>
      <c r="E4" s="132" t="s">
        <v>2</v>
      </c>
      <c r="F4" s="86" t="s">
        <v>13</v>
      </c>
      <c r="G4" s="115"/>
      <c r="H4" s="4"/>
      <c r="J4" s="4"/>
      <c r="K4" s="90" t="s">
        <v>4</v>
      </c>
      <c r="L4" s="140" t="s">
        <v>14</v>
      </c>
      <c r="M4" s="132" t="s">
        <v>12</v>
      </c>
      <c r="N4" s="133" t="s">
        <v>9</v>
      </c>
      <c r="O4" s="134" t="s">
        <v>10</v>
      </c>
      <c r="P4" s="89" t="s">
        <v>31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"w"</v>
      </c>
      <c r="V4" t="str">
        <f>_xlfn.CONCAT("""",Keys!C3,""": ", """",C4,"""")</f>
        <v>"17": "n"</v>
      </c>
      <c r="W4" t="str">
        <f>_xlfn.CONCAT("""",Keys!D3,""": ", """",D4,"""")</f>
        <v>"18": "a"</v>
      </c>
      <c r="X4" t="str">
        <f>_xlfn.CONCAT("""",Keys!E3,""": ", """",E4,"""")</f>
        <v>"19": "t"</v>
      </c>
      <c r="Y4" t="str">
        <f>_xlfn.CONCAT("""",Keys!F3,""": ", """",F4,"""")</f>
        <v>"20": "d"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"f"</v>
      </c>
      <c r="AF4" t="str">
        <f>_xlfn.CONCAT("""",Keys!M3,""": ", """",M4,"""")</f>
        <v>"19": "s"</v>
      </c>
      <c r="AG4" t="str">
        <f>_xlfn.CONCAT("""",Keys!N3,""": ", """",N4,"""")</f>
        <v>"18": "e"</v>
      </c>
      <c r="AH4" t="str">
        <f>_xlfn.CONCAT("""",Keys!O3,""": ", """",O4,"""")</f>
        <v>"17": "r"</v>
      </c>
      <c r="AI4" t="str">
        <f>_xlfn.CONCAT("""",Keys!P3,""": ", """",P4,"""")</f>
        <v>"16": "p"</v>
      </c>
      <c r="AJ4" t="str">
        <f>_xlfn.CONCAT("""",Keys!Q3,""": ", """",Q4,"""")</f>
        <v>"15": "-"</v>
      </c>
    </row>
    <row r="5" spans="1:38" x14ac:dyDescent="0.3">
      <c r="A5" s="89"/>
      <c r="B5" s="136" t="s">
        <v>17</v>
      </c>
      <c r="C5" s="88" t="s">
        <v>27</v>
      </c>
      <c r="D5" s="85" t="s">
        <v>30</v>
      </c>
      <c r="E5" s="132" t="s">
        <v>18</v>
      </c>
      <c r="F5" s="139" t="s">
        <v>19</v>
      </c>
      <c r="G5" s="92"/>
      <c r="H5" s="92"/>
      <c r="J5" s="105"/>
      <c r="K5" s="105"/>
      <c r="L5" s="138" t="s">
        <v>32</v>
      </c>
      <c r="M5" s="132" t="s">
        <v>23</v>
      </c>
      <c r="N5" s="85" t="s">
        <v>3</v>
      </c>
      <c r="O5" s="88" t="s">
        <v>24</v>
      </c>
      <c r="P5" s="89" t="s">
        <v>7</v>
      </c>
      <c r="Q5" s="104"/>
      <c r="T5" t="str">
        <f>_xlfn.CONCAT("""",Keys!A4,""": ", """",A5,"""")</f>
        <v>"22": ""</v>
      </c>
      <c r="U5" t="str">
        <f>_xlfn.CONCAT("""",Keys!B4,""": ", """",B5,"""")</f>
        <v>"23": "x"</v>
      </c>
      <c r="V5" t="str">
        <f>_xlfn.CONCAT("""",Keys!C4,""": ", """",C5,"""")</f>
        <v>"24": ","</v>
      </c>
      <c r="W5" t="str">
        <f>_xlfn.CONCAT("""",Keys!D4,""": ", """",D5,"""")</f>
        <v>"25": "."</v>
      </c>
      <c r="X5" t="str">
        <f>_xlfn.CONCAT("""",Keys!E4,""": ", """",E5,"""")</f>
        <v>"26": "c"</v>
      </c>
      <c r="Y5" t="str">
        <f>_xlfn.CONCAT("""",Keys!F4,""": ", """",F5,"""")</f>
        <v>"27": "v"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";"</v>
      </c>
      <c r="AF5" t="str">
        <f>_xlfn.CONCAT("""",Keys!M4,""": ", """",M5,"""")</f>
        <v>"26": "u"</v>
      </c>
      <c r="AG5" t="str">
        <f>_xlfn.CONCAT("""",Keys!N4,""": ", """",N5,"""")</f>
        <v>"25": "b"</v>
      </c>
      <c r="AH5" t="str">
        <f>_xlfn.CONCAT("""",Keys!O4,""": ", """",O5,"""")</f>
        <v>"24": "m"</v>
      </c>
      <c r="AI5" t="str">
        <f>_xlfn.CONCAT("""",Keys!P4,""": ", """",P5,"""")</f>
        <v>"23": "q"</v>
      </c>
      <c r="AJ5" t="str">
        <f>_xlfn.CONCAT("""",Keys!Q4,""": ", """",Q5,"""")</f>
        <v>"22": ""</v>
      </c>
    </row>
    <row r="6" spans="1:38" x14ac:dyDescent="0.3">
      <c r="A6" s="89"/>
      <c r="B6" s="89"/>
      <c r="C6" s="88"/>
      <c r="D6" s="85"/>
      <c r="E6" s="92"/>
      <c r="F6" s="245"/>
      <c r="G6" s="245"/>
      <c r="H6" s="92"/>
      <c r="J6" s="105"/>
      <c r="K6" s="247"/>
      <c r="L6" s="243" t="s">
        <v>37</v>
      </c>
      <c r="M6" s="106"/>
      <c r="N6" s="85" t="s">
        <v>33</v>
      </c>
      <c r="O6" s="102" t="s">
        <v>34</v>
      </c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""</v>
      </c>
      <c r="W6" t="str">
        <f>_xlfn.CONCAT("""",Keys!D5,""": ", """",D6,"""")</f>
        <v>"33": ""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"["</v>
      </c>
      <c r="AH6" t="str">
        <f>_xlfn.CONCAT("""",Keys!O5,""": ", """",O6,"""")</f>
        <v>"32": "]"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8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8" x14ac:dyDescent="0.3">
      <c r="A8" s="87" t="s">
        <v>90</v>
      </c>
      <c r="T8" t="str">
        <f>_xlfn.TEXTJOIN(",",TRUE,T2:AA7,)</f>
        <v>"1": "","2": "1","3": "2","4": "3","5": "4","6": "5","7": "","8": "\\","9": "z","10": "h","11": "i","12": "g","13": "k","14": "","15": "/","16": "w","17": "n","18": "a","19": "t","20": "d","21": "","22": "","23": "x","24": ",","25": ".","26": "c","27": "v","28": "","29": "","30": "","31": "","32": "","33": "","34":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8" x14ac:dyDescent="0.3">
      <c r="A9" t="str">
        <f>_xlfn.CONCAT("{","""left"": {",T8,"}",", ""right"": {",T9,"}}")</f>
        <v>{"left": {"1": "","2": "1","3": "2","4": "3","5": "4","6": "5","7": "","8": "\\","9": "z","10": "h","11": "i","12": "g","13": "k","14": "","15": "/","16": "w","17": "n","18": "a","19": "t","20": "d","21": "","22": "","23": "x","24": ",","25": ".","26": "c","27": "v","28": "","29": "","30": "","31": "","32": "","33": "","34": "","35": "","36": "","37": "","38": ""}, "right": {"7": "","6": "6","5": "7","4": "8","3": "9","2": "0","1": "","14": "","13": "'","12": "y","11": "o","10": "l","9": "j","8": "=","21": "`","20": "f","19": "s","18": "e","17": "r","16": "p","15": "-","29": "","28": "","27": ";","26": "u","25": "b","24": "m","23": "q","22": "","37": "","36": "","35": " ","34": "","33": "[","32": "]","31": "","30": "","38": ""}}</v>
      </c>
      <c r="R9" s="64"/>
      <c r="S9" s="64"/>
      <c r="T9" t="str">
        <f>_xlfn.TEXTJOIN(",",TRUE,AC2:AJ7,)</f>
        <v>"7": "","6": "6","5": "7","4": "8","3": "9","2": "0","1": "","14": "","13": "'","12": "y","11": "o","10": "l","9": "j","8": "=","21": "`","20": "f","19": "s","18": "e","17": "r","16": "p","15": "-","29": "","28": "","27": ";","26": "u","25": "b","24": "m","23": "q","22": "","37": "","36": "","35": " ","34": "","33": "[","32": "]","31":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8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8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s="87" t="s">
        <v>149</v>
      </c>
      <c r="M11" s="150"/>
      <c r="N11" s="150"/>
      <c r="O11" s="150"/>
      <c r="P11" s="150"/>
      <c r="Q11" s="150"/>
      <c r="R11" s="150"/>
      <c r="T11" s="150"/>
      <c r="U11" s="150"/>
      <c r="V11" s="150"/>
      <c r="W11" s="150"/>
      <c r="X11"/>
      <c r="Y11"/>
      <c r="Z11"/>
      <c r="AA11"/>
      <c r="AB11" s="173"/>
      <c r="AC11"/>
      <c r="AD11"/>
      <c r="AE11"/>
      <c r="AF11"/>
      <c r="AG11"/>
      <c r="AH11" s="173"/>
      <c r="AI11"/>
      <c r="AJ11"/>
      <c r="AK11"/>
      <c r="AL11"/>
    </row>
    <row r="12" spans="1:38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z</v>
      </c>
      <c r="G12" s="87">
        <f t="shared" ref="G12:G26" si="0">_xlfn.IFNA(_xlfn.IFNA(INDEX($C$12:$C$58, MATCH(F12,$A$12:$A$58,0)), INDEX($C$12:$C$58, MATCH(F12,$B$12:$B$58,0))),0)</f>
        <v>0.105</v>
      </c>
      <c r="I12" s="87" t="s">
        <v>9</v>
      </c>
      <c r="J12" s="87">
        <f t="shared" ref="J12:J26" si="1">_xlfn.IFNA(_xlfn.IFNA(INDEX($C$12:$C$58, MATCH(I12,$A$12:$A$58,0)), INDEX($C$12:$C$58, MATCH(I12,$B$12:$B$58,0))),0)</f>
        <v>11.692</v>
      </c>
      <c r="L12" s="87" t="s">
        <v>150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/>
      <c r="Y12"/>
      <c r="Z12"/>
      <c r="AA12"/>
      <c r="AB12"/>
      <c r="AC12" s="173"/>
      <c r="AD12"/>
      <c r="AE12"/>
      <c r="AF12"/>
      <c r="AG12"/>
      <c r="AH12" s="173"/>
      <c r="AI12"/>
      <c r="AJ12"/>
      <c r="AK12"/>
      <c r="AL12"/>
    </row>
    <row r="13" spans="1:38" x14ac:dyDescent="0.3">
      <c r="A13" s="179" t="s">
        <v>2</v>
      </c>
      <c r="B13" s="179" t="s">
        <v>2</v>
      </c>
      <c r="C13" s="180">
        <v>9.1489999999999991</v>
      </c>
      <c r="D13" s="150">
        <f>C12-Table91532525546[[#This Row],[%]]</f>
        <v>2.543000000000001</v>
      </c>
      <c r="F13" s="87" t="str">
        <f>B4</f>
        <v>w</v>
      </c>
      <c r="G13" s="87">
        <f t="shared" si="0"/>
        <v>1.278</v>
      </c>
      <c r="I13" s="87" t="s">
        <v>28</v>
      </c>
      <c r="J13" s="87">
        <f t="shared" si="1"/>
        <v>6.7030000000000003</v>
      </c>
      <c r="L13" s="87" t="s">
        <v>151</v>
      </c>
      <c r="M13" s="150"/>
      <c r="N13" s="150"/>
      <c r="O13" s="150"/>
      <c r="P13"/>
      <c r="Q13" s="173"/>
      <c r="R13"/>
      <c r="S13"/>
      <c r="T13"/>
      <c r="U13" s="150"/>
      <c r="V13" s="150"/>
      <c r="W13" s="150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3">
      <c r="A14" s="179" t="s">
        <v>11</v>
      </c>
      <c r="B14" s="179" t="s">
        <v>11</v>
      </c>
      <c r="C14" s="180">
        <v>7.2220000000000004</v>
      </c>
      <c r="D14" s="150">
        <f>C13-Table91532525546[[#This Row],[%]]</f>
        <v>1.9269999999999987</v>
      </c>
      <c r="F14" s="87" t="str">
        <f>B5</f>
        <v>x</v>
      </c>
      <c r="G14" s="87">
        <f t="shared" si="0"/>
        <v>0.43</v>
      </c>
      <c r="I14" s="87" t="s">
        <v>12</v>
      </c>
      <c r="J14" s="87">
        <f t="shared" si="1"/>
        <v>6.3739999999999997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3">
      <c r="A15" s="161" t="s">
        <v>25</v>
      </c>
      <c r="B15" s="161" t="s">
        <v>25</v>
      </c>
      <c r="C15" s="165">
        <v>6.7350000000000003</v>
      </c>
      <c r="D15" s="150">
        <f>C14-Table91532525546[[#This Row],[%]]</f>
        <v>0.4870000000000001</v>
      </c>
      <c r="F15" s="87" t="str">
        <f>C3</f>
        <v>h</v>
      </c>
      <c r="G15" s="87">
        <f t="shared" si="0"/>
        <v>3.2429999999999999</v>
      </c>
      <c r="I15" s="87" t="s">
        <v>10</v>
      </c>
      <c r="J15" s="87">
        <f t="shared" si="1"/>
        <v>5.7329999999999997</v>
      </c>
      <c r="M15"/>
      <c r="N15"/>
      <c r="O15"/>
      <c r="P15"/>
      <c r="Q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 s="173"/>
      <c r="AK15"/>
      <c r="AL15"/>
    </row>
    <row r="16" spans="1:38" x14ac:dyDescent="0.3">
      <c r="A16" s="161" t="s">
        <v>28</v>
      </c>
      <c r="B16" s="161" t="s">
        <v>28</v>
      </c>
      <c r="C16" s="165">
        <v>6.7030000000000003</v>
      </c>
      <c r="D16" s="150">
        <f>C15-Table91532525546[[#This Row],[%]]</f>
        <v>3.2000000000000028E-2</v>
      </c>
      <c r="F16" s="87" t="str">
        <f>C4</f>
        <v>n</v>
      </c>
      <c r="G16" s="87">
        <f t="shared" si="0"/>
        <v>6.49</v>
      </c>
      <c r="I16" s="87" t="s">
        <v>29</v>
      </c>
      <c r="J16" s="87">
        <f t="shared" si="1"/>
        <v>3.9790000000000001</v>
      </c>
      <c r="M16"/>
      <c r="N16"/>
      <c r="O16"/>
      <c r="P16"/>
      <c r="Q16" s="150"/>
      <c r="R16" s="173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 s="173"/>
      <c r="AL16"/>
    </row>
    <row r="17" spans="1:38" x14ac:dyDescent="0.3">
      <c r="A17" s="161" t="s">
        <v>22</v>
      </c>
      <c r="B17" s="161" t="s">
        <v>22</v>
      </c>
      <c r="C17" s="165">
        <v>6.49</v>
      </c>
      <c r="D17" s="150">
        <f>C16-Table91532525546[[#This Row],[%]]</f>
        <v>0.21300000000000008</v>
      </c>
      <c r="F17" s="87" t="str">
        <f>C5</f>
        <v>,</v>
      </c>
      <c r="G17" s="87">
        <f t="shared" si="0"/>
        <v>1.0269999999999999</v>
      </c>
      <c r="I17" s="87" t="s">
        <v>23</v>
      </c>
      <c r="J17" s="87">
        <f t="shared" si="1"/>
        <v>2.6539999999999999</v>
      </c>
      <c r="M17"/>
      <c r="N17"/>
      <c r="O17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D17"/>
      <c r="AE17"/>
      <c r="AF17"/>
      <c r="AG17"/>
      <c r="AH17"/>
      <c r="AI17"/>
      <c r="AJ17"/>
      <c r="AK17"/>
      <c r="AL17"/>
    </row>
    <row r="18" spans="1:38" x14ac:dyDescent="0.3">
      <c r="A18" s="161" t="s">
        <v>12</v>
      </c>
      <c r="B18" s="161" t="s">
        <v>12</v>
      </c>
      <c r="C18" s="165">
        <v>6.3739999999999997</v>
      </c>
      <c r="D18" s="150">
        <f>C17-Table91532525546[[#This Row],[%]]</f>
        <v>0.11600000000000055</v>
      </c>
      <c r="F18" s="87" t="str">
        <f>D3</f>
        <v>i</v>
      </c>
      <c r="G18" s="87">
        <f t="shared" si="0"/>
        <v>6.7350000000000003</v>
      </c>
      <c r="I18" s="87" t="s">
        <v>31</v>
      </c>
      <c r="J18" s="87">
        <f t="shared" si="1"/>
        <v>2.54</v>
      </c>
      <c r="M18" s="150"/>
      <c r="N18"/>
      <c r="O18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38" x14ac:dyDescent="0.3">
      <c r="A19" s="161" t="s">
        <v>10</v>
      </c>
      <c r="B19" s="161" t="s">
        <v>10</v>
      </c>
      <c r="C19" s="165">
        <v>5.7329999999999997</v>
      </c>
      <c r="D19" s="150">
        <f>C18-Table91532525546[[#This Row],[%]]</f>
        <v>0.64100000000000001</v>
      </c>
      <c r="F19" s="87" t="str">
        <f>D4</f>
        <v>a</v>
      </c>
      <c r="G19" s="87">
        <f t="shared" si="0"/>
        <v>7.2220000000000004</v>
      </c>
      <c r="I19" s="87" t="s">
        <v>24</v>
      </c>
      <c r="J19" s="87">
        <f t="shared" si="1"/>
        <v>2.4380000000000002</v>
      </c>
      <c r="M19"/>
      <c r="N19" s="150"/>
      <c r="O19" s="150"/>
      <c r="P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38" x14ac:dyDescent="0.3">
      <c r="A20" s="181" t="s">
        <v>29</v>
      </c>
      <c r="B20" s="181" t="s">
        <v>29</v>
      </c>
      <c r="C20" s="182">
        <v>3.9790000000000001</v>
      </c>
      <c r="D20" s="150">
        <f>C19-Table91532525546[[#This Row],[%]]</f>
        <v>1.7539999999999996</v>
      </c>
      <c r="F20" s="87" t="str">
        <f>D5</f>
        <v>.</v>
      </c>
      <c r="G20" s="87">
        <f t="shared" si="0"/>
        <v>3.0430000000000001</v>
      </c>
      <c r="I20" s="87" t="s">
        <v>14</v>
      </c>
      <c r="J20" s="87">
        <f t="shared" si="1"/>
        <v>1.756</v>
      </c>
      <c r="M20" s="150"/>
      <c r="N20" s="150"/>
      <c r="O20" s="150"/>
    </row>
    <row r="21" spans="1:38" x14ac:dyDescent="0.3">
      <c r="A21" s="181" t="s">
        <v>18</v>
      </c>
      <c r="B21" s="181" t="s">
        <v>18</v>
      </c>
      <c r="C21" s="182">
        <v>3.9359999999999999</v>
      </c>
      <c r="D21" s="150">
        <f>C20-Table91532525546[[#This Row],[%]]</f>
        <v>4.3000000000000149E-2</v>
      </c>
      <c r="F21" s="87" t="str">
        <f>E3</f>
        <v>g</v>
      </c>
      <c r="G21" s="87">
        <f t="shared" si="0"/>
        <v>1.597</v>
      </c>
      <c r="I21" s="87" t="s">
        <v>3</v>
      </c>
      <c r="J21" s="87">
        <f t="shared" si="1"/>
        <v>1.5489999999999999</v>
      </c>
      <c r="M21" s="150"/>
      <c r="N21" s="150"/>
      <c r="O21" s="150"/>
    </row>
    <row r="22" spans="1:38" x14ac:dyDescent="0.3">
      <c r="A22" s="154" t="s">
        <v>21</v>
      </c>
      <c r="B22" s="154" t="s">
        <v>21</v>
      </c>
      <c r="C22" s="166">
        <v>3.2429999999999999</v>
      </c>
      <c r="D22" s="150">
        <f>C21-Table91532525546[[#This Row],[%]]</f>
        <v>0.69300000000000006</v>
      </c>
      <c r="F22" s="87" t="str">
        <f>E4</f>
        <v>t</v>
      </c>
      <c r="G22" s="87">
        <f t="shared" si="0"/>
        <v>9.1489999999999991</v>
      </c>
      <c r="I22" s="87" t="s">
        <v>20</v>
      </c>
      <c r="J22" s="87">
        <f t="shared" si="1"/>
        <v>1.5489999999999999</v>
      </c>
      <c r="M22" s="150"/>
      <c r="N22" s="150"/>
      <c r="O22" s="150"/>
      <c r="P22" s="150"/>
      <c r="R22" s="150"/>
      <c r="S22" s="150"/>
      <c r="T22" s="150"/>
      <c r="U22" s="150"/>
      <c r="W22" s="150"/>
      <c r="X22" s="150"/>
      <c r="Y22" s="150"/>
      <c r="Z22" s="150"/>
    </row>
    <row r="23" spans="1:38" x14ac:dyDescent="0.3">
      <c r="A23" s="154" t="s">
        <v>13</v>
      </c>
      <c r="B23" s="154" t="s">
        <v>13</v>
      </c>
      <c r="C23" s="166">
        <v>3.1739999999999999</v>
      </c>
      <c r="D23" s="150">
        <f>C22-Table91532525546[[#This Row],[%]]</f>
        <v>6.899999999999995E-2</v>
      </c>
      <c r="F23" s="87" t="str">
        <f>E5</f>
        <v>c</v>
      </c>
      <c r="G23" s="87">
        <f t="shared" si="0"/>
        <v>3.9359999999999999</v>
      </c>
      <c r="I23" s="87" t="s">
        <v>26</v>
      </c>
      <c r="J23" s="87">
        <f t="shared" si="1"/>
        <v>0.51900000000000002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</row>
    <row r="24" spans="1:38" x14ac:dyDescent="0.3">
      <c r="A24" s="154" t="s">
        <v>30</v>
      </c>
      <c r="B24" s="174" t="s">
        <v>98</v>
      </c>
      <c r="C24" s="166">
        <v>3.0430000000000001</v>
      </c>
      <c r="D24" s="150">
        <f>C23-Table91532525546[[#This Row],[%]]</f>
        <v>0.13099999999999978</v>
      </c>
      <c r="F24" s="87" t="str">
        <f>F3</f>
        <v>k</v>
      </c>
      <c r="G24" s="87">
        <f t="shared" si="0"/>
        <v>0.51900000000000002</v>
      </c>
      <c r="I24" s="87" t="s">
        <v>32</v>
      </c>
      <c r="J24" s="87">
        <f t="shared" si="1"/>
        <v>0.39800000000000002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38" x14ac:dyDescent="0.3">
      <c r="A25" s="154" t="s">
        <v>23</v>
      </c>
      <c r="B25" s="154" t="s">
        <v>23</v>
      </c>
      <c r="C25" s="166">
        <v>2.6539999999999999</v>
      </c>
      <c r="D25" s="150">
        <f>C24-Table91532525546[[#This Row],[%]]</f>
        <v>0.38900000000000023</v>
      </c>
      <c r="F25" s="87" t="str">
        <f>F4</f>
        <v>d</v>
      </c>
      <c r="G25" s="87">
        <f t="shared" si="0"/>
        <v>3.1739999999999999</v>
      </c>
      <c r="I25" s="147" t="s">
        <v>36</v>
      </c>
      <c r="J25" s="87">
        <f t="shared" si="1"/>
        <v>0.26900000000000002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38" x14ac:dyDescent="0.3">
      <c r="A26" s="154" t="s">
        <v>31</v>
      </c>
      <c r="B26" s="154" t="s">
        <v>31</v>
      </c>
      <c r="C26" s="166">
        <v>2.54</v>
      </c>
      <c r="D26" s="150">
        <f>C25-Table91532525546[[#This Row],[%]]</f>
        <v>0.11399999999999988</v>
      </c>
      <c r="F26" s="87" t="str">
        <f>F5</f>
        <v>v</v>
      </c>
      <c r="G26" s="87">
        <f t="shared" si="0"/>
        <v>0.90100000000000002</v>
      </c>
      <c r="I26" s="87" t="s">
        <v>1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38" x14ac:dyDescent="0.3">
      <c r="A27" s="154" t="s">
        <v>24</v>
      </c>
      <c r="B27" s="154" t="s">
        <v>24</v>
      </c>
      <c r="C27" s="166">
        <v>2.4380000000000002</v>
      </c>
      <c r="D27" s="150">
        <f>C26-Table91532525546[[#This Row],[%]]</f>
        <v>0.10199999999999987</v>
      </c>
      <c r="F27" s="176"/>
      <c r="G27" s="177">
        <f>SUM(G12:G26)</f>
        <v>48.849000000000004</v>
      </c>
      <c r="I27" s="176"/>
      <c r="J27" s="178">
        <f>SUM(J12:J26)</f>
        <v>48.334000000000003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38" x14ac:dyDescent="0.3">
      <c r="A28" s="155" t="s">
        <v>14</v>
      </c>
      <c r="B28" s="155" t="s">
        <v>14</v>
      </c>
      <c r="C28" s="167">
        <v>1.756</v>
      </c>
      <c r="D28" s="150">
        <f>C27-Table91532525546[[#This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38" x14ac:dyDescent="0.3">
      <c r="A29" s="155" t="s">
        <v>15</v>
      </c>
      <c r="B29" s="155" t="s">
        <v>15</v>
      </c>
      <c r="C29" s="167">
        <v>1.597</v>
      </c>
      <c r="D29" s="150">
        <f>C28-Table91532525546[[#This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38" x14ac:dyDescent="0.3">
      <c r="A30" s="155" t="s">
        <v>20</v>
      </c>
      <c r="B30" s="155" t="s">
        <v>20</v>
      </c>
      <c r="C30" s="167">
        <v>1.5489999999999999</v>
      </c>
      <c r="D30" s="150">
        <f>C29-Table91532525546[[#This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38" x14ac:dyDescent="0.3">
      <c r="A31" s="155" t="s">
        <v>3</v>
      </c>
      <c r="B31" s="155" t="s">
        <v>3</v>
      </c>
      <c r="C31" s="167">
        <v>1.5489999999999999</v>
      </c>
      <c r="D31" s="150">
        <f>C30-Table91532525546[[#This Row],[%]]</f>
        <v>0</v>
      </c>
      <c r="M31" s="150"/>
      <c r="N31" s="150"/>
      <c r="O31" s="150"/>
      <c r="P31" s="150"/>
      <c r="Q31" s="150"/>
      <c r="R31" s="150"/>
      <c r="Z31" s="150"/>
    </row>
    <row r="32" spans="1:38" x14ac:dyDescent="0.3">
      <c r="A32" s="155" t="s">
        <v>8</v>
      </c>
      <c r="B32" s="155" t="s">
        <v>8</v>
      </c>
      <c r="C32" s="167">
        <v>1.278</v>
      </c>
      <c r="D32" s="150">
        <f>C31-Table91532525546[[#This Row],[%]]</f>
        <v>0.27099999999999991</v>
      </c>
      <c r="M32" s="150"/>
      <c r="N32" s="150"/>
      <c r="O32" s="150"/>
      <c r="P32" s="150"/>
      <c r="Q32" s="150"/>
      <c r="R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C32-Table91532525546[[#This Row],[%]]</f>
        <v>0.25100000000000011</v>
      </c>
      <c r="M33" s="150"/>
      <c r="N33" s="150"/>
      <c r="O33" s="150"/>
      <c r="P33" s="150"/>
      <c r="Q33" s="150"/>
      <c r="R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C33-Table91532525546[[#This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C34-Table91532525546[[#This Row],[%]]</f>
        <v>0.38200000000000001</v>
      </c>
      <c r="Q35" s="150"/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C35-Table91532525546[[#This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C36-Table91532525546[[#This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C37-Table91532525546[[#This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C38-Table91532525546[[#This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C39-Table91532525546[[#This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C40-Table91532525546[[#This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8FD1-268A-4F31-931E-F4EA7E14CB91}">
  <dimension ref="A1:AL319"/>
  <sheetViews>
    <sheetView zoomScale="145" zoomScaleNormal="145" workbookViewId="0">
      <pane ySplit="7" topLeftCell="A8" activePane="bottomLeft" state="frozen"/>
      <selection pane="bottomLeft" activeCell="A9" sqref="A9"/>
    </sheetView>
  </sheetViews>
  <sheetFormatPr defaultColWidth="4.77734375" defaultRowHeight="14.4" x14ac:dyDescent="0.3"/>
  <cols>
    <col min="1" max="2" width="4.77734375" style="87" customWidth="1"/>
    <col min="3" max="3" width="5.6640625" style="87" bestFit="1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8" x14ac:dyDescent="0.3">
      <c r="A1" s="87" t="s">
        <v>96</v>
      </c>
    </row>
    <row r="2" spans="1:38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8" x14ac:dyDescent="0.3">
      <c r="A3" s="117" t="s">
        <v>45</v>
      </c>
      <c r="B3" s="136" t="s">
        <v>7</v>
      </c>
      <c r="C3" s="134" t="s">
        <v>21</v>
      </c>
      <c r="D3" s="133" t="s">
        <v>25</v>
      </c>
      <c r="E3" s="86" t="s">
        <v>13</v>
      </c>
      <c r="F3" s="186" t="s">
        <v>26</v>
      </c>
      <c r="G3" s="90"/>
      <c r="H3" s="4"/>
      <c r="J3" s="4"/>
      <c r="K3" s="86"/>
      <c r="L3" s="186" t="s">
        <v>36</v>
      </c>
      <c r="M3" s="86" t="s">
        <v>20</v>
      </c>
      <c r="N3" s="133" t="s">
        <v>28</v>
      </c>
      <c r="O3" s="134" t="s">
        <v>29</v>
      </c>
      <c r="P3" s="89" t="s">
        <v>17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"q"</v>
      </c>
      <c r="V3" t="str">
        <f>_xlfn.CONCAT("""",Keys!C2,""": ", """",C3,"""")</f>
        <v>"10": "h"</v>
      </c>
      <c r="W3" t="str">
        <f>_xlfn.CONCAT("""",Keys!D2,""": ", """",D3,"""")</f>
        <v>"11": "i"</v>
      </c>
      <c r="X3" t="str">
        <f>_xlfn.CONCAT("""",Keys!E2,""": ", """",E3,"""")</f>
        <v>"12": "d"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"'"</v>
      </c>
      <c r="AF3" t="str">
        <f>_xlfn.CONCAT("""",Keys!M2,""": ", """",M3,"""")</f>
        <v>"12": "y"</v>
      </c>
      <c r="AG3" t="str">
        <f>_xlfn.CONCAT("""",Keys!N2,""": ", """",N3,"""")</f>
        <v>"11": "o"</v>
      </c>
      <c r="AH3" t="str">
        <f>_xlfn.CONCAT("""",Keys!O2,""": ", """",O3,"""")</f>
        <v>"10": "l"</v>
      </c>
      <c r="AI3" t="str">
        <f>_xlfn.CONCAT("""",Keys!P2,""": ", """",P3,"""")</f>
        <v>"9": "x"</v>
      </c>
      <c r="AJ3" t="str">
        <f>_xlfn.CONCAT("""",Keys!Q2,""": ", """",Q3,"""")</f>
        <v>"8": "="</v>
      </c>
    </row>
    <row r="4" spans="1:38" x14ac:dyDescent="0.3">
      <c r="A4" s="107" t="s">
        <v>35</v>
      </c>
      <c r="B4" s="89" t="s">
        <v>15</v>
      </c>
      <c r="C4" s="134" t="s">
        <v>22</v>
      </c>
      <c r="D4" s="133" t="s">
        <v>11</v>
      </c>
      <c r="E4" s="132" t="s">
        <v>2</v>
      </c>
      <c r="F4" s="86" t="s">
        <v>30</v>
      </c>
      <c r="G4" s="115"/>
      <c r="H4" s="4"/>
      <c r="J4" s="4"/>
      <c r="K4" s="90" t="s">
        <v>4</v>
      </c>
      <c r="L4" s="140" t="s">
        <v>14</v>
      </c>
      <c r="M4" s="132" t="s">
        <v>12</v>
      </c>
      <c r="N4" s="133" t="s">
        <v>9</v>
      </c>
      <c r="O4" s="134" t="s">
        <v>10</v>
      </c>
      <c r="P4" s="89" t="s">
        <v>31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"g"</v>
      </c>
      <c r="V4" t="str">
        <f>_xlfn.CONCAT("""",Keys!C3,""": ", """",C4,"""")</f>
        <v>"17": "n"</v>
      </c>
      <c r="W4" t="str">
        <f>_xlfn.CONCAT("""",Keys!D3,""": ", """",D4,"""")</f>
        <v>"18": "a"</v>
      </c>
      <c r="X4" t="str">
        <f>_xlfn.CONCAT("""",Keys!E3,""": ", """",E4,"""")</f>
        <v>"19": "t"</v>
      </c>
      <c r="Y4" t="str">
        <f>_xlfn.CONCAT("""",Keys!F3,""": ", """",F4,"""")</f>
        <v>"20": "."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"f"</v>
      </c>
      <c r="AF4" t="str">
        <f>_xlfn.CONCAT("""",Keys!M3,""": ", """",M4,"""")</f>
        <v>"19": "s"</v>
      </c>
      <c r="AG4" t="str">
        <f>_xlfn.CONCAT("""",Keys!N3,""": ", """",N4,"""")</f>
        <v>"18": "e"</v>
      </c>
      <c r="AH4" t="str">
        <f>_xlfn.CONCAT("""",Keys!O3,""": ", """",O4,"""")</f>
        <v>"17": "r"</v>
      </c>
      <c r="AI4" t="str">
        <f>_xlfn.CONCAT("""",Keys!P3,""": ", """",P4,"""")</f>
        <v>"16": "p"</v>
      </c>
      <c r="AJ4" t="str">
        <f>_xlfn.CONCAT("""",Keys!Q3,""": ", """",Q4,"""")</f>
        <v>"15": "-"</v>
      </c>
    </row>
    <row r="5" spans="1:38" x14ac:dyDescent="0.3">
      <c r="A5" s="89"/>
      <c r="B5" s="136" t="s">
        <v>16</v>
      </c>
      <c r="C5" s="88" t="s">
        <v>19</v>
      </c>
      <c r="D5" s="85" t="s">
        <v>8</v>
      </c>
      <c r="E5" s="132" t="s">
        <v>18</v>
      </c>
      <c r="F5" s="139" t="s">
        <v>27</v>
      </c>
      <c r="G5" s="92"/>
      <c r="H5" s="92"/>
      <c r="J5" s="105"/>
      <c r="K5" s="105"/>
      <c r="L5" s="138" t="s">
        <v>32</v>
      </c>
      <c r="M5" s="132" t="s">
        <v>23</v>
      </c>
      <c r="N5" s="85" t="s">
        <v>3</v>
      </c>
      <c r="O5" s="88" t="s">
        <v>24</v>
      </c>
      <c r="P5" s="89" t="s">
        <v>1</v>
      </c>
      <c r="Q5" s="104"/>
      <c r="T5" t="str">
        <f>_xlfn.CONCAT("""",Keys!A4,""": ", """",A5,"""")</f>
        <v>"22": ""</v>
      </c>
      <c r="U5" t="str">
        <f>_xlfn.CONCAT("""",Keys!B4,""": ", """",B5,"""")</f>
        <v>"23": "z"</v>
      </c>
      <c r="V5" t="str">
        <f>_xlfn.CONCAT("""",Keys!C4,""": ", """",C5,"""")</f>
        <v>"24": "v"</v>
      </c>
      <c r="W5" t="str">
        <f>_xlfn.CONCAT("""",Keys!D4,""": ", """",D5,"""")</f>
        <v>"25": "w"</v>
      </c>
      <c r="X5" t="str">
        <f>_xlfn.CONCAT("""",Keys!E4,""": ", """",E5,"""")</f>
        <v>"26": "c"</v>
      </c>
      <c r="Y5" t="str">
        <f>_xlfn.CONCAT("""",Keys!F4,""": ", """",F5,"""")</f>
        <v>"27": ","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";"</v>
      </c>
      <c r="AF5" t="str">
        <f>_xlfn.CONCAT("""",Keys!M4,""": ", """",M5,"""")</f>
        <v>"26": "u"</v>
      </c>
      <c r="AG5" t="str">
        <f>_xlfn.CONCAT("""",Keys!N4,""": ", """",N5,"""")</f>
        <v>"25": "b"</v>
      </c>
      <c r="AH5" t="str">
        <f>_xlfn.CONCAT("""",Keys!O4,""": ", """",O5,"""")</f>
        <v>"24": "m"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8" x14ac:dyDescent="0.3">
      <c r="A6" s="89"/>
      <c r="B6" s="89"/>
      <c r="C6" s="88"/>
      <c r="D6" s="85"/>
      <c r="E6" s="92"/>
      <c r="F6" s="245"/>
      <c r="G6" s="245"/>
      <c r="H6" s="92"/>
      <c r="J6" s="105"/>
      <c r="K6" s="247"/>
      <c r="L6" s="243" t="s">
        <v>37</v>
      </c>
      <c r="M6" s="106"/>
      <c r="N6" s="85" t="s">
        <v>33</v>
      </c>
      <c r="O6" s="102" t="s">
        <v>34</v>
      </c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""</v>
      </c>
      <c r="W6" t="str">
        <f>_xlfn.CONCAT("""",Keys!D5,""": ", """",D6,"""")</f>
        <v>"33": ""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"["</v>
      </c>
      <c r="AH6" t="str">
        <f>_xlfn.CONCAT("""",Keys!O5,""": ", """",O6,"""")</f>
        <v>"32": "]"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8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8" x14ac:dyDescent="0.3">
      <c r="A8" s="87" t="s">
        <v>90</v>
      </c>
      <c r="T8" t="str">
        <f>_xlfn.TEXTJOIN(",",TRUE,T2:AA7,)</f>
        <v>"1": "","2": "1","3": "2","4": "3","5": "4","6": "5","7": "","8": "\\","9": "q","10": "h","11": "i","12": "d","13": "k","14": "","15": "/","16": "g","17": "n","18": "a","19": "t","20": ".","21": "","22": "","23": "z","24": "v","25": "w","26": "c","27": ",","28": "","29": "","30": "","31": "","32": "","33": "","34":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8" x14ac:dyDescent="0.3">
      <c r="A9" t="str">
        <f>_xlfn.CONCAT("{","""left"": {",T8,"}",", ""right"": {",T9,"}}")</f>
        <v>{"left": {"1": "","2": "1","3": "2","4": "3","5": "4","6": "5","7": "","8": "\\","9": "q","10": "h","11": "i","12": "d","13": "k","14": "","15": "/","16": "g","17": "n","18": "a","19": "t","20": ".","21": "","22": "","23": "z","24": "v","25": "w","26": "c","27": ",","28": "","29": "","30": "","31": "","32": "","33": "","34": "","35": "","36": "","37": "","38": ""}, "right": {"7": "","6": "6","5": "7","4": "8","3": "9","2": "0","1": "","14": "","13": "'","12": "y","11": "o","10": "l","9": "x","8": "=","21": "`","20": "f","19": "s","18": "e","17": "r","16": "p","15": "-","29": "","28": "","27": ";","26": "u","25": "b","24": "m","23": "j","22": "","37": "","36": "","35": " ","34": "","33": "[","32": "]","31": "","30": "","38": ""}}</v>
      </c>
      <c r="R9" s="64"/>
      <c r="S9" s="64"/>
      <c r="T9" t="str">
        <f>_xlfn.TEXTJOIN(",",TRUE,AC2:AJ7,)</f>
        <v>"7": "","6": "6","5": "7","4": "8","3": "9","2": "0","1": "","14": "","13": "'","12": "y","11": "o","10": "l","9": "x","8": "=","21": "`","20": "f","19": "s","18": "e","17": "r","16": "p","15": "-","29": "","28": "","27": ";","26": "u","25": "b","24": "m","23": "j","22": "","37": "","36": "","35": " ","34": "","33": "[","32": "]","31":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8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8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s="87" t="s">
        <v>142</v>
      </c>
      <c r="M11" s="150"/>
      <c r="N11" s="150"/>
      <c r="O11" s="150"/>
      <c r="P11" s="87" t="s">
        <v>148</v>
      </c>
      <c r="Q11" s="87" t="s">
        <v>154</v>
      </c>
      <c r="R11" s="150"/>
      <c r="T11" s="150"/>
      <c r="U11" s="150"/>
      <c r="V11" s="150"/>
      <c r="W11" s="150"/>
      <c r="X11"/>
      <c r="Y11"/>
      <c r="Z11"/>
      <c r="AA11"/>
      <c r="AB11" s="173"/>
      <c r="AC11"/>
      <c r="AD11"/>
      <c r="AE11"/>
      <c r="AF11"/>
      <c r="AG11"/>
      <c r="AH11" s="173"/>
      <c r="AI11"/>
      <c r="AJ11"/>
      <c r="AK11"/>
      <c r="AL11"/>
    </row>
    <row r="12" spans="1:38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q</v>
      </c>
      <c r="G12" s="87">
        <f t="shared" ref="G12:G26" si="0">_xlfn.IFNA(_xlfn.IFNA(INDEX($C$12:$C$58, MATCH(F12,$A$12:$A$58,0)), INDEX($C$12:$C$58, MATCH(F12,$B$12:$B$58,0))),0)</f>
        <v>0.23799999999999999</v>
      </c>
      <c r="I12" s="87" t="s">
        <v>9</v>
      </c>
      <c r="J12" s="87">
        <f t="shared" ref="J12:J26" si="1">_xlfn.IFNA(_xlfn.IFNA(INDEX($C$12:$C$58, MATCH(I12,$A$12:$A$58,0)), INDEX($C$12:$C$58, MATCH(I12,$B$12:$B$58,0))),0)</f>
        <v>11.692</v>
      </c>
      <c r="L12" s="87" t="s">
        <v>152</v>
      </c>
      <c r="M12" s="150"/>
      <c r="N12" s="150"/>
      <c r="O12" s="150"/>
      <c r="P12" s="150"/>
      <c r="Q12" s="87" t="s">
        <v>155</v>
      </c>
      <c r="R12" s="150"/>
      <c r="S12" s="150"/>
      <c r="T12" s="150"/>
      <c r="U12" s="150"/>
      <c r="V12" s="150"/>
      <c r="W12" s="150"/>
      <c r="X12"/>
      <c r="Y12"/>
      <c r="Z12"/>
      <c r="AA12"/>
      <c r="AB12"/>
      <c r="AC12" s="173"/>
      <c r="AD12"/>
      <c r="AE12"/>
      <c r="AF12"/>
      <c r="AG12"/>
      <c r="AH12" s="173"/>
      <c r="AI12"/>
      <c r="AJ12"/>
      <c r="AK12"/>
      <c r="AL12"/>
    </row>
    <row r="13" spans="1:38" x14ac:dyDescent="0.3">
      <c r="A13" s="179" t="s">
        <v>2</v>
      </c>
      <c r="B13" s="179" t="s">
        <v>2</v>
      </c>
      <c r="C13" s="180">
        <v>9.1489999999999991</v>
      </c>
      <c r="D13" s="150">
        <f>C12-Table9153252[[#This Row],[%]]</f>
        <v>2.543000000000001</v>
      </c>
      <c r="F13" s="87" t="str">
        <f>B4</f>
        <v>g</v>
      </c>
      <c r="G13" s="87">
        <f t="shared" si="0"/>
        <v>1.597</v>
      </c>
      <c r="I13" s="87" t="s">
        <v>28</v>
      </c>
      <c r="J13" s="87">
        <f t="shared" si="1"/>
        <v>6.7030000000000003</v>
      </c>
      <c r="L13" s="151" t="s">
        <v>153</v>
      </c>
      <c r="M13" s="150"/>
      <c r="N13" s="150"/>
      <c r="O13" s="150"/>
      <c r="P13"/>
      <c r="R13"/>
      <c r="S13"/>
      <c r="T13"/>
      <c r="U13" s="150"/>
      <c r="V13" s="150"/>
      <c r="W13" s="150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3">
      <c r="A14" s="179" t="s">
        <v>11</v>
      </c>
      <c r="B14" s="179" t="s">
        <v>11</v>
      </c>
      <c r="C14" s="180">
        <v>7.2220000000000004</v>
      </c>
      <c r="D14" s="150">
        <f>C13-Table9153252[[#This Row],[%]]</f>
        <v>1.9269999999999987</v>
      </c>
      <c r="F14" s="87" t="str">
        <f>B5</f>
        <v>z</v>
      </c>
      <c r="G14" s="87">
        <f t="shared" si="0"/>
        <v>0.105</v>
      </c>
      <c r="I14" s="87" t="s">
        <v>12</v>
      </c>
      <c r="J14" s="87">
        <f t="shared" si="1"/>
        <v>6.3739999999999997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3">
      <c r="A15" s="161" t="s">
        <v>25</v>
      </c>
      <c r="B15" s="161" t="s">
        <v>25</v>
      </c>
      <c r="C15" s="165">
        <v>6.7350000000000003</v>
      </c>
      <c r="D15" s="150">
        <f>C14-Table9153252[[#This Row],[%]]</f>
        <v>0.4870000000000001</v>
      </c>
      <c r="F15" s="87" t="str">
        <f>C3</f>
        <v>h</v>
      </c>
      <c r="G15" s="87">
        <f t="shared" si="0"/>
        <v>3.2429999999999999</v>
      </c>
      <c r="I15" s="87" t="s">
        <v>10</v>
      </c>
      <c r="J15" s="87">
        <f t="shared" si="1"/>
        <v>5.7329999999999997</v>
      </c>
      <c r="M15"/>
      <c r="N15"/>
      <c r="O15"/>
      <c r="P15"/>
      <c r="Q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 s="173"/>
      <c r="AK15"/>
      <c r="AL15"/>
    </row>
    <row r="16" spans="1:38" x14ac:dyDescent="0.3">
      <c r="A16" s="161" t="s">
        <v>28</v>
      </c>
      <c r="B16" s="161" t="s">
        <v>28</v>
      </c>
      <c r="C16" s="165">
        <v>6.7030000000000003</v>
      </c>
      <c r="D16" s="150">
        <f>C15-Table9153252[[#This Row],[%]]</f>
        <v>3.2000000000000028E-2</v>
      </c>
      <c r="F16" s="87" t="str">
        <f>C4</f>
        <v>n</v>
      </c>
      <c r="G16" s="87">
        <f t="shared" si="0"/>
        <v>6.49</v>
      </c>
      <c r="I16" s="87" t="s">
        <v>29</v>
      </c>
      <c r="J16" s="87">
        <f t="shared" si="1"/>
        <v>3.9790000000000001</v>
      </c>
      <c r="M16"/>
      <c r="N16"/>
      <c r="O16"/>
      <c r="P16"/>
      <c r="Q16" s="150"/>
      <c r="R16" s="173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 s="173"/>
      <c r="AL16"/>
    </row>
    <row r="17" spans="1:38" x14ac:dyDescent="0.3">
      <c r="A17" s="161" t="s">
        <v>22</v>
      </c>
      <c r="B17" s="161" t="s">
        <v>22</v>
      </c>
      <c r="C17" s="165">
        <v>6.49</v>
      </c>
      <c r="D17" s="150">
        <f>C16-Table9153252[[#This Row],[%]]</f>
        <v>0.21300000000000008</v>
      </c>
      <c r="F17" s="87" t="str">
        <f>C5</f>
        <v>v</v>
      </c>
      <c r="G17" s="87">
        <f t="shared" si="0"/>
        <v>0.90100000000000002</v>
      </c>
      <c r="I17" s="87" t="s">
        <v>23</v>
      </c>
      <c r="J17" s="87">
        <f t="shared" si="1"/>
        <v>2.6539999999999999</v>
      </c>
      <c r="M17"/>
      <c r="N17"/>
      <c r="O17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D17"/>
      <c r="AE17"/>
      <c r="AF17"/>
      <c r="AG17"/>
      <c r="AH17"/>
      <c r="AI17"/>
      <c r="AJ17"/>
      <c r="AK17"/>
      <c r="AL17"/>
    </row>
    <row r="18" spans="1:38" x14ac:dyDescent="0.3">
      <c r="A18" s="161" t="s">
        <v>12</v>
      </c>
      <c r="B18" s="161" t="s">
        <v>12</v>
      </c>
      <c r="C18" s="165">
        <v>6.3739999999999997</v>
      </c>
      <c r="D18" s="150">
        <f>C17-Table9153252[[#This Row],[%]]</f>
        <v>0.11600000000000055</v>
      </c>
      <c r="F18" s="87" t="str">
        <f>D3</f>
        <v>i</v>
      </c>
      <c r="G18" s="87">
        <f t="shared" si="0"/>
        <v>6.7350000000000003</v>
      </c>
      <c r="I18" s="87" t="s">
        <v>31</v>
      </c>
      <c r="J18" s="87">
        <f t="shared" si="1"/>
        <v>2.54</v>
      </c>
      <c r="M18" s="150"/>
      <c r="N18"/>
      <c r="O18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38" x14ac:dyDescent="0.3">
      <c r="A19" s="161" t="s">
        <v>10</v>
      </c>
      <c r="B19" s="161" t="s">
        <v>10</v>
      </c>
      <c r="C19" s="165">
        <v>5.7329999999999997</v>
      </c>
      <c r="D19" s="150">
        <f>C18-Table9153252[[#This Row],[%]]</f>
        <v>0.64100000000000001</v>
      </c>
      <c r="F19" s="87" t="str">
        <f>D4</f>
        <v>a</v>
      </c>
      <c r="G19" s="87">
        <f t="shared" si="0"/>
        <v>7.2220000000000004</v>
      </c>
      <c r="I19" s="87" t="s">
        <v>24</v>
      </c>
      <c r="J19" s="87">
        <f t="shared" si="1"/>
        <v>2.4380000000000002</v>
      </c>
      <c r="M19"/>
      <c r="N19" s="150"/>
      <c r="O19" s="150"/>
      <c r="P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38" x14ac:dyDescent="0.3">
      <c r="A20" s="181" t="s">
        <v>29</v>
      </c>
      <c r="B20" s="181" t="s">
        <v>29</v>
      </c>
      <c r="C20" s="182">
        <v>3.9790000000000001</v>
      </c>
      <c r="D20" s="150">
        <f>C19-Table9153252[[#This Row],[%]]</f>
        <v>1.7539999999999996</v>
      </c>
      <c r="F20" s="87" t="str">
        <f>D5</f>
        <v>w</v>
      </c>
      <c r="G20" s="87">
        <f t="shared" si="0"/>
        <v>1.278</v>
      </c>
      <c r="I20" s="87" t="s">
        <v>14</v>
      </c>
      <c r="J20" s="87">
        <f t="shared" si="1"/>
        <v>1.756</v>
      </c>
      <c r="M20" s="150"/>
      <c r="N20" s="150"/>
      <c r="O20" s="150"/>
    </row>
    <row r="21" spans="1:38" x14ac:dyDescent="0.3">
      <c r="A21" s="181" t="s">
        <v>18</v>
      </c>
      <c r="B21" s="181" t="s">
        <v>18</v>
      </c>
      <c r="C21" s="182">
        <v>3.9359999999999999</v>
      </c>
      <c r="D21" s="150">
        <f>C20-Table9153252[[#This Row],[%]]</f>
        <v>4.3000000000000149E-2</v>
      </c>
      <c r="F21" s="87" t="str">
        <f>E3</f>
        <v>d</v>
      </c>
      <c r="G21" s="87">
        <f t="shared" si="0"/>
        <v>3.1739999999999999</v>
      </c>
      <c r="I21" s="87" t="s">
        <v>3</v>
      </c>
      <c r="J21" s="87">
        <f t="shared" si="1"/>
        <v>1.5489999999999999</v>
      </c>
      <c r="M21" s="150"/>
      <c r="N21" s="150"/>
      <c r="O21" s="150"/>
    </row>
    <row r="22" spans="1:38" x14ac:dyDescent="0.3">
      <c r="A22" s="154" t="s">
        <v>21</v>
      </c>
      <c r="B22" s="154" t="s">
        <v>21</v>
      </c>
      <c r="C22" s="166">
        <v>3.2429999999999999</v>
      </c>
      <c r="D22" s="150">
        <f>C21-Table9153252[[#This Row],[%]]</f>
        <v>0.69300000000000006</v>
      </c>
      <c r="F22" s="87" t="str">
        <f>E4</f>
        <v>t</v>
      </c>
      <c r="G22" s="87">
        <f t="shared" si="0"/>
        <v>9.1489999999999991</v>
      </c>
      <c r="I22" s="87" t="s">
        <v>20</v>
      </c>
      <c r="J22" s="87">
        <f t="shared" si="1"/>
        <v>1.5489999999999999</v>
      </c>
      <c r="M22" s="150"/>
      <c r="N22" s="150"/>
      <c r="O22" s="150"/>
      <c r="P22" s="150"/>
      <c r="R22" s="150"/>
      <c r="S22" s="150"/>
      <c r="T22" s="150"/>
      <c r="U22" s="150"/>
      <c r="W22" s="150"/>
      <c r="X22" s="150"/>
      <c r="Y22" s="150"/>
      <c r="Z22" s="150"/>
    </row>
    <row r="23" spans="1:38" x14ac:dyDescent="0.3">
      <c r="A23" s="154" t="s">
        <v>13</v>
      </c>
      <c r="B23" s="154" t="s">
        <v>13</v>
      </c>
      <c r="C23" s="166">
        <v>3.1739999999999999</v>
      </c>
      <c r="D23" s="150">
        <f>C22-Table9153252[[#This Row],[%]]</f>
        <v>6.899999999999995E-2</v>
      </c>
      <c r="F23" s="87" t="str">
        <f>E5</f>
        <v>c</v>
      </c>
      <c r="G23" s="87">
        <f t="shared" si="0"/>
        <v>3.9359999999999999</v>
      </c>
      <c r="I23" s="87" t="s">
        <v>26</v>
      </c>
      <c r="J23" s="87">
        <f t="shared" si="1"/>
        <v>0.51900000000000002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</row>
    <row r="24" spans="1:38" x14ac:dyDescent="0.3">
      <c r="A24" s="154" t="s">
        <v>30</v>
      </c>
      <c r="B24" s="174" t="s">
        <v>98</v>
      </c>
      <c r="C24" s="166">
        <v>3.0430000000000001</v>
      </c>
      <c r="D24" s="150">
        <f>C23-Table9153252[[#This Row],[%]]</f>
        <v>0.13099999999999978</v>
      </c>
      <c r="F24" s="87" t="str">
        <f>F3</f>
        <v>k</v>
      </c>
      <c r="G24" s="87">
        <f t="shared" si="0"/>
        <v>0.51900000000000002</v>
      </c>
      <c r="I24" s="87" t="s">
        <v>32</v>
      </c>
      <c r="J24" s="87">
        <f t="shared" si="1"/>
        <v>0.39800000000000002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38" x14ac:dyDescent="0.3">
      <c r="A25" s="154" t="s">
        <v>23</v>
      </c>
      <c r="B25" s="154" t="s">
        <v>23</v>
      </c>
      <c r="C25" s="166">
        <v>2.6539999999999999</v>
      </c>
      <c r="D25" s="150">
        <f>C24-Table9153252[[#This Row],[%]]</f>
        <v>0.38900000000000023</v>
      </c>
      <c r="F25" s="87" t="str">
        <f>F4</f>
        <v>.</v>
      </c>
      <c r="G25" s="87">
        <f t="shared" si="0"/>
        <v>3.0430000000000001</v>
      </c>
      <c r="I25" s="147" t="s">
        <v>36</v>
      </c>
      <c r="J25" s="87">
        <f t="shared" si="1"/>
        <v>0.26900000000000002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38" x14ac:dyDescent="0.3">
      <c r="A26" s="154" t="s">
        <v>31</v>
      </c>
      <c r="B26" s="154" t="s">
        <v>31</v>
      </c>
      <c r="C26" s="166">
        <v>2.54</v>
      </c>
      <c r="D26" s="150">
        <f>C25-Table9153252[[#This Row],[%]]</f>
        <v>0.11399999999999988</v>
      </c>
      <c r="F26" s="87" t="str">
        <f>F5</f>
        <v>,</v>
      </c>
      <c r="G26" s="87">
        <f t="shared" si="0"/>
        <v>1.0269999999999999</v>
      </c>
      <c r="I26" s="87" t="s">
        <v>1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38" x14ac:dyDescent="0.3">
      <c r="A27" s="154" t="s">
        <v>24</v>
      </c>
      <c r="B27" s="154" t="s">
        <v>24</v>
      </c>
      <c r="C27" s="166">
        <v>2.4380000000000002</v>
      </c>
      <c r="D27" s="150">
        <f>C26-Table9153252[[#This Row],[%]]</f>
        <v>0.10199999999999987</v>
      </c>
      <c r="F27" s="176"/>
      <c r="G27" s="177">
        <f>SUM(G12:G26)</f>
        <v>48.656999999999996</v>
      </c>
      <c r="I27" s="176"/>
      <c r="J27" s="178">
        <f>SUM(J12:J26)</f>
        <v>48.334000000000003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38" x14ac:dyDescent="0.3">
      <c r="A28" s="155" t="s">
        <v>14</v>
      </c>
      <c r="B28" s="155" t="s">
        <v>14</v>
      </c>
      <c r="C28" s="167">
        <v>1.756</v>
      </c>
      <c r="D28" s="150">
        <f>C27-Table9153252[[#This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38" x14ac:dyDescent="0.3">
      <c r="A29" s="155" t="s">
        <v>15</v>
      </c>
      <c r="B29" s="155" t="s">
        <v>15</v>
      </c>
      <c r="C29" s="167">
        <v>1.597</v>
      </c>
      <c r="D29" s="150">
        <f>C28-Table9153252[[#This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38" x14ac:dyDescent="0.3">
      <c r="A30" s="155" t="s">
        <v>20</v>
      </c>
      <c r="B30" s="155" t="s">
        <v>20</v>
      </c>
      <c r="C30" s="167">
        <v>1.5489999999999999</v>
      </c>
      <c r="D30" s="150">
        <f>C29-Table9153252[[#This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38" x14ac:dyDescent="0.3">
      <c r="A31" s="155" t="s">
        <v>3</v>
      </c>
      <c r="B31" s="155" t="s">
        <v>3</v>
      </c>
      <c r="C31" s="167">
        <v>1.5489999999999999</v>
      </c>
      <c r="D31" s="150">
        <f>C30-Table9153252[[#This Row],[%]]</f>
        <v>0</v>
      </c>
      <c r="M31" s="150"/>
      <c r="N31" s="150"/>
      <c r="O31" s="150"/>
      <c r="P31" s="150"/>
      <c r="Q31" s="150"/>
      <c r="R31" s="150"/>
      <c r="Z31" s="150"/>
    </row>
    <row r="32" spans="1:38" x14ac:dyDescent="0.3">
      <c r="A32" s="155" t="s">
        <v>8</v>
      </c>
      <c r="B32" s="155" t="s">
        <v>8</v>
      </c>
      <c r="C32" s="167">
        <v>1.278</v>
      </c>
      <c r="D32" s="150">
        <f>C31-Table9153252[[#This Row],[%]]</f>
        <v>0.27099999999999991</v>
      </c>
      <c r="M32" s="150"/>
      <c r="N32" s="150"/>
      <c r="O32" s="150"/>
      <c r="P32" s="150"/>
      <c r="Q32" s="150"/>
      <c r="R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C32-Table9153252[[#This Row],[%]]</f>
        <v>0.25100000000000011</v>
      </c>
      <c r="M33" s="150"/>
      <c r="N33" s="150"/>
      <c r="O33" s="150"/>
      <c r="P33" s="150"/>
      <c r="Q33" s="150"/>
      <c r="R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C33-Table9153252[[#This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C34-Table9153252[[#This Row],[%]]</f>
        <v>0.38200000000000001</v>
      </c>
      <c r="Q35" s="150"/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C35-Table9153252[[#This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C36-Table9153252[[#This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C37-Table9153252[[#This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C38-Table9153252[[#This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C39-Table9153252[[#This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C40-Table9153252[[#This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169E3-286F-4A4A-ABE7-E273AC6751D9}">
  <dimension ref="A1:AL319"/>
  <sheetViews>
    <sheetView zoomScale="145" zoomScaleNormal="145" workbookViewId="0">
      <pane ySplit="7" topLeftCell="A8" activePane="bottomLeft" state="frozen"/>
      <selection pane="bottomLeft" activeCell="A9" sqref="A9"/>
    </sheetView>
  </sheetViews>
  <sheetFormatPr defaultColWidth="4.77734375" defaultRowHeight="14.4" x14ac:dyDescent="0.3"/>
  <cols>
    <col min="1" max="2" width="4.77734375" style="87" customWidth="1"/>
    <col min="3" max="3" width="5.6640625" style="87" bestFit="1" customWidth="1"/>
    <col min="4" max="5" width="4.77734375" style="87" customWidth="1"/>
    <col min="6" max="6" width="4.77734375" style="87"/>
    <col min="7" max="7" width="4.77734375" style="87" customWidth="1"/>
    <col min="8" max="8" width="5.6640625" style="87" customWidth="1"/>
    <col min="9" max="11" width="4.77734375" style="87" customWidth="1"/>
    <col min="12" max="12" width="4.77734375" style="87"/>
    <col min="13" max="13" width="4.77734375" style="87" customWidth="1"/>
    <col min="14" max="18" width="4.77734375" style="87"/>
    <col min="19" max="20" width="4.77734375" style="87" customWidth="1"/>
    <col min="21" max="29" width="4.77734375" style="87"/>
    <col min="30" max="31" width="4.77734375" style="87" customWidth="1"/>
    <col min="32" max="16384" width="4.77734375" style="87"/>
  </cols>
  <sheetData>
    <row r="1" spans="1:38" x14ac:dyDescent="0.3">
      <c r="A1" s="87" t="s">
        <v>96</v>
      </c>
    </row>
    <row r="2" spans="1:38" x14ac:dyDescent="0.3">
      <c r="A2" s="85"/>
      <c r="B2" s="93">
        <v>1</v>
      </c>
      <c r="C2" s="93">
        <v>2</v>
      </c>
      <c r="D2" s="93">
        <v>3</v>
      </c>
      <c r="E2" s="94">
        <v>4</v>
      </c>
      <c r="F2" s="94">
        <v>5</v>
      </c>
      <c r="G2" s="86"/>
      <c r="H2" s="4"/>
      <c r="J2" s="62"/>
      <c r="K2" s="95"/>
      <c r="L2" s="94">
        <v>6</v>
      </c>
      <c r="M2" s="131">
        <v>7</v>
      </c>
      <c r="N2" s="93">
        <v>8</v>
      </c>
      <c r="O2" s="98">
        <v>9</v>
      </c>
      <c r="P2" s="98">
        <v>0</v>
      </c>
      <c r="Q2" s="99"/>
      <c r="T2" t="str">
        <f>_xlfn.CONCAT("""",Keys!A1,""": ", """",A2,"""")</f>
        <v>"1": ""</v>
      </c>
      <c r="U2" t="str">
        <f>_xlfn.CONCAT("""",Keys!B1,""": ", """",B2,"""")</f>
        <v>"2": "1"</v>
      </c>
      <c r="V2" t="str">
        <f>_xlfn.CONCAT("""",Keys!C1,""": ", """",C2,"""")</f>
        <v>"3": "2"</v>
      </c>
      <c r="W2" t="str">
        <f>_xlfn.CONCAT("""",Keys!D1,""": ", """",D2,"""")</f>
        <v>"4": "3"</v>
      </c>
      <c r="X2" t="str">
        <f>_xlfn.CONCAT("""",Keys!E1,""": ", """",E2,"""")</f>
        <v>"5": "4"</v>
      </c>
      <c r="Y2" t="str">
        <f>_xlfn.CONCAT("""",Keys!F1,""": ", """",F2,"""")</f>
        <v>"6": "5"</v>
      </c>
      <c r="Z2" t="str">
        <f>_xlfn.CONCAT("""",Keys!G1,""": ", """",G2,"""")</f>
        <v>"7": ""</v>
      </c>
      <c r="AA2"/>
      <c r="AB2"/>
      <c r="AC2"/>
      <c r="AD2" t="str">
        <f>_xlfn.CONCAT("""",Keys!K1,""": ", """",K2,"""")</f>
        <v>"7": ""</v>
      </c>
      <c r="AE2" t="str">
        <f>_xlfn.CONCAT("""",Keys!L1,""": ", """",L2,"""")</f>
        <v>"6": "6"</v>
      </c>
      <c r="AF2" t="str">
        <f>_xlfn.CONCAT("""",Keys!M1,""": ", """",M2,"""")</f>
        <v>"5": "7"</v>
      </c>
      <c r="AG2" t="str">
        <f>_xlfn.CONCAT("""",Keys!N1,""": ", """",N2,"""")</f>
        <v>"4": "8"</v>
      </c>
      <c r="AH2" t="str">
        <f>_xlfn.CONCAT("""",Keys!O1,""": ", """",O2,"""")</f>
        <v>"3": "9"</v>
      </c>
      <c r="AI2" t="str">
        <f>_xlfn.CONCAT("""",Keys!P1,""": ", """",P2,"""")</f>
        <v>"2": "0"</v>
      </c>
      <c r="AJ2" t="str">
        <f>_xlfn.CONCAT("""",Keys!Q1,""": ", """",Q2,"""")</f>
        <v>"1": ""</v>
      </c>
    </row>
    <row r="3" spans="1:38" x14ac:dyDescent="0.3">
      <c r="A3" s="117" t="s">
        <v>45</v>
      </c>
      <c r="B3" s="136" t="s">
        <v>7</v>
      </c>
      <c r="C3" s="134" t="s">
        <v>21</v>
      </c>
      <c r="D3" s="133" t="s">
        <v>25</v>
      </c>
      <c r="E3" s="86" t="s">
        <v>15</v>
      </c>
      <c r="F3" s="186" t="s">
        <v>26</v>
      </c>
      <c r="G3" s="90"/>
      <c r="H3" s="4"/>
      <c r="J3" s="4"/>
      <c r="K3" s="86"/>
      <c r="L3" s="186" t="s">
        <v>36</v>
      </c>
      <c r="M3" s="86" t="s">
        <v>20</v>
      </c>
      <c r="N3" s="133" t="s">
        <v>28</v>
      </c>
      <c r="O3" s="134" t="s">
        <v>29</v>
      </c>
      <c r="P3" s="89" t="s">
        <v>17</v>
      </c>
      <c r="Q3" s="103" t="s">
        <v>6</v>
      </c>
      <c r="T3" t="str">
        <f>_xlfn.CONCAT("""",Keys!A2,""": ", """",A3,"""")</f>
        <v>"8": "\\"</v>
      </c>
      <c r="U3" t="str">
        <f>_xlfn.CONCAT("""",Keys!B2,""": ", """",B3,"""")</f>
        <v>"9": "q"</v>
      </c>
      <c r="V3" t="str">
        <f>_xlfn.CONCAT("""",Keys!C2,""": ", """",C3,"""")</f>
        <v>"10": "h"</v>
      </c>
      <c r="W3" t="str">
        <f>_xlfn.CONCAT("""",Keys!D2,""": ", """",D3,"""")</f>
        <v>"11": "i"</v>
      </c>
      <c r="X3" t="str">
        <f>_xlfn.CONCAT("""",Keys!E2,""": ", """",E3,"""")</f>
        <v>"12": "g"</v>
      </c>
      <c r="Y3" t="str">
        <f>_xlfn.CONCAT("""",Keys!F2,""": ", """",F3,"""")</f>
        <v>"13": "k"</v>
      </c>
      <c r="Z3" t="str">
        <f>_xlfn.CONCAT("""",Keys!G2,""": ", """",G3,"""")</f>
        <v>"14": ""</v>
      </c>
      <c r="AA3"/>
      <c r="AB3"/>
      <c r="AC3"/>
      <c r="AD3" t="str">
        <f>_xlfn.CONCAT("""",Keys!K2,""": ", """",K3,"""")</f>
        <v>"14": ""</v>
      </c>
      <c r="AE3" t="str">
        <f>_xlfn.CONCAT("""",Keys!L2,""": ", """",L3,"""")</f>
        <v>"13": "'"</v>
      </c>
      <c r="AF3" t="str">
        <f>_xlfn.CONCAT("""",Keys!M2,""": ", """",M3,"""")</f>
        <v>"12": "y"</v>
      </c>
      <c r="AG3" t="str">
        <f>_xlfn.CONCAT("""",Keys!N2,""": ", """",N3,"""")</f>
        <v>"11": "o"</v>
      </c>
      <c r="AH3" t="str">
        <f>_xlfn.CONCAT("""",Keys!O2,""": ", """",O3,"""")</f>
        <v>"10": "l"</v>
      </c>
      <c r="AI3" t="str">
        <f>_xlfn.CONCAT("""",Keys!P2,""": ", """",P3,"""")</f>
        <v>"9": "x"</v>
      </c>
      <c r="AJ3" t="str">
        <f>_xlfn.CONCAT("""",Keys!Q2,""": ", """",Q3,"""")</f>
        <v>"8": "="</v>
      </c>
    </row>
    <row r="4" spans="1:38" x14ac:dyDescent="0.3">
      <c r="A4" s="107" t="s">
        <v>35</v>
      </c>
      <c r="B4" s="89" t="s">
        <v>8</v>
      </c>
      <c r="C4" s="134" t="s">
        <v>22</v>
      </c>
      <c r="D4" s="133" t="s">
        <v>11</v>
      </c>
      <c r="E4" s="132" t="s">
        <v>2</v>
      </c>
      <c r="F4" s="86" t="s">
        <v>30</v>
      </c>
      <c r="G4" s="115"/>
      <c r="H4" s="4"/>
      <c r="J4" s="4"/>
      <c r="K4" s="90" t="s">
        <v>4</v>
      </c>
      <c r="L4" s="140" t="s">
        <v>14</v>
      </c>
      <c r="M4" s="132" t="s">
        <v>12</v>
      </c>
      <c r="N4" s="133" t="s">
        <v>9</v>
      </c>
      <c r="O4" s="134" t="s">
        <v>10</v>
      </c>
      <c r="P4" s="89" t="s">
        <v>31</v>
      </c>
      <c r="Q4" s="104" t="s">
        <v>5</v>
      </c>
      <c r="T4" t="str">
        <f>_xlfn.CONCAT("""",Keys!A3,""": ", """",A4,"""")</f>
        <v>"15": "/"</v>
      </c>
      <c r="U4" t="str">
        <f>_xlfn.CONCAT("""",Keys!B3,""": ", """",B4,"""")</f>
        <v>"16": "w"</v>
      </c>
      <c r="V4" t="str">
        <f>_xlfn.CONCAT("""",Keys!C3,""": ", """",C4,"""")</f>
        <v>"17": "n"</v>
      </c>
      <c r="W4" t="str">
        <f>_xlfn.CONCAT("""",Keys!D3,""": ", """",D4,"""")</f>
        <v>"18": "a"</v>
      </c>
      <c r="X4" t="str">
        <f>_xlfn.CONCAT("""",Keys!E3,""": ", """",E4,"""")</f>
        <v>"19": "t"</v>
      </c>
      <c r="Y4" t="str">
        <f>_xlfn.CONCAT("""",Keys!F3,""": ", """",F4,"""")</f>
        <v>"20": "."</v>
      </c>
      <c r="Z4" t="str">
        <f>_xlfn.CONCAT("""",Keys!G3,""": ", """",G4,"""")</f>
        <v>"21": ""</v>
      </c>
      <c r="AA4"/>
      <c r="AB4"/>
      <c r="AC4"/>
      <c r="AD4" t="str">
        <f>_xlfn.CONCAT("""",Keys!K3,""": ", """",K4,"""")</f>
        <v>"21": "`"</v>
      </c>
      <c r="AE4" t="str">
        <f>_xlfn.CONCAT("""",Keys!L3,""": ", """",L4,"""")</f>
        <v>"20": "f"</v>
      </c>
      <c r="AF4" t="str">
        <f>_xlfn.CONCAT("""",Keys!M3,""": ", """",M4,"""")</f>
        <v>"19": "s"</v>
      </c>
      <c r="AG4" t="str">
        <f>_xlfn.CONCAT("""",Keys!N3,""": ", """",N4,"""")</f>
        <v>"18": "e"</v>
      </c>
      <c r="AH4" t="str">
        <f>_xlfn.CONCAT("""",Keys!O3,""": ", """",O4,"""")</f>
        <v>"17": "r"</v>
      </c>
      <c r="AI4" t="str">
        <f>_xlfn.CONCAT("""",Keys!P3,""": ", """",P4,"""")</f>
        <v>"16": "p"</v>
      </c>
      <c r="AJ4" t="str">
        <f>_xlfn.CONCAT("""",Keys!Q3,""": ", """",Q4,"""")</f>
        <v>"15": "-"</v>
      </c>
    </row>
    <row r="5" spans="1:38" x14ac:dyDescent="0.3">
      <c r="A5" s="89"/>
      <c r="B5" s="136" t="s">
        <v>16</v>
      </c>
      <c r="C5" s="88" t="s">
        <v>19</v>
      </c>
      <c r="D5" s="85" t="s">
        <v>13</v>
      </c>
      <c r="E5" s="132" t="s">
        <v>18</v>
      </c>
      <c r="F5" s="139" t="s">
        <v>27</v>
      </c>
      <c r="G5" s="92"/>
      <c r="H5" s="92"/>
      <c r="J5" s="105"/>
      <c r="K5" s="105"/>
      <c r="L5" s="138" t="s">
        <v>32</v>
      </c>
      <c r="M5" s="132" t="s">
        <v>23</v>
      </c>
      <c r="N5" s="85" t="s">
        <v>3</v>
      </c>
      <c r="O5" s="88" t="s">
        <v>24</v>
      </c>
      <c r="P5" s="89" t="s">
        <v>1</v>
      </c>
      <c r="Q5" s="104"/>
      <c r="T5" t="str">
        <f>_xlfn.CONCAT("""",Keys!A4,""": ", """",A5,"""")</f>
        <v>"22": ""</v>
      </c>
      <c r="U5" t="str">
        <f>_xlfn.CONCAT("""",Keys!B4,""": ", """",B5,"""")</f>
        <v>"23": "z"</v>
      </c>
      <c r="V5" t="str">
        <f>_xlfn.CONCAT("""",Keys!C4,""": ", """",C5,"""")</f>
        <v>"24": "v"</v>
      </c>
      <c r="W5" t="str">
        <f>_xlfn.CONCAT("""",Keys!D4,""": ", """",D5,"""")</f>
        <v>"25": "d"</v>
      </c>
      <c r="X5" t="str">
        <f>_xlfn.CONCAT("""",Keys!E4,""": ", """",E5,"""")</f>
        <v>"26": "c"</v>
      </c>
      <c r="Y5" t="str">
        <f>_xlfn.CONCAT("""",Keys!F4,""": ", """",F5,"""")</f>
        <v>"27": ","</v>
      </c>
      <c r="Z5" t="str">
        <f>_xlfn.CONCAT("""",Keys!G4,""": ", """",G5,"""")</f>
        <v>"28": ""</v>
      </c>
      <c r="AA5" t="str">
        <f>_xlfn.CONCAT("""",Keys!H4,""": ", """",H5,"""")</f>
        <v>"29": ""</v>
      </c>
      <c r="AB5"/>
      <c r="AC5" t="str">
        <f>_xlfn.CONCAT("""",Keys!J4,""": ", """",J5,"""")</f>
        <v>"29": ""</v>
      </c>
      <c r="AD5" t="str">
        <f>_xlfn.CONCAT("""",Keys!K4,""": ", """",K5,"""")</f>
        <v>"28": ""</v>
      </c>
      <c r="AE5" t="str">
        <f>_xlfn.CONCAT("""",Keys!L4,""": ", """",L5,"""")</f>
        <v>"27": ";"</v>
      </c>
      <c r="AF5" t="str">
        <f>_xlfn.CONCAT("""",Keys!M4,""": ", """",M5,"""")</f>
        <v>"26": "u"</v>
      </c>
      <c r="AG5" t="str">
        <f>_xlfn.CONCAT("""",Keys!N4,""": ", """",N5,"""")</f>
        <v>"25": "b"</v>
      </c>
      <c r="AH5" t="str">
        <f>_xlfn.CONCAT("""",Keys!O4,""": ", """",O5,"""")</f>
        <v>"24": "m"</v>
      </c>
      <c r="AI5" t="str">
        <f>_xlfn.CONCAT("""",Keys!P4,""": ", """",P5,"""")</f>
        <v>"23": "j"</v>
      </c>
      <c r="AJ5" t="str">
        <f>_xlfn.CONCAT("""",Keys!Q4,""": ", """",Q5,"""")</f>
        <v>"22": ""</v>
      </c>
    </row>
    <row r="6" spans="1:38" x14ac:dyDescent="0.3">
      <c r="A6" s="89"/>
      <c r="B6" s="89"/>
      <c r="C6" s="88"/>
      <c r="D6" s="85"/>
      <c r="E6" s="92"/>
      <c r="F6" s="245"/>
      <c r="G6" s="245"/>
      <c r="H6" s="92"/>
      <c r="J6" s="105"/>
      <c r="K6" s="247"/>
      <c r="L6" s="243" t="s">
        <v>37</v>
      </c>
      <c r="M6" s="106"/>
      <c r="N6" s="85" t="s">
        <v>33</v>
      </c>
      <c r="O6" s="102" t="s">
        <v>34</v>
      </c>
      <c r="P6" s="104"/>
      <c r="Q6" s="104"/>
      <c r="T6" t="str">
        <f>_xlfn.CONCAT("""",Keys!A5,""": ", """",A6,"""")</f>
        <v>"30": ""</v>
      </c>
      <c r="U6" t="str">
        <f>_xlfn.CONCAT("""",Keys!B5,""": ", """",B6,"""")</f>
        <v>"31": ""</v>
      </c>
      <c r="V6" t="str">
        <f>_xlfn.CONCAT("""",Keys!C5,""": ", """",C6,"""")</f>
        <v>"32": ""</v>
      </c>
      <c r="W6" t="str">
        <f>_xlfn.CONCAT("""",Keys!D5,""": ", """",D6,"""")</f>
        <v>"33": ""</v>
      </c>
      <c r="X6" t="str">
        <f>_xlfn.CONCAT("""",Keys!E5,""": ", """",E6,"""")</f>
        <v>"34": ""</v>
      </c>
      <c r="Y6" t="str">
        <f>_xlfn.CONCAT("""",Keys!F5,""": ", """",F6,"""")</f>
        <v>"35": ""</v>
      </c>
      <c r="Z6" t="str">
        <f>_xlfn.CONCAT("""",Keys!G5,""": ", """",G6,"""")</f>
        <v>"36": ""</v>
      </c>
      <c r="AA6" t="str">
        <f>_xlfn.CONCAT("""",Keys!H5,""": ", """",H6,"""")</f>
        <v>"37": ""</v>
      </c>
      <c r="AB6"/>
      <c r="AC6" t="str">
        <f>_xlfn.CONCAT("""",Keys!J5,""": ", """",J6,"""")</f>
        <v>"37": ""</v>
      </c>
      <c r="AD6" t="str">
        <f>_xlfn.CONCAT("""",Keys!K5,""": ", """",K6,"""")</f>
        <v>"36": ""</v>
      </c>
      <c r="AE6" t="str">
        <f>_xlfn.CONCAT("""",Keys!L5,""": ", """",L6,"""")</f>
        <v>"35": " "</v>
      </c>
      <c r="AF6" t="str">
        <f>_xlfn.CONCAT("""",Keys!M5,""": ", """",M6,"""")</f>
        <v>"34": ""</v>
      </c>
      <c r="AG6" t="str">
        <f>_xlfn.CONCAT("""",Keys!N5,""": ", """",N6,"""")</f>
        <v>"33": "["</v>
      </c>
      <c r="AH6" t="str">
        <f>_xlfn.CONCAT("""",Keys!O5,""": ", """",O6,"""")</f>
        <v>"32": "]"</v>
      </c>
      <c r="AI6" t="str">
        <f>_xlfn.CONCAT("""",Keys!P5,""": ", """",P6,"""")</f>
        <v>"31": ""</v>
      </c>
      <c r="AJ6" t="str">
        <f>_xlfn.CONCAT("""",Keys!Q5,""": ", """",Q6,"""")</f>
        <v>"30": ""</v>
      </c>
    </row>
    <row r="7" spans="1:38" x14ac:dyDescent="0.3">
      <c r="A7" s="4"/>
      <c r="B7" s="4"/>
      <c r="C7" s="4"/>
      <c r="D7" s="4"/>
      <c r="E7" s="4"/>
      <c r="F7" s="246"/>
      <c r="G7" s="246"/>
      <c r="H7" s="92"/>
      <c r="J7" s="105"/>
      <c r="K7" s="248"/>
      <c r="L7" s="244"/>
      <c r="M7" s="4"/>
      <c r="N7" s="4"/>
      <c r="O7" s="4"/>
      <c r="P7" s="4"/>
      <c r="Q7" s="4"/>
      <c r="T7"/>
      <c r="U7"/>
      <c r="V7"/>
      <c r="W7"/>
      <c r="X7"/>
      <c r="Y7"/>
      <c r="Z7"/>
      <c r="AA7" t="str">
        <f>_xlfn.CONCAT("""",Keys!H6,""": ", """",H7,"""")</f>
        <v>"38": ""</v>
      </c>
      <c r="AB7"/>
      <c r="AC7" t="str">
        <f>_xlfn.CONCAT("""",Keys!J6,""": ", """",J7,"""")</f>
        <v>"38": ""</v>
      </c>
      <c r="AD7"/>
      <c r="AE7"/>
      <c r="AF7"/>
      <c r="AG7"/>
      <c r="AH7"/>
      <c r="AI7"/>
      <c r="AJ7"/>
    </row>
    <row r="8" spans="1:38" x14ac:dyDescent="0.3">
      <c r="A8" s="87" t="s">
        <v>90</v>
      </c>
      <c r="T8" t="str">
        <f>_xlfn.TEXTJOIN(",",TRUE,T2:AA7,)</f>
        <v>"1": "","2": "1","3": "2","4": "3","5": "4","6": "5","7": "","8": "\\","9": "q","10": "h","11": "i","12": "g","13": "k","14": "","15": "/","16": "w","17": "n","18": "a","19": "t","20": ".","21": "","22": "","23": "z","24": "v","25": "d","26": "c","27": ",","28": "","29": "","30": "","31": "","32": "","33": "","34": "","35": "","36": "","37": "","38": ""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8" x14ac:dyDescent="0.3">
      <c r="A9" t="str">
        <f>_xlfn.CONCAT("{","""left"": {",T8,"}",", ""right"": {",T9,"}}")</f>
        <v>{"left": {"1": "","2": "1","3": "2","4": "3","5": "4","6": "5","7": "","8": "\\","9": "q","10": "h","11": "i","12": "g","13": "k","14": "","15": "/","16": "w","17": "n","18": "a","19": "t","20": ".","21": "","22": "","23": "z","24": "v","25": "d","26": "c","27": ",","28": "","29": "","30": "","31": "","32": "","33": "","34": "","35": "","36": "","37": "","38": ""}, "right": {"7": "","6": "6","5": "7","4": "8","3": "9","2": "0","1": "","14": "","13": "'","12": "y","11": "o","10": "l","9": "x","8": "=","21": "`","20": "f","19": "s","18": "e","17": "r","16": "p","15": "-","29": "","28": "","27": ";","26": "u","25": "b","24": "m","23": "j","22": "","37": "","36": "","35": " ","34": "","33": "[","32": "]","31": "","30": "","38": ""}}</v>
      </c>
      <c r="R9" s="64"/>
      <c r="S9" s="64"/>
      <c r="T9" t="str">
        <f>_xlfn.TEXTJOIN(",",TRUE,AC2:AJ7,)</f>
        <v>"7": "","6": "6","5": "7","4": "8","3": "9","2": "0","1": "","14": "","13": "'","12": "y","11": "o","10": "l","9": "x","8": "=","21": "`","20": "f","19": "s","18": "e","17": "r","16": "p","15": "-","29": "","28": "","27": ";","26": "u","25": "b","24": "m","23": "j","22": "","37": "","36": "","35": " ","34": "","33": "[","32": "]","31": "","30": "","38": ""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8" x14ac:dyDescent="0.3">
      <c r="A10"/>
      <c r="R10" s="64"/>
      <c r="S10" s="64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8" x14ac:dyDescent="0.3">
      <c r="A11" s="64" t="s">
        <v>104</v>
      </c>
      <c r="B11" s="64" t="s">
        <v>105</v>
      </c>
      <c r="C11" s="150" t="s">
        <v>102</v>
      </c>
      <c r="D11" t="s">
        <v>106</v>
      </c>
      <c r="F11" s="87" t="s">
        <v>43</v>
      </c>
      <c r="G11" s="87" t="s">
        <v>103</v>
      </c>
      <c r="I11" s="87" t="s">
        <v>44</v>
      </c>
      <c r="J11" s="87" t="s">
        <v>103</v>
      </c>
      <c r="L11" t="s">
        <v>142</v>
      </c>
      <c r="M11" s="150"/>
      <c r="N11" s="150"/>
      <c r="O11" s="150"/>
      <c r="P11" s="150"/>
      <c r="Q11" s="150"/>
      <c r="R11" s="150"/>
      <c r="T11" s="150"/>
      <c r="U11" s="150"/>
      <c r="V11" s="150"/>
      <c r="W11" s="150"/>
      <c r="X11"/>
      <c r="Y11"/>
      <c r="Z11"/>
      <c r="AA11"/>
      <c r="AB11" s="173"/>
      <c r="AC11"/>
      <c r="AD11"/>
      <c r="AE11"/>
      <c r="AF11"/>
      <c r="AG11"/>
      <c r="AH11" s="173"/>
      <c r="AI11"/>
      <c r="AJ11"/>
      <c r="AK11"/>
      <c r="AL11"/>
    </row>
    <row r="12" spans="1:38" x14ac:dyDescent="0.3">
      <c r="A12" s="179" t="s">
        <v>9</v>
      </c>
      <c r="B12" s="179" t="s">
        <v>9</v>
      </c>
      <c r="C12" s="180">
        <v>11.692</v>
      </c>
      <c r="D12" s="150"/>
      <c r="F12" s="87" t="str">
        <f>B3</f>
        <v>q</v>
      </c>
      <c r="G12" s="87">
        <f t="shared" ref="G12:G26" si="0">_xlfn.IFNA(_xlfn.IFNA(INDEX($C$12:$C$58, MATCH(F12,$A$12:$A$58,0)), INDEX($C$12:$C$58, MATCH(F12,$B$12:$B$58,0))),0)</f>
        <v>0.23799999999999999</v>
      </c>
      <c r="I12" s="87" t="s">
        <v>9</v>
      </c>
      <c r="J12" s="87">
        <f t="shared" ref="J12:J26" si="1">_xlfn.IFNA(_xlfn.IFNA(INDEX($C$12:$C$58, MATCH(I12,$A$12:$A$58,0)), INDEX($C$12:$C$58, MATCH(I12,$B$12:$B$58,0))),0)</f>
        <v>11.692</v>
      </c>
      <c r="L12" s="87" t="s">
        <v>146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/>
      <c r="Y12"/>
      <c r="Z12"/>
      <c r="AA12"/>
      <c r="AB12"/>
      <c r="AC12" s="173"/>
      <c r="AD12"/>
      <c r="AE12"/>
      <c r="AF12"/>
      <c r="AG12"/>
      <c r="AH12" s="173"/>
      <c r="AI12"/>
      <c r="AJ12"/>
      <c r="AK12"/>
      <c r="AL12"/>
    </row>
    <row r="13" spans="1:38" x14ac:dyDescent="0.3">
      <c r="A13" s="179" t="s">
        <v>2</v>
      </c>
      <c r="B13" s="179" t="s">
        <v>2</v>
      </c>
      <c r="C13" s="180">
        <v>9.1489999999999991</v>
      </c>
      <c r="D13" s="150">
        <f>C12-Table915325255[[#This Row],[%]]</f>
        <v>2.543000000000001</v>
      </c>
      <c r="F13" s="87" t="str">
        <f>B4</f>
        <v>w</v>
      </c>
      <c r="G13" s="87">
        <f t="shared" si="0"/>
        <v>1.278</v>
      </c>
      <c r="I13" s="87" t="s">
        <v>28</v>
      </c>
      <c r="J13" s="87">
        <f t="shared" si="1"/>
        <v>6.7030000000000003</v>
      </c>
      <c r="L13" s="87" t="s">
        <v>147</v>
      </c>
      <c r="M13" s="150"/>
      <c r="N13" s="150"/>
      <c r="O13" s="150"/>
      <c r="P13"/>
      <c r="Q13" s="173"/>
      <c r="R13"/>
      <c r="S13"/>
      <c r="T13"/>
      <c r="U13" s="150"/>
      <c r="V13" s="150"/>
      <c r="W13" s="150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3">
      <c r="A14" s="179" t="s">
        <v>11</v>
      </c>
      <c r="B14" s="179" t="s">
        <v>11</v>
      </c>
      <c r="C14" s="180">
        <v>7.2220000000000004</v>
      </c>
      <c r="D14" s="150">
        <f>C13-Table915325255[[#This Row],[%]]</f>
        <v>1.9269999999999987</v>
      </c>
      <c r="F14" s="87" t="str">
        <f>B5</f>
        <v>z</v>
      </c>
      <c r="G14" s="87">
        <f t="shared" si="0"/>
        <v>0.105</v>
      </c>
      <c r="I14" s="87" t="s">
        <v>12</v>
      </c>
      <c r="J14" s="87">
        <f t="shared" si="1"/>
        <v>6.3739999999999997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3">
      <c r="A15" s="161" t="s">
        <v>25</v>
      </c>
      <c r="B15" s="161" t="s">
        <v>25</v>
      </c>
      <c r="C15" s="165">
        <v>6.7350000000000003</v>
      </c>
      <c r="D15" s="150">
        <f>C14-Table915325255[[#This Row],[%]]</f>
        <v>0.4870000000000001</v>
      </c>
      <c r="F15" s="87" t="str">
        <f>C3</f>
        <v>h</v>
      </c>
      <c r="G15" s="87">
        <f t="shared" si="0"/>
        <v>3.2429999999999999</v>
      </c>
      <c r="I15" s="87" t="s">
        <v>10</v>
      </c>
      <c r="J15" s="87">
        <f t="shared" si="1"/>
        <v>5.7329999999999997</v>
      </c>
      <c r="M15"/>
      <c r="N15"/>
      <c r="O15"/>
      <c r="P15"/>
      <c r="Q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 s="173"/>
      <c r="AK15"/>
      <c r="AL15"/>
    </row>
    <row r="16" spans="1:38" x14ac:dyDescent="0.3">
      <c r="A16" s="161" t="s">
        <v>28</v>
      </c>
      <c r="B16" s="161" t="s">
        <v>28</v>
      </c>
      <c r="C16" s="165">
        <v>6.7030000000000003</v>
      </c>
      <c r="D16" s="150">
        <f>C15-Table915325255[[#This Row],[%]]</f>
        <v>3.2000000000000028E-2</v>
      </c>
      <c r="F16" s="87" t="str">
        <f>C4</f>
        <v>n</v>
      </c>
      <c r="G16" s="87">
        <f t="shared" si="0"/>
        <v>6.49</v>
      </c>
      <c r="I16" s="87" t="s">
        <v>29</v>
      </c>
      <c r="J16" s="87">
        <f t="shared" si="1"/>
        <v>3.9790000000000001</v>
      </c>
      <c r="M16"/>
      <c r="N16"/>
      <c r="O16"/>
      <c r="P16"/>
      <c r="Q16" s="150"/>
      <c r="R16" s="173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 s="173"/>
      <c r="AL16"/>
    </row>
    <row r="17" spans="1:38" x14ac:dyDescent="0.3">
      <c r="A17" s="161" t="s">
        <v>22</v>
      </c>
      <c r="B17" s="161" t="s">
        <v>22</v>
      </c>
      <c r="C17" s="165">
        <v>6.49</v>
      </c>
      <c r="D17" s="150">
        <f>C16-Table915325255[[#This Row],[%]]</f>
        <v>0.21300000000000008</v>
      </c>
      <c r="F17" s="87" t="str">
        <f>C5</f>
        <v>v</v>
      </c>
      <c r="G17" s="87">
        <f t="shared" si="0"/>
        <v>0.90100000000000002</v>
      </c>
      <c r="I17" s="87" t="s">
        <v>23</v>
      </c>
      <c r="J17" s="87">
        <f t="shared" si="1"/>
        <v>2.6539999999999999</v>
      </c>
      <c r="M17"/>
      <c r="N17"/>
      <c r="O17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D17"/>
      <c r="AE17"/>
      <c r="AF17"/>
      <c r="AG17"/>
      <c r="AH17"/>
      <c r="AI17"/>
      <c r="AJ17"/>
      <c r="AK17"/>
      <c r="AL17"/>
    </row>
    <row r="18" spans="1:38" x14ac:dyDescent="0.3">
      <c r="A18" s="161" t="s">
        <v>12</v>
      </c>
      <c r="B18" s="161" t="s">
        <v>12</v>
      </c>
      <c r="C18" s="165">
        <v>6.3739999999999997</v>
      </c>
      <c r="D18" s="150">
        <f>C17-Table915325255[[#This Row],[%]]</f>
        <v>0.11600000000000055</v>
      </c>
      <c r="F18" s="87" t="str">
        <f>D3</f>
        <v>i</v>
      </c>
      <c r="G18" s="87">
        <f t="shared" si="0"/>
        <v>6.7350000000000003</v>
      </c>
      <c r="I18" s="87" t="s">
        <v>31</v>
      </c>
      <c r="J18" s="87">
        <f t="shared" si="1"/>
        <v>2.54</v>
      </c>
      <c r="M18" s="150"/>
      <c r="N18"/>
      <c r="O18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</row>
    <row r="19" spans="1:38" x14ac:dyDescent="0.3">
      <c r="A19" s="161" t="s">
        <v>10</v>
      </c>
      <c r="B19" s="161" t="s">
        <v>10</v>
      </c>
      <c r="C19" s="165">
        <v>5.7329999999999997</v>
      </c>
      <c r="D19" s="150">
        <f>C18-Table915325255[[#This Row],[%]]</f>
        <v>0.64100000000000001</v>
      </c>
      <c r="F19" s="87" t="str">
        <f>D4</f>
        <v>a</v>
      </c>
      <c r="G19" s="87">
        <f t="shared" si="0"/>
        <v>7.2220000000000004</v>
      </c>
      <c r="I19" s="87" t="s">
        <v>24</v>
      </c>
      <c r="J19" s="87">
        <f t="shared" si="1"/>
        <v>2.4380000000000002</v>
      </c>
      <c r="M19"/>
      <c r="N19" s="150"/>
      <c r="O19" s="150"/>
      <c r="P19" s="150"/>
      <c r="R19" s="150"/>
      <c r="S19" s="150"/>
      <c r="T19" s="150"/>
      <c r="U19" s="150"/>
      <c r="V19" s="150"/>
      <c r="W19" s="150"/>
      <c r="X19" s="150"/>
      <c r="Y19" s="150"/>
      <c r="Z19" s="150"/>
    </row>
    <row r="20" spans="1:38" x14ac:dyDescent="0.3">
      <c r="A20" s="181" t="s">
        <v>29</v>
      </c>
      <c r="B20" s="181" t="s">
        <v>29</v>
      </c>
      <c r="C20" s="182">
        <v>3.9790000000000001</v>
      </c>
      <c r="D20" s="150">
        <f>C19-Table915325255[[#This Row],[%]]</f>
        <v>1.7539999999999996</v>
      </c>
      <c r="F20" s="87" t="str">
        <f>D5</f>
        <v>d</v>
      </c>
      <c r="G20" s="87">
        <f t="shared" si="0"/>
        <v>3.1739999999999999</v>
      </c>
      <c r="I20" s="87" t="s">
        <v>14</v>
      </c>
      <c r="J20" s="87">
        <f t="shared" si="1"/>
        <v>1.756</v>
      </c>
      <c r="M20" s="150"/>
      <c r="N20" s="150"/>
      <c r="O20" s="150"/>
    </row>
    <row r="21" spans="1:38" x14ac:dyDescent="0.3">
      <c r="A21" s="181" t="s">
        <v>18</v>
      </c>
      <c r="B21" s="181" t="s">
        <v>18</v>
      </c>
      <c r="C21" s="182">
        <v>3.9359999999999999</v>
      </c>
      <c r="D21" s="150">
        <f>C20-Table915325255[[#This Row],[%]]</f>
        <v>4.3000000000000149E-2</v>
      </c>
      <c r="F21" s="87" t="str">
        <f>E3</f>
        <v>g</v>
      </c>
      <c r="G21" s="87">
        <f t="shared" si="0"/>
        <v>1.597</v>
      </c>
      <c r="I21" s="87" t="s">
        <v>3</v>
      </c>
      <c r="J21" s="87">
        <f t="shared" si="1"/>
        <v>1.5489999999999999</v>
      </c>
      <c r="M21" s="150"/>
      <c r="N21" s="150"/>
      <c r="O21" s="150"/>
    </row>
    <row r="22" spans="1:38" x14ac:dyDescent="0.3">
      <c r="A22" s="154" t="s">
        <v>21</v>
      </c>
      <c r="B22" s="154" t="s">
        <v>21</v>
      </c>
      <c r="C22" s="166">
        <v>3.2429999999999999</v>
      </c>
      <c r="D22" s="150">
        <f>C21-Table915325255[[#This Row],[%]]</f>
        <v>0.69300000000000006</v>
      </c>
      <c r="F22" s="87" t="str">
        <f>E4</f>
        <v>t</v>
      </c>
      <c r="G22" s="87">
        <f t="shared" si="0"/>
        <v>9.1489999999999991</v>
      </c>
      <c r="I22" s="87" t="s">
        <v>20</v>
      </c>
      <c r="J22" s="87">
        <f t="shared" si="1"/>
        <v>1.5489999999999999</v>
      </c>
      <c r="M22" s="150"/>
      <c r="N22" s="150"/>
      <c r="O22" s="150"/>
      <c r="P22" s="150"/>
      <c r="R22" s="150"/>
      <c r="S22" s="150"/>
      <c r="T22" s="150"/>
      <c r="U22" s="150"/>
      <c r="W22" s="150"/>
      <c r="X22" s="150"/>
      <c r="Y22" s="150"/>
      <c r="Z22" s="150"/>
    </row>
    <row r="23" spans="1:38" x14ac:dyDescent="0.3">
      <c r="A23" s="154" t="s">
        <v>13</v>
      </c>
      <c r="B23" s="154" t="s">
        <v>13</v>
      </c>
      <c r="C23" s="166">
        <v>3.1739999999999999</v>
      </c>
      <c r="D23" s="150">
        <f>C22-Table915325255[[#This Row],[%]]</f>
        <v>6.899999999999995E-2</v>
      </c>
      <c r="F23" s="87" t="str">
        <f>E5</f>
        <v>c</v>
      </c>
      <c r="G23" s="87">
        <f t="shared" si="0"/>
        <v>3.9359999999999999</v>
      </c>
      <c r="I23" s="87" t="s">
        <v>26</v>
      </c>
      <c r="J23" s="87">
        <f t="shared" si="1"/>
        <v>0.51900000000000002</v>
      </c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</row>
    <row r="24" spans="1:38" x14ac:dyDescent="0.3">
      <c r="A24" s="154" t="s">
        <v>30</v>
      </c>
      <c r="B24" s="174" t="s">
        <v>98</v>
      </c>
      <c r="C24" s="166">
        <v>3.0430000000000001</v>
      </c>
      <c r="D24" s="150">
        <f>C23-Table915325255[[#This Row],[%]]</f>
        <v>0.13099999999999978</v>
      </c>
      <c r="F24" s="87" t="str">
        <f>F3</f>
        <v>k</v>
      </c>
      <c r="G24" s="87">
        <f t="shared" si="0"/>
        <v>0.51900000000000002</v>
      </c>
      <c r="I24" s="87" t="s">
        <v>32</v>
      </c>
      <c r="J24" s="87">
        <f t="shared" si="1"/>
        <v>0.39800000000000002</v>
      </c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38" x14ac:dyDescent="0.3">
      <c r="A25" s="154" t="s">
        <v>23</v>
      </c>
      <c r="B25" s="154" t="s">
        <v>23</v>
      </c>
      <c r="C25" s="166">
        <v>2.6539999999999999</v>
      </c>
      <c r="D25" s="150">
        <f>C24-Table915325255[[#This Row],[%]]</f>
        <v>0.38900000000000023</v>
      </c>
      <c r="F25" s="87" t="str">
        <f>F4</f>
        <v>.</v>
      </c>
      <c r="G25" s="87">
        <f t="shared" si="0"/>
        <v>3.0430000000000001</v>
      </c>
      <c r="I25" s="147" t="s">
        <v>36</v>
      </c>
      <c r="J25" s="87">
        <f t="shared" si="1"/>
        <v>0.26900000000000002</v>
      </c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</row>
    <row r="26" spans="1:38" x14ac:dyDescent="0.3">
      <c r="A26" s="154" t="s">
        <v>31</v>
      </c>
      <c r="B26" s="154" t="s">
        <v>31</v>
      </c>
      <c r="C26" s="166">
        <v>2.54</v>
      </c>
      <c r="D26" s="150">
        <f>C25-Table915325255[[#This Row],[%]]</f>
        <v>0.11399999999999988</v>
      </c>
      <c r="F26" s="87" t="str">
        <f>F5</f>
        <v>,</v>
      </c>
      <c r="G26" s="87">
        <f t="shared" si="0"/>
        <v>1.0269999999999999</v>
      </c>
      <c r="I26" s="87" t="s">
        <v>1</v>
      </c>
      <c r="J26" s="87">
        <f t="shared" si="1"/>
        <v>0.18099999999999999</v>
      </c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38" x14ac:dyDescent="0.3">
      <c r="A27" s="154" t="s">
        <v>24</v>
      </c>
      <c r="B27" s="154" t="s">
        <v>24</v>
      </c>
      <c r="C27" s="166">
        <v>2.4380000000000002</v>
      </c>
      <c r="D27" s="150">
        <f>C26-Table915325255[[#This Row],[%]]</f>
        <v>0.10199999999999987</v>
      </c>
      <c r="F27" s="176"/>
      <c r="G27" s="177">
        <f>SUM(G12:G26)</f>
        <v>48.656999999999996</v>
      </c>
      <c r="I27" s="176"/>
      <c r="J27" s="178">
        <f>SUM(J12:J26)</f>
        <v>48.334000000000003</v>
      </c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38" x14ac:dyDescent="0.3">
      <c r="A28" s="155" t="s">
        <v>14</v>
      </c>
      <c r="B28" s="155" t="s">
        <v>14</v>
      </c>
      <c r="C28" s="167">
        <v>1.756</v>
      </c>
      <c r="D28" s="150">
        <f>C27-Table915325255[[#This Row],[%]]</f>
        <v>0.68200000000000016</v>
      </c>
      <c r="E28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</row>
    <row r="29" spans="1:38" x14ac:dyDescent="0.3">
      <c r="A29" s="155" t="s">
        <v>15</v>
      </c>
      <c r="B29" s="155" t="s">
        <v>15</v>
      </c>
      <c r="C29" s="167">
        <v>1.597</v>
      </c>
      <c r="D29" s="150">
        <f>C28-Table915325255[[#This Row],[%]]</f>
        <v>0.15900000000000003</v>
      </c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38" x14ac:dyDescent="0.3">
      <c r="A30" s="155" t="s">
        <v>20</v>
      </c>
      <c r="B30" s="155" t="s">
        <v>20</v>
      </c>
      <c r="C30" s="167">
        <v>1.5489999999999999</v>
      </c>
      <c r="D30" s="150">
        <f>C29-Table915325255[[#This Row],[%]]</f>
        <v>4.8000000000000043E-2</v>
      </c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38" x14ac:dyDescent="0.3">
      <c r="A31" s="155" t="s">
        <v>3</v>
      </c>
      <c r="B31" s="155" t="s">
        <v>3</v>
      </c>
      <c r="C31" s="167">
        <v>1.5489999999999999</v>
      </c>
      <c r="D31" s="150">
        <f>C30-Table915325255[[#This Row],[%]]</f>
        <v>0</v>
      </c>
      <c r="M31" s="150"/>
      <c r="N31" s="150"/>
      <c r="O31" s="150"/>
      <c r="P31" s="150"/>
      <c r="Q31" s="150"/>
      <c r="R31" s="150"/>
      <c r="Z31" s="150"/>
    </row>
    <row r="32" spans="1:38" x14ac:dyDescent="0.3">
      <c r="A32" s="155" t="s">
        <v>8</v>
      </c>
      <c r="B32" s="155" t="s">
        <v>8</v>
      </c>
      <c r="C32" s="167">
        <v>1.278</v>
      </c>
      <c r="D32" s="150">
        <f>C31-Table915325255[[#This Row],[%]]</f>
        <v>0.27099999999999991</v>
      </c>
      <c r="M32" s="150"/>
      <c r="N32" s="150"/>
      <c r="O32" s="150"/>
      <c r="P32" s="150"/>
      <c r="Q32" s="150"/>
      <c r="R32" s="150"/>
      <c r="Y32" s="150"/>
      <c r="Z32" s="150"/>
    </row>
    <row r="33" spans="1:26" x14ac:dyDescent="0.3">
      <c r="A33" s="155" t="s">
        <v>27</v>
      </c>
      <c r="B33" s="155" t="s">
        <v>99</v>
      </c>
      <c r="C33" s="167">
        <v>1.0269999999999999</v>
      </c>
      <c r="D33" s="150">
        <f>C32-Table915325255[[#This Row],[%]]</f>
        <v>0.25100000000000011</v>
      </c>
      <c r="M33" s="150"/>
      <c r="N33" s="150"/>
      <c r="O33" s="150"/>
      <c r="P33" s="150"/>
      <c r="Q33" s="150"/>
      <c r="R33" s="150"/>
      <c r="Y33" s="150"/>
      <c r="Z33" s="150"/>
    </row>
    <row r="34" spans="1:26" x14ac:dyDescent="0.3">
      <c r="A34" s="155" t="s">
        <v>19</v>
      </c>
      <c r="B34" s="155" t="s">
        <v>19</v>
      </c>
      <c r="C34" s="167">
        <v>0.90100000000000002</v>
      </c>
      <c r="D34" s="150">
        <f>C33-Table915325255[[#This Row],[%]]</f>
        <v>0.12599999999999989</v>
      </c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</row>
    <row r="35" spans="1:26" x14ac:dyDescent="0.3">
      <c r="A35" s="157" t="s">
        <v>26</v>
      </c>
      <c r="B35" s="157" t="s">
        <v>26</v>
      </c>
      <c r="C35" s="168">
        <v>0.51900000000000002</v>
      </c>
      <c r="D35" s="150">
        <f>C34-Table915325255[[#This Row],[%]]</f>
        <v>0.38200000000000001</v>
      </c>
      <c r="Q35" s="150"/>
    </row>
    <row r="36" spans="1:26" x14ac:dyDescent="0.3">
      <c r="A36" s="157" t="s">
        <v>17</v>
      </c>
      <c r="B36" s="157" t="s">
        <v>17</v>
      </c>
      <c r="C36" s="168">
        <v>0.43</v>
      </c>
      <c r="D36" s="150">
        <f>C35-Table915325255[[#This Row],[%]]</f>
        <v>8.9000000000000024E-2</v>
      </c>
    </row>
    <row r="37" spans="1:26" x14ac:dyDescent="0.3">
      <c r="A37" s="157" t="s">
        <v>100</v>
      </c>
      <c r="B37" s="157" t="s">
        <v>32</v>
      </c>
      <c r="C37" s="168">
        <v>0.39800000000000002</v>
      </c>
      <c r="D37" s="150">
        <f>C36-Table915325255[[#This Row],[%]]</f>
        <v>3.1999999999999973E-2</v>
      </c>
    </row>
    <row r="38" spans="1:26" x14ac:dyDescent="0.3">
      <c r="A38" s="159" t="s">
        <v>101</v>
      </c>
      <c r="B38" s="160" t="s">
        <v>36</v>
      </c>
      <c r="C38" s="168">
        <v>0.26900000000000002</v>
      </c>
      <c r="D38" s="150">
        <f>C37-Table915325255[[#This Row],[%]]</f>
        <v>0.129</v>
      </c>
    </row>
    <row r="39" spans="1:26" x14ac:dyDescent="0.3">
      <c r="A39" s="157" t="s">
        <v>7</v>
      </c>
      <c r="B39" s="157" t="s">
        <v>7</v>
      </c>
      <c r="C39" s="168">
        <v>0.23799999999999999</v>
      </c>
      <c r="D39" s="87">
        <f>C38-Table915325255[[#This Row],[%]]</f>
        <v>3.1000000000000028E-2</v>
      </c>
    </row>
    <row r="40" spans="1:26" x14ac:dyDescent="0.3">
      <c r="A40" s="157" t="s">
        <v>1</v>
      </c>
      <c r="B40" s="157" t="s">
        <v>1</v>
      </c>
      <c r="C40" s="168">
        <v>0.18099999999999999</v>
      </c>
      <c r="D40" s="87">
        <f>C39-Table915325255[[#This Row],[%]]</f>
        <v>5.6999999999999995E-2</v>
      </c>
    </row>
    <row r="41" spans="1:26" ht="14.4" customHeight="1" x14ac:dyDescent="0.3">
      <c r="A41" s="157" t="s">
        <v>16</v>
      </c>
      <c r="B41" s="157" t="s">
        <v>16</v>
      </c>
      <c r="C41" s="168">
        <v>0.105</v>
      </c>
      <c r="D41" s="87">
        <f>C40-Table915325255[[#This Row],[%]]</f>
        <v>7.5999999999999998E-2</v>
      </c>
    </row>
    <row r="42" spans="1:26" x14ac:dyDescent="0.3">
      <c r="H42" s="150"/>
    </row>
    <row r="43" spans="1:26" x14ac:dyDescent="0.3">
      <c r="F43" s="64"/>
      <c r="G43" s="64"/>
      <c r="H43" s="150"/>
    </row>
    <row r="44" spans="1:26" x14ac:dyDescent="0.3">
      <c r="H44" s="150"/>
    </row>
    <row r="45" spans="1:26" x14ac:dyDescent="0.3">
      <c r="F45" s="64"/>
      <c r="G45" s="64"/>
      <c r="H45" s="150"/>
    </row>
    <row r="46" spans="1:26" x14ac:dyDescent="0.3">
      <c r="F46" s="64"/>
      <c r="G46" s="64"/>
      <c r="H46" s="150"/>
    </row>
    <row r="47" spans="1:26" x14ac:dyDescent="0.3">
      <c r="H47" s="150"/>
    </row>
    <row r="48" spans="1:26" x14ac:dyDescent="0.3">
      <c r="F48" s="64"/>
      <c r="G48" s="64"/>
      <c r="H48" s="150"/>
    </row>
    <row r="49" spans="6:8" x14ac:dyDescent="0.3">
      <c r="F49" s="64"/>
      <c r="G49" s="64"/>
      <c r="H49" s="150"/>
    </row>
    <row r="50" spans="6:8" x14ac:dyDescent="0.3">
      <c r="F50" s="64"/>
      <c r="G50" s="64"/>
      <c r="H50" s="150"/>
    </row>
    <row r="51" spans="6:8" x14ac:dyDescent="0.3">
      <c r="F51" s="64"/>
      <c r="G51" s="64"/>
      <c r="H51" s="150"/>
    </row>
    <row r="52" spans="6:8" x14ac:dyDescent="0.3">
      <c r="F52" s="148"/>
      <c r="G52" s="148"/>
      <c r="H52" s="150"/>
    </row>
    <row r="53" spans="6:8" x14ac:dyDescent="0.3">
      <c r="H53" s="150"/>
    </row>
    <row r="54" spans="6:8" x14ac:dyDescent="0.3">
      <c r="H54" s="150"/>
    </row>
    <row r="55" spans="6:8" x14ac:dyDescent="0.3">
      <c r="F55" s="64"/>
      <c r="G55" s="64"/>
      <c r="H55" s="150"/>
    </row>
    <row r="56" spans="6:8" x14ac:dyDescent="0.3">
      <c r="F56" s="64"/>
      <c r="G56" s="64"/>
      <c r="H56" s="150"/>
    </row>
    <row r="57" spans="6:8" x14ac:dyDescent="0.3">
      <c r="F57" s="64"/>
      <c r="G57" s="64"/>
      <c r="H57" s="150"/>
    </row>
    <row r="58" spans="6:8" x14ac:dyDescent="0.3">
      <c r="F58" s="64"/>
      <c r="G58" s="64"/>
      <c r="H58" s="150"/>
    </row>
    <row r="59" spans="6:8" x14ac:dyDescent="0.3">
      <c r="H59" s="150"/>
    </row>
    <row r="60" spans="6:8" x14ac:dyDescent="0.3">
      <c r="H60" s="150"/>
    </row>
    <row r="61" spans="6:8" x14ac:dyDescent="0.3">
      <c r="H61" s="150"/>
    </row>
    <row r="62" spans="6:8" x14ac:dyDescent="0.3">
      <c r="H62" s="150"/>
    </row>
    <row r="63" spans="6:8" x14ac:dyDescent="0.3">
      <c r="H63" s="150"/>
    </row>
    <row r="64" spans="6:8" x14ac:dyDescent="0.3">
      <c r="H64" s="150"/>
    </row>
    <row r="65" spans="8:8" x14ac:dyDescent="0.3">
      <c r="H65" s="150"/>
    </row>
    <row r="66" spans="8:8" x14ac:dyDescent="0.3">
      <c r="H66" s="150"/>
    </row>
    <row r="67" spans="8:8" x14ac:dyDescent="0.3">
      <c r="H67" s="150"/>
    </row>
    <row r="68" spans="8:8" x14ac:dyDescent="0.3">
      <c r="H68" s="150"/>
    </row>
    <row r="69" spans="8:8" x14ac:dyDescent="0.3">
      <c r="H69" s="150"/>
    </row>
    <row r="70" spans="8:8" x14ac:dyDescent="0.3">
      <c r="H70" s="150"/>
    </row>
    <row r="71" spans="8:8" x14ac:dyDescent="0.3">
      <c r="H71" s="150"/>
    </row>
    <row r="72" spans="8:8" x14ac:dyDescent="0.3">
      <c r="H72" s="150"/>
    </row>
    <row r="73" spans="8:8" x14ac:dyDescent="0.3">
      <c r="H73" s="150"/>
    </row>
    <row r="74" spans="8:8" x14ac:dyDescent="0.3">
      <c r="H74" s="150"/>
    </row>
    <row r="75" spans="8:8" x14ac:dyDescent="0.3">
      <c r="H75" s="150"/>
    </row>
    <row r="76" spans="8:8" x14ac:dyDescent="0.3">
      <c r="H76" s="150"/>
    </row>
    <row r="77" spans="8:8" x14ac:dyDescent="0.3">
      <c r="H77" s="150"/>
    </row>
    <row r="78" spans="8:8" x14ac:dyDescent="0.3">
      <c r="H78" s="150"/>
    </row>
    <row r="79" spans="8:8" x14ac:dyDescent="0.3">
      <c r="H79" s="150"/>
    </row>
    <row r="80" spans="8:8" x14ac:dyDescent="0.3">
      <c r="H80" s="150"/>
    </row>
    <row r="81" spans="8:8" x14ac:dyDescent="0.3">
      <c r="H81" s="150"/>
    </row>
    <row r="82" spans="8:8" x14ac:dyDescent="0.3">
      <c r="H82" s="150"/>
    </row>
    <row r="83" spans="8:8" x14ac:dyDescent="0.3">
      <c r="H83" s="150"/>
    </row>
    <row r="84" spans="8:8" x14ac:dyDescent="0.3">
      <c r="H84" s="150"/>
    </row>
    <row r="85" spans="8:8" x14ac:dyDescent="0.3">
      <c r="H85" s="150"/>
    </row>
    <row r="86" spans="8:8" x14ac:dyDescent="0.3">
      <c r="H86" s="150"/>
    </row>
    <row r="87" spans="8:8" x14ac:dyDescent="0.3">
      <c r="H87" s="150"/>
    </row>
    <row r="88" spans="8:8" x14ac:dyDescent="0.3">
      <c r="H88" s="150"/>
    </row>
    <row r="89" spans="8:8" x14ac:dyDescent="0.3">
      <c r="H89" s="150"/>
    </row>
    <row r="90" spans="8:8" x14ac:dyDescent="0.3">
      <c r="H90" s="150"/>
    </row>
    <row r="91" spans="8:8" x14ac:dyDescent="0.3">
      <c r="H91" s="150"/>
    </row>
    <row r="92" spans="8:8" x14ac:dyDescent="0.3">
      <c r="H92" s="150"/>
    </row>
    <row r="93" spans="8:8" x14ac:dyDescent="0.3">
      <c r="H93" s="150"/>
    </row>
    <row r="94" spans="8:8" x14ac:dyDescent="0.3">
      <c r="H94" s="150"/>
    </row>
    <row r="95" spans="8:8" x14ac:dyDescent="0.3">
      <c r="H95" s="150"/>
    </row>
    <row r="96" spans="8:8" x14ac:dyDescent="0.3">
      <c r="H96" s="150"/>
    </row>
    <row r="97" spans="8:8" x14ac:dyDescent="0.3">
      <c r="H97" s="150"/>
    </row>
    <row r="98" spans="8:8" x14ac:dyDescent="0.3">
      <c r="H98" s="150"/>
    </row>
    <row r="99" spans="8:8" x14ac:dyDescent="0.3">
      <c r="H99" s="150"/>
    </row>
    <row r="100" spans="8:8" x14ac:dyDescent="0.3">
      <c r="H100" s="150"/>
    </row>
    <row r="101" spans="8:8" x14ac:dyDescent="0.3">
      <c r="H101" s="150"/>
    </row>
    <row r="102" spans="8:8" x14ac:dyDescent="0.3">
      <c r="H102" s="150"/>
    </row>
    <row r="103" spans="8:8" x14ac:dyDescent="0.3">
      <c r="H103" s="150"/>
    </row>
    <row r="104" spans="8:8" x14ac:dyDescent="0.3">
      <c r="H104" s="150"/>
    </row>
    <row r="105" spans="8:8" x14ac:dyDescent="0.3">
      <c r="H105" s="150"/>
    </row>
    <row r="106" spans="8:8" x14ac:dyDescent="0.3">
      <c r="H106" s="150"/>
    </row>
    <row r="107" spans="8:8" x14ac:dyDescent="0.3">
      <c r="H107" s="150"/>
    </row>
    <row r="108" spans="8:8" x14ac:dyDescent="0.3">
      <c r="H108" s="150"/>
    </row>
    <row r="109" spans="8:8" x14ac:dyDescent="0.3">
      <c r="H109" s="150"/>
    </row>
    <row r="110" spans="8:8" x14ac:dyDescent="0.3">
      <c r="H110" s="150"/>
    </row>
    <row r="111" spans="8:8" x14ac:dyDescent="0.3">
      <c r="H111" s="150"/>
    </row>
    <row r="112" spans="8:8" x14ac:dyDescent="0.3">
      <c r="H112" s="150"/>
    </row>
    <row r="113" spans="8:8" x14ac:dyDescent="0.3">
      <c r="H113" s="150"/>
    </row>
    <row r="114" spans="8:8" x14ac:dyDescent="0.3">
      <c r="H114" s="150"/>
    </row>
    <row r="115" spans="8:8" x14ac:dyDescent="0.3">
      <c r="H115" s="150"/>
    </row>
    <row r="116" spans="8:8" x14ac:dyDescent="0.3">
      <c r="H116" s="150"/>
    </row>
    <row r="117" spans="8:8" x14ac:dyDescent="0.3">
      <c r="H117" s="150"/>
    </row>
    <row r="118" spans="8:8" x14ac:dyDescent="0.3">
      <c r="H118" s="150"/>
    </row>
    <row r="119" spans="8:8" x14ac:dyDescent="0.3">
      <c r="H119" s="150"/>
    </row>
    <row r="120" spans="8:8" x14ac:dyDescent="0.3">
      <c r="H120" s="150"/>
    </row>
    <row r="121" spans="8:8" x14ac:dyDescent="0.3">
      <c r="H121" s="150"/>
    </row>
    <row r="122" spans="8:8" x14ac:dyDescent="0.3">
      <c r="H122" s="150"/>
    </row>
    <row r="123" spans="8:8" x14ac:dyDescent="0.3">
      <c r="H123" s="150"/>
    </row>
    <row r="124" spans="8:8" x14ac:dyDescent="0.3">
      <c r="H124" s="150"/>
    </row>
    <row r="125" spans="8:8" x14ac:dyDescent="0.3">
      <c r="H125" s="150"/>
    </row>
    <row r="126" spans="8:8" x14ac:dyDescent="0.3">
      <c r="H126" s="150"/>
    </row>
    <row r="127" spans="8:8" x14ac:dyDescent="0.3">
      <c r="H127" s="150"/>
    </row>
    <row r="128" spans="8:8" x14ac:dyDescent="0.3">
      <c r="H128" s="150"/>
    </row>
    <row r="129" spans="8:8" x14ac:dyDescent="0.3">
      <c r="H129" s="150"/>
    </row>
    <row r="130" spans="8:8" x14ac:dyDescent="0.3">
      <c r="H130" s="150"/>
    </row>
    <row r="131" spans="8:8" x14ac:dyDescent="0.3">
      <c r="H131" s="150"/>
    </row>
    <row r="132" spans="8:8" x14ac:dyDescent="0.3">
      <c r="H132" s="150"/>
    </row>
    <row r="133" spans="8:8" x14ac:dyDescent="0.3">
      <c r="H133" s="150"/>
    </row>
    <row r="134" spans="8:8" x14ac:dyDescent="0.3">
      <c r="H134" s="150"/>
    </row>
    <row r="135" spans="8:8" x14ac:dyDescent="0.3">
      <c r="H135" s="150"/>
    </row>
    <row r="136" spans="8:8" x14ac:dyDescent="0.3">
      <c r="H136" s="150"/>
    </row>
    <row r="137" spans="8:8" x14ac:dyDescent="0.3">
      <c r="H137" s="150"/>
    </row>
    <row r="138" spans="8:8" x14ac:dyDescent="0.3">
      <c r="H138" s="150"/>
    </row>
    <row r="139" spans="8:8" x14ac:dyDescent="0.3">
      <c r="H139" s="150"/>
    </row>
    <row r="140" spans="8:8" x14ac:dyDescent="0.3">
      <c r="H140" s="150"/>
    </row>
    <row r="141" spans="8:8" x14ac:dyDescent="0.3">
      <c r="H141" s="150"/>
    </row>
    <row r="142" spans="8:8" x14ac:dyDescent="0.3">
      <c r="H142" s="150"/>
    </row>
    <row r="143" spans="8:8" x14ac:dyDescent="0.3">
      <c r="H143" s="150"/>
    </row>
    <row r="144" spans="8:8" x14ac:dyDescent="0.3">
      <c r="H144" s="150"/>
    </row>
    <row r="145" spans="8:8" x14ac:dyDescent="0.3">
      <c r="H145" s="150"/>
    </row>
    <row r="146" spans="8:8" x14ac:dyDescent="0.3">
      <c r="H146" s="150"/>
    </row>
    <row r="147" spans="8:8" x14ac:dyDescent="0.3">
      <c r="H147" s="150"/>
    </row>
    <row r="148" spans="8:8" x14ac:dyDescent="0.3">
      <c r="H148" s="150"/>
    </row>
    <row r="149" spans="8:8" x14ac:dyDescent="0.3">
      <c r="H149" s="150"/>
    </row>
    <row r="150" spans="8:8" x14ac:dyDescent="0.3">
      <c r="H150" s="150"/>
    </row>
    <row r="151" spans="8:8" x14ac:dyDescent="0.3">
      <c r="H151" s="150"/>
    </row>
    <row r="152" spans="8:8" x14ac:dyDescent="0.3">
      <c r="H152" s="150"/>
    </row>
    <row r="153" spans="8:8" x14ac:dyDescent="0.3">
      <c r="H153" s="150"/>
    </row>
    <row r="154" spans="8:8" x14ac:dyDescent="0.3">
      <c r="H154" s="150"/>
    </row>
    <row r="155" spans="8:8" x14ac:dyDescent="0.3">
      <c r="H155" s="150"/>
    </row>
    <row r="156" spans="8:8" x14ac:dyDescent="0.3">
      <c r="H156" s="150"/>
    </row>
    <row r="157" spans="8:8" x14ac:dyDescent="0.3">
      <c r="H157" s="150"/>
    </row>
    <row r="158" spans="8:8" x14ac:dyDescent="0.3">
      <c r="H158" s="150"/>
    </row>
    <row r="159" spans="8:8" x14ac:dyDescent="0.3">
      <c r="H159" s="150"/>
    </row>
    <row r="160" spans="8:8" x14ac:dyDescent="0.3">
      <c r="H160" s="150"/>
    </row>
    <row r="161" spans="1:8" x14ac:dyDescent="0.3">
      <c r="H161" s="150"/>
    </row>
    <row r="162" spans="1:8" x14ac:dyDescent="0.3">
      <c r="H162" s="150"/>
    </row>
    <row r="163" spans="1:8" x14ac:dyDescent="0.3">
      <c r="H163" s="150"/>
    </row>
    <row r="164" spans="1:8" x14ac:dyDescent="0.3">
      <c r="H164" s="150"/>
    </row>
    <row r="165" spans="1:8" x14ac:dyDescent="0.3">
      <c r="H165" s="150"/>
    </row>
    <row r="166" spans="1:8" x14ac:dyDescent="0.3">
      <c r="H166" s="150"/>
    </row>
    <row r="167" spans="1:8" x14ac:dyDescent="0.3">
      <c r="H167" s="150"/>
    </row>
    <row r="168" spans="1:8" x14ac:dyDescent="0.3">
      <c r="H168" s="150"/>
    </row>
    <row r="169" spans="1:8" x14ac:dyDescent="0.3">
      <c r="H169" s="150"/>
    </row>
    <row r="170" spans="1:8" x14ac:dyDescent="0.3">
      <c r="H170" s="150"/>
    </row>
    <row r="171" spans="1:8" x14ac:dyDescent="0.3">
      <c r="H171" s="150"/>
    </row>
    <row r="172" spans="1:8" x14ac:dyDescent="0.3">
      <c r="H172" s="150"/>
    </row>
    <row r="173" spans="1:8" x14ac:dyDescent="0.3">
      <c r="A173"/>
      <c r="B173"/>
      <c r="H173" s="150"/>
    </row>
    <row r="174" spans="1:8" x14ac:dyDescent="0.3">
      <c r="H174" s="150"/>
    </row>
    <row r="175" spans="1:8" x14ac:dyDescent="0.3">
      <c r="H175" s="150"/>
    </row>
    <row r="176" spans="1:8" x14ac:dyDescent="0.3">
      <c r="H176" s="150"/>
    </row>
    <row r="177" spans="8:8" x14ac:dyDescent="0.3">
      <c r="H177" s="150"/>
    </row>
    <row r="178" spans="8:8" x14ac:dyDescent="0.3">
      <c r="H178" s="150"/>
    </row>
    <row r="179" spans="8:8" x14ac:dyDescent="0.3">
      <c r="H179" s="150"/>
    </row>
    <row r="180" spans="8:8" x14ac:dyDescent="0.3">
      <c r="H180" s="150"/>
    </row>
    <row r="181" spans="8:8" x14ac:dyDescent="0.3">
      <c r="H181" s="150"/>
    </row>
    <row r="182" spans="8:8" x14ac:dyDescent="0.3">
      <c r="H182" s="150"/>
    </row>
    <row r="183" spans="8:8" x14ac:dyDescent="0.3">
      <c r="H183" s="150"/>
    </row>
    <row r="184" spans="8:8" x14ac:dyDescent="0.3">
      <c r="H184" s="150"/>
    </row>
    <row r="185" spans="8:8" x14ac:dyDescent="0.3">
      <c r="H185" s="150"/>
    </row>
    <row r="186" spans="8:8" x14ac:dyDescent="0.3">
      <c r="H186" s="150"/>
    </row>
    <row r="187" spans="8:8" x14ac:dyDescent="0.3">
      <c r="H187" s="150"/>
    </row>
    <row r="188" spans="8:8" x14ac:dyDescent="0.3">
      <c r="H188" s="150"/>
    </row>
    <row r="189" spans="8:8" x14ac:dyDescent="0.3">
      <c r="H189" s="150"/>
    </row>
    <row r="190" spans="8:8" x14ac:dyDescent="0.3">
      <c r="H190" s="150"/>
    </row>
    <row r="191" spans="8:8" x14ac:dyDescent="0.3">
      <c r="H191" s="150"/>
    </row>
    <row r="192" spans="8:8" x14ac:dyDescent="0.3">
      <c r="H192" s="150"/>
    </row>
    <row r="193" spans="8:8" x14ac:dyDescent="0.3">
      <c r="H193" s="150"/>
    </row>
    <row r="194" spans="8:8" x14ac:dyDescent="0.3">
      <c r="H194" s="150"/>
    </row>
    <row r="195" spans="8:8" x14ac:dyDescent="0.3">
      <c r="H195" s="150"/>
    </row>
    <row r="196" spans="8:8" x14ac:dyDescent="0.3">
      <c r="H196" s="150"/>
    </row>
    <row r="197" spans="8:8" x14ac:dyDescent="0.3">
      <c r="H197" s="150"/>
    </row>
    <row r="198" spans="8:8" x14ac:dyDescent="0.3">
      <c r="H198" s="150"/>
    </row>
    <row r="199" spans="8:8" x14ac:dyDescent="0.3">
      <c r="H199" s="150"/>
    </row>
    <row r="200" spans="8:8" x14ac:dyDescent="0.3">
      <c r="H200" s="150"/>
    </row>
    <row r="201" spans="8:8" x14ac:dyDescent="0.3">
      <c r="H201" s="150"/>
    </row>
    <row r="202" spans="8:8" x14ac:dyDescent="0.3">
      <c r="H202" s="150"/>
    </row>
    <row r="203" spans="8:8" x14ac:dyDescent="0.3">
      <c r="H203" s="150"/>
    </row>
    <row r="204" spans="8:8" x14ac:dyDescent="0.3">
      <c r="H204" s="150"/>
    </row>
    <row r="205" spans="8:8" x14ac:dyDescent="0.3">
      <c r="H205" s="150"/>
    </row>
    <row r="206" spans="8:8" x14ac:dyDescent="0.3">
      <c r="H206" s="150"/>
    </row>
    <row r="207" spans="8:8" x14ac:dyDescent="0.3">
      <c r="H207" s="150"/>
    </row>
    <row r="208" spans="8:8" x14ac:dyDescent="0.3">
      <c r="H208" s="150"/>
    </row>
    <row r="209" spans="8:8" x14ac:dyDescent="0.3">
      <c r="H209" s="150"/>
    </row>
    <row r="210" spans="8:8" x14ac:dyDescent="0.3">
      <c r="H210" s="150"/>
    </row>
    <row r="211" spans="8:8" x14ac:dyDescent="0.3">
      <c r="H211" s="150"/>
    </row>
    <row r="212" spans="8:8" x14ac:dyDescent="0.3">
      <c r="H212" s="150"/>
    </row>
    <row r="213" spans="8:8" x14ac:dyDescent="0.3">
      <c r="H213" s="150"/>
    </row>
    <row r="214" spans="8:8" x14ac:dyDescent="0.3">
      <c r="H214" s="150"/>
    </row>
    <row r="215" spans="8:8" x14ac:dyDescent="0.3">
      <c r="H215" s="150"/>
    </row>
    <row r="216" spans="8:8" x14ac:dyDescent="0.3">
      <c r="H216" s="150"/>
    </row>
    <row r="217" spans="8:8" x14ac:dyDescent="0.3">
      <c r="H217" s="150"/>
    </row>
    <row r="218" spans="8:8" x14ac:dyDescent="0.3">
      <c r="H218" s="150"/>
    </row>
    <row r="219" spans="8:8" x14ac:dyDescent="0.3">
      <c r="H219" s="150"/>
    </row>
    <row r="220" spans="8:8" x14ac:dyDescent="0.3">
      <c r="H220" s="150"/>
    </row>
    <row r="221" spans="8:8" x14ac:dyDescent="0.3">
      <c r="H221" s="150"/>
    </row>
    <row r="222" spans="8:8" x14ac:dyDescent="0.3">
      <c r="H222" s="150"/>
    </row>
    <row r="223" spans="8:8" x14ac:dyDescent="0.3">
      <c r="H223" s="150"/>
    </row>
    <row r="224" spans="8:8" x14ac:dyDescent="0.3">
      <c r="H224" s="150"/>
    </row>
    <row r="225" spans="8:8" x14ac:dyDescent="0.3">
      <c r="H225" s="150"/>
    </row>
    <row r="226" spans="8:8" x14ac:dyDescent="0.3">
      <c r="H226" s="150"/>
    </row>
    <row r="227" spans="8:8" x14ac:dyDescent="0.3">
      <c r="H227" s="150"/>
    </row>
    <row r="228" spans="8:8" x14ac:dyDescent="0.3">
      <c r="H228" s="150"/>
    </row>
    <row r="229" spans="8:8" x14ac:dyDescent="0.3">
      <c r="H229" s="150"/>
    </row>
    <row r="230" spans="8:8" x14ac:dyDescent="0.3">
      <c r="H230" s="150"/>
    </row>
    <row r="231" spans="8:8" x14ac:dyDescent="0.3">
      <c r="H231" s="150"/>
    </row>
    <row r="232" spans="8:8" x14ac:dyDescent="0.3">
      <c r="H232" s="150"/>
    </row>
    <row r="233" spans="8:8" x14ac:dyDescent="0.3">
      <c r="H233" s="150"/>
    </row>
    <row r="234" spans="8:8" x14ac:dyDescent="0.3">
      <c r="H234" s="150"/>
    </row>
    <row r="235" spans="8:8" x14ac:dyDescent="0.3">
      <c r="H235" s="150"/>
    </row>
    <row r="236" spans="8:8" x14ac:dyDescent="0.3">
      <c r="H236" s="150"/>
    </row>
    <row r="237" spans="8:8" x14ac:dyDescent="0.3">
      <c r="H237" s="150"/>
    </row>
    <row r="238" spans="8:8" x14ac:dyDescent="0.3">
      <c r="H238" s="150"/>
    </row>
    <row r="239" spans="8:8" x14ac:dyDescent="0.3">
      <c r="H239" s="150"/>
    </row>
    <row r="240" spans="8:8" x14ac:dyDescent="0.3">
      <c r="H240" s="150"/>
    </row>
    <row r="241" spans="8:8" x14ac:dyDescent="0.3">
      <c r="H241" s="150"/>
    </row>
    <row r="242" spans="8:8" x14ac:dyDescent="0.3">
      <c r="H242" s="150"/>
    </row>
    <row r="243" spans="8:8" x14ac:dyDescent="0.3">
      <c r="H243" s="150"/>
    </row>
    <row r="244" spans="8:8" x14ac:dyDescent="0.3">
      <c r="H244" s="150"/>
    </row>
    <row r="245" spans="8:8" x14ac:dyDescent="0.3">
      <c r="H245" s="150"/>
    </row>
    <row r="246" spans="8:8" x14ac:dyDescent="0.3">
      <c r="H246" s="150"/>
    </row>
    <row r="247" spans="8:8" x14ac:dyDescent="0.3">
      <c r="H247" s="150"/>
    </row>
    <row r="248" spans="8:8" x14ac:dyDescent="0.3">
      <c r="H248" s="150"/>
    </row>
    <row r="249" spans="8:8" x14ac:dyDescent="0.3">
      <c r="H249" s="150"/>
    </row>
    <row r="250" spans="8:8" x14ac:dyDescent="0.3">
      <c r="H250" s="150"/>
    </row>
    <row r="251" spans="8:8" x14ac:dyDescent="0.3">
      <c r="H251" s="150"/>
    </row>
    <row r="252" spans="8:8" x14ac:dyDescent="0.3">
      <c r="H252" s="150"/>
    </row>
    <row r="253" spans="8:8" x14ac:dyDescent="0.3">
      <c r="H253" s="150"/>
    </row>
    <row r="254" spans="8:8" x14ac:dyDescent="0.3">
      <c r="H254" s="150"/>
    </row>
    <row r="255" spans="8:8" x14ac:dyDescent="0.3">
      <c r="H255" s="150"/>
    </row>
    <row r="256" spans="8:8" x14ac:dyDescent="0.3">
      <c r="H256" s="150"/>
    </row>
    <row r="257" spans="8:8" x14ac:dyDescent="0.3">
      <c r="H257" s="150"/>
    </row>
    <row r="258" spans="8:8" x14ac:dyDescent="0.3">
      <c r="H258" s="150"/>
    </row>
    <row r="259" spans="8:8" x14ac:dyDescent="0.3">
      <c r="H259" s="150"/>
    </row>
    <row r="260" spans="8:8" x14ac:dyDescent="0.3">
      <c r="H260" s="150"/>
    </row>
    <row r="261" spans="8:8" x14ac:dyDescent="0.3">
      <c r="H261" s="150"/>
    </row>
    <row r="262" spans="8:8" x14ac:dyDescent="0.3">
      <c r="H262" s="150"/>
    </row>
    <row r="263" spans="8:8" x14ac:dyDescent="0.3">
      <c r="H263" s="150"/>
    </row>
    <row r="264" spans="8:8" x14ac:dyDescent="0.3">
      <c r="H264" s="150"/>
    </row>
    <row r="265" spans="8:8" x14ac:dyDescent="0.3">
      <c r="H265" s="150"/>
    </row>
    <row r="266" spans="8:8" x14ac:dyDescent="0.3">
      <c r="H266" s="150"/>
    </row>
    <row r="267" spans="8:8" x14ac:dyDescent="0.3">
      <c r="H267" s="150"/>
    </row>
    <row r="268" spans="8:8" x14ac:dyDescent="0.3">
      <c r="H268" s="150"/>
    </row>
    <row r="269" spans="8:8" x14ac:dyDescent="0.3">
      <c r="H269" s="150"/>
    </row>
    <row r="270" spans="8:8" x14ac:dyDescent="0.3">
      <c r="H270" s="150"/>
    </row>
    <row r="271" spans="8:8" x14ac:dyDescent="0.3">
      <c r="H271" s="150"/>
    </row>
    <row r="272" spans="8:8" x14ac:dyDescent="0.3">
      <c r="H272" s="150"/>
    </row>
    <row r="273" spans="8:8" x14ac:dyDescent="0.3">
      <c r="H273" s="150"/>
    </row>
    <row r="274" spans="8:8" x14ac:dyDescent="0.3">
      <c r="H274" s="150"/>
    </row>
    <row r="275" spans="8:8" x14ac:dyDescent="0.3">
      <c r="H275" s="150"/>
    </row>
    <row r="276" spans="8:8" x14ac:dyDescent="0.3">
      <c r="H276" s="150"/>
    </row>
    <row r="277" spans="8:8" x14ac:dyDescent="0.3">
      <c r="H277" s="150"/>
    </row>
    <row r="278" spans="8:8" x14ac:dyDescent="0.3">
      <c r="H278" s="150"/>
    </row>
    <row r="279" spans="8:8" x14ac:dyDescent="0.3">
      <c r="H279" s="150"/>
    </row>
    <row r="280" spans="8:8" x14ac:dyDescent="0.3">
      <c r="H280" s="150"/>
    </row>
    <row r="281" spans="8:8" x14ac:dyDescent="0.3">
      <c r="H281" s="150"/>
    </row>
    <row r="282" spans="8:8" x14ac:dyDescent="0.3">
      <c r="H282" s="150"/>
    </row>
    <row r="283" spans="8:8" x14ac:dyDescent="0.3">
      <c r="H283" s="150"/>
    </row>
    <row r="284" spans="8:8" x14ac:dyDescent="0.3">
      <c r="H284" s="150"/>
    </row>
    <row r="285" spans="8:8" x14ac:dyDescent="0.3">
      <c r="H285" s="150"/>
    </row>
    <row r="286" spans="8:8" x14ac:dyDescent="0.3">
      <c r="H286" s="150"/>
    </row>
    <row r="287" spans="8:8" x14ac:dyDescent="0.3">
      <c r="H287" s="150"/>
    </row>
    <row r="288" spans="8:8" x14ac:dyDescent="0.3">
      <c r="H288" s="150"/>
    </row>
    <row r="289" spans="8:8" x14ac:dyDescent="0.3">
      <c r="H289" s="150"/>
    </row>
    <row r="290" spans="8:8" x14ac:dyDescent="0.3">
      <c r="H290" s="150"/>
    </row>
    <row r="291" spans="8:8" x14ac:dyDescent="0.3">
      <c r="H291" s="150"/>
    </row>
    <row r="292" spans="8:8" x14ac:dyDescent="0.3">
      <c r="H292" s="150"/>
    </row>
    <row r="293" spans="8:8" x14ac:dyDescent="0.3">
      <c r="H293" s="150"/>
    </row>
    <row r="294" spans="8:8" x14ac:dyDescent="0.3">
      <c r="H294" s="150"/>
    </row>
    <row r="295" spans="8:8" x14ac:dyDescent="0.3">
      <c r="H295" s="150"/>
    </row>
    <row r="296" spans="8:8" x14ac:dyDescent="0.3">
      <c r="H296" s="150"/>
    </row>
    <row r="297" spans="8:8" x14ac:dyDescent="0.3">
      <c r="H297" s="150"/>
    </row>
    <row r="298" spans="8:8" x14ac:dyDescent="0.3">
      <c r="H298" s="150"/>
    </row>
    <row r="299" spans="8:8" x14ac:dyDescent="0.3">
      <c r="H299" s="150"/>
    </row>
    <row r="300" spans="8:8" x14ac:dyDescent="0.3">
      <c r="H300" s="150"/>
    </row>
    <row r="301" spans="8:8" x14ac:dyDescent="0.3">
      <c r="H301" s="150"/>
    </row>
    <row r="302" spans="8:8" x14ac:dyDescent="0.3">
      <c r="H302" s="150"/>
    </row>
    <row r="303" spans="8:8" x14ac:dyDescent="0.3">
      <c r="H303" s="150"/>
    </row>
    <row r="304" spans="8:8" x14ac:dyDescent="0.3">
      <c r="H304" s="150"/>
    </row>
    <row r="305" spans="1:8" x14ac:dyDescent="0.3">
      <c r="H305" s="150"/>
    </row>
    <row r="306" spans="1:8" x14ac:dyDescent="0.3">
      <c r="H306" s="150"/>
    </row>
    <row r="307" spans="1:8" x14ac:dyDescent="0.3">
      <c r="H307" s="150"/>
    </row>
    <row r="308" spans="1:8" x14ac:dyDescent="0.3">
      <c r="H308" s="150"/>
    </row>
    <row r="309" spans="1:8" x14ac:dyDescent="0.3">
      <c r="H309" s="150"/>
    </row>
    <row r="310" spans="1:8" x14ac:dyDescent="0.3">
      <c r="H310" s="150"/>
    </row>
    <row r="311" spans="1:8" x14ac:dyDescent="0.3">
      <c r="H311" s="150"/>
    </row>
    <row r="312" spans="1:8" x14ac:dyDescent="0.3">
      <c r="H312" s="150"/>
    </row>
    <row r="313" spans="1:8" x14ac:dyDescent="0.3">
      <c r="H313" s="150"/>
    </row>
    <row r="314" spans="1:8" x14ac:dyDescent="0.3">
      <c r="H314" s="150"/>
    </row>
    <row r="315" spans="1:8" x14ac:dyDescent="0.3">
      <c r="H315" s="150"/>
    </row>
    <row r="316" spans="1:8" x14ac:dyDescent="0.3">
      <c r="H316" s="150"/>
    </row>
    <row r="317" spans="1:8" x14ac:dyDescent="0.3">
      <c r="H317" s="150"/>
    </row>
    <row r="318" spans="1:8" x14ac:dyDescent="0.3">
      <c r="H318" s="150"/>
    </row>
    <row r="319" spans="1:8" x14ac:dyDescent="0.3">
      <c r="A319" s="151"/>
      <c r="B319" s="151"/>
    </row>
  </sheetData>
  <dataConsolidate>
    <dataRefs count="1">
      <dataRef ref="A12:B317" sheet="Template"/>
    </dataRefs>
  </dataConsolidate>
  <mergeCells count="4">
    <mergeCell ref="F6:F7"/>
    <mergeCell ref="G6:G7"/>
    <mergeCell ref="K6:K7"/>
    <mergeCell ref="L6:L7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Efforts</vt:lpstr>
      <vt:lpstr>Template</vt:lpstr>
      <vt:lpstr>My 21</vt:lpstr>
      <vt:lpstr>My 20</vt:lpstr>
      <vt:lpstr>My 19</vt:lpstr>
      <vt:lpstr>My 18</vt:lpstr>
      <vt:lpstr>My 17</vt:lpstr>
      <vt:lpstr>My 14</vt:lpstr>
      <vt:lpstr>My 16</vt:lpstr>
      <vt:lpstr>My 15</vt:lpstr>
      <vt:lpstr>My 11</vt:lpstr>
      <vt:lpstr>My 13</vt:lpstr>
      <vt:lpstr>My 12</vt:lpstr>
      <vt:lpstr>My 9</vt:lpstr>
      <vt:lpstr>My 7</vt:lpstr>
      <vt:lpstr>My 10</vt:lpstr>
      <vt:lpstr>My 8</vt:lpstr>
      <vt:lpstr>My 7.1</vt:lpstr>
      <vt:lpstr>My 4</vt:lpstr>
      <vt:lpstr>My 5.0</vt:lpstr>
      <vt:lpstr>My 3</vt:lpstr>
      <vt:lpstr>My 1</vt:lpstr>
      <vt:lpstr>My 2</vt:lpstr>
      <vt:lpstr>My 6</vt:lpstr>
      <vt:lpstr>Arensito</vt:lpstr>
      <vt:lpstr>Capewell 9.3</vt:lpstr>
      <vt:lpstr>Capewell 9.2</vt:lpstr>
      <vt:lpstr>Workman</vt:lpstr>
      <vt:lpstr>Asset</vt:lpstr>
      <vt:lpstr>Arensito.2</vt:lpstr>
      <vt:lpstr>Collemak</vt:lpstr>
      <vt:lpstr>Norman</vt:lpstr>
      <vt:lpstr>Mtgap2</vt:lpstr>
      <vt:lpstr>QWERF</vt:lpstr>
      <vt:lpstr>Capewell.ex</vt:lpstr>
      <vt:lpstr>Norman L</vt:lpstr>
      <vt:lpstr>Soul</vt:lpstr>
      <vt:lpstr>Niro</vt:lpstr>
      <vt:lpstr>Breakl15</vt:lpstr>
      <vt:lpstr>QGMLWB</vt:lpstr>
      <vt:lpstr>QGMLWY</vt:lpstr>
      <vt:lpstr>QFMLWY</vt:lpstr>
      <vt:lpstr>Gelatin</vt:lpstr>
      <vt:lpstr>Kaehi</vt:lpstr>
      <vt:lpstr>Mtgap1</vt:lpstr>
      <vt:lpstr>Qwerty</vt:lpstr>
      <vt:lpstr>C-Qwerty</vt:lpstr>
      <vt:lpstr>TNWMLC</vt:lpstr>
      <vt:lpstr>Dvorak</vt:lpstr>
      <vt:lpstr>Capewell-Dvorak</vt:lpstr>
      <vt:lpstr>Klausler</vt:lpstr>
      <vt:lpstr>C-Qwerty 1-2</vt:lpstr>
      <vt:lpstr>C-Qwerty N</vt:lpstr>
      <vt:lpstr>Norman LR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2020-05-30T15:35:02Z</dcterms:created>
  <dcterms:modified xsi:type="dcterms:W3CDTF">2021-01-17T16:18:11Z</dcterms:modified>
</cp:coreProperties>
</file>