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layouts\"/>
    </mc:Choice>
  </mc:AlternateContent>
  <xr:revisionPtr revIDLastSave="0" documentId="13_ncr:1_{796DAF68-084B-4832-90B9-F331C997E845}" xr6:coauthVersionLast="45" xr6:coauthVersionMax="45" xr10:uidLastSave="{00000000-0000-0000-0000-000000000000}"/>
  <bookViews>
    <workbookView xWindow="840" yWindow="-108" windowWidth="29988" windowHeight="17496" tabRatio="874" firstSheet="1" activeTab="7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1" sheetId="26" r:id="rId5"/>
    <sheet name="My 2" sheetId="27" r:id="rId6"/>
    <sheet name="My 3" sheetId="39" r:id="rId7"/>
    <sheet name="My 4" sheetId="40" r:id="rId8"/>
    <sheet name="my" sheetId="41" r:id="rId9"/>
    <sheet name="Norman" sheetId="21" r:id="rId10"/>
    <sheet name="Soul" sheetId="13" r:id="rId11"/>
    <sheet name="Mtgap2" sheetId="8" r:id="rId12"/>
    <sheet name="Breakl15" sheetId="6" r:id="rId13"/>
    <sheet name="QGMLWB" sheetId="16" r:id="rId14"/>
    <sheet name="Workman" sheetId="10" r:id="rId15"/>
    <sheet name="Niro" sheetId="12" r:id="rId16"/>
    <sheet name="Collemak" sheetId="4" r:id="rId17"/>
    <sheet name="QGMLWY" sheetId="18" r:id="rId18"/>
    <sheet name="QFMLWY" sheetId="15" r:id="rId19"/>
    <sheet name="Gelatin" sheetId="20" r:id="rId20"/>
    <sheet name="Kaehi" sheetId="14" r:id="rId21"/>
    <sheet name="Mtgap1" sheetId="5" r:id="rId22"/>
    <sheet name="Querty" sheetId="3" r:id="rId23"/>
    <sheet name="TNWMLC" sheetId="19" r:id="rId24"/>
    <sheet name="Dvorak" sheetId="9" r:id="rId25"/>
    <sheet name="Capewell-Dvorak" sheetId="28" r:id="rId26"/>
    <sheet name="Klausler" sheetId="29" r:id="rId27"/>
    <sheet name="Arensito" sheetId="30" r:id="rId28"/>
    <sheet name="C-Querty" sheetId="31" r:id="rId29"/>
    <sheet name="C-Querty 1-2" sheetId="32" r:id="rId30"/>
    <sheet name="C-Querty N" sheetId="33" r:id="rId31"/>
    <sheet name="Capewell" sheetId="34" r:id="rId32"/>
    <sheet name="Asset" sheetId="35" r:id="rId33"/>
    <sheet name="Norman L" sheetId="36" r:id="rId34"/>
    <sheet name="Norman LR" sheetId="37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41" l="1"/>
  <c r="AA7" i="41"/>
  <c r="AJ6" i="41"/>
  <c r="AI6" i="41"/>
  <c r="AH6" i="41"/>
  <c r="AG6" i="41"/>
  <c r="AF6" i="41"/>
  <c r="AE6" i="41"/>
  <c r="AD6" i="41"/>
  <c r="AC6" i="41"/>
  <c r="AA6" i="41"/>
  <c r="Z6" i="41"/>
  <c r="Y6" i="41"/>
  <c r="X6" i="41"/>
  <c r="W6" i="41"/>
  <c r="V6" i="41"/>
  <c r="U6" i="41"/>
  <c r="T6" i="41"/>
  <c r="AJ5" i="41"/>
  <c r="AF5" i="41"/>
  <c r="AE5" i="41"/>
  <c r="AD5" i="41"/>
  <c r="AC5" i="41"/>
  <c r="AA5" i="41"/>
  <c r="Z5" i="41"/>
  <c r="T5" i="41"/>
  <c r="P5" i="41"/>
  <c r="AI5" i="41" s="1"/>
  <c r="AH5" i="41"/>
  <c r="AG5" i="41"/>
  <c r="M5" i="41"/>
  <c r="L5" i="41"/>
  <c r="Y5" i="41" s="1"/>
  <c r="X5" i="41"/>
  <c r="W5" i="41"/>
  <c r="V5" i="41"/>
  <c r="AJ4" i="41"/>
  <c r="AD4" i="41"/>
  <c r="Z4" i="41"/>
  <c r="T4" i="41"/>
  <c r="P4" i="41"/>
  <c r="AI4" i="41" s="1"/>
  <c r="O4" i="41"/>
  <c r="AH4" i="41" s="1"/>
  <c r="N4" i="41"/>
  <c r="AG4" i="41" s="1"/>
  <c r="M4" i="41"/>
  <c r="AF4" i="41" s="1"/>
  <c r="L4" i="41"/>
  <c r="AE4" i="41" s="1"/>
  <c r="X4" i="41"/>
  <c r="V4" i="41"/>
  <c r="AJ3" i="41"/>
  <c r="AD3" i="41"/>
  <c r="Z3" i="41"/>
  <c r="T3" i="41"/>
  <c r="P3" i="41"/>
  <c r="AI3" i="41" s="1"/>
  <c r="O3" i="41"/>
  <c r="AH3" i="41" s="1"/>
  <c r="N3" i="41"/>
  <c r="AG3" i="41" s="1"/>
  <c r="M3" i="41"/>
  <c r="AF3" i="41" s="1"/>
  <c r="L3" i="41"/>
  <c r="AE3" i="41" s="1"/>
  <c r="Y3" i="41"/>
  <c r="X3" i="41"/>
  <c r="AJ2" i="41"/>
  <c r="AI2" i="41"/>
  <c r="AH2" i="41"/>
  <c r="AG2" i="41"/>
  <c r="AF2" i="41"/>
  <c r="AE2" i="41"/>
  <c r="AD2" i="41"/>
  <c r="Z2" i="41"/>
  <c r="Y2" i="41"/>
  <c r="X2" i="41"/>
  <c r="W2" i="41"/>
  <c r="V2" i="41"/>
  <c r="U2" i="41"/>
  <c r="T2" i="41"/>
  <c r="P5" i="23"/>
  <c r="P4" i="23"/>
  <c r="P3" i="23"/>
  <c r="O5" i="23"/>
  <c r="O4" i="23"/>
  <c r="O3" i="23"/>
  <c r="N5" i="23"/>
  <c r="N4" i="23"/>
  <c r="N3" i="23"/>
  <c r="M5" i="23"/>
  <c r="M4" i="23"/>
  <c r="M3" i="23"/>
  <c r="L5" i="23"/>
  <c r="L4" i="23"/>
  <c r="L3" i="23"/>
  <c r="P3" i="1"/>
  <c r="F11" i="40"/>
  <c r="E11" i="40"/>
  <c r="D11" i="40"/>
  <c r="C11" i="40"/>
  <c r="F10" i="40"/>
  <c r="E10" i="40"/>
  <c r="D10" i="40"/>
  <c r="C10" i="40"/>
  <c r="B10" i="40"/>
  <c r="E9" i="40"/>
  <c r="C9" i="40"/>
  <c r="B9" i="40"/>
  <c r="J13" i="40"/>
  <c r="Q12" i="40"/>
  <c r="P12" i="40"/>
  <c r="O12" i="40"/>
  <c r="N12" i="40"/>
  <c r="M12" i="40"/>
  <c r="L12" i="40"/>
  <c r="K12" i="40"/>
  <c r="J12" i="40"/>
  <c r="Q11" i="40"/>
  <c r="P11" i="40"/>
  <c r="O11" i="40"/>
  <c r="N11" i="40"/>
  <c r="M11" i="40"/>
  <c r="L11" i="40"/>
  <c r="K11" i="40"/>
  <c r="J11" i="40"/>
  <c r="Q10" i="40"/>
  <c r="P10" i="40"/>
  <c r="O10" i="40"/>
  <c r="N10" i="40"/>
  <c r="M10" i="40"/>
  <c r="L10" i="40"/>
  <c r="K10" i="40"/>
  <c r="Q9" i="40"/>
  <c r="P9" i="40"/>
  <c r="O9" i="40"/>
  <c r="N9" i="40"/>
  <c r="M9" i="40"/>
  <c r="L9" i="40"/>
  <c r="K9" i="40"/>
  <c r="Q8" i="40"/>
  <c r="P8" i="40"/>
  <c r="O8" i="40"/>
  <c r="N8" i="40"/>
  <c r="M8" i="40"/>
  <c r="L8" i="40"/>
  <c r="K8" i="40"/>
  <c r="H13" i="40"/>
  <c r="H12" i="40"/>
  <c r="G12" i="40"/>
  <c r="F12" i="40"/>
  <c r="E12" i="40"/>
  <c r="D12" i="40"/>
  <c r="C12" i="40"/>
  <c r="B12" i="40"/>
  <c r="A12" i="40"/>
  <c r="H11" i="40"/>
  <c r="G11" i="40"/>
  <c r="B11" i="40"/>
  <c r="A11" i="40"/>
  <c r="G10" i="40"/>
  <c r="A10" i="40"/>
  <c r="G9" i="40"/>
  <c r="F9" i="40"/>
  <c r="D9" i="40"/>
  <c r="A9" i="40"/>
  <c r="G8" i="40"/>
  <c r="F8" i="40"/>
  <c r="E8" i="40"/>
  <c r="D8" i="40"/>
  <c r="C8" i="40"/>
  <c r="B8" i="40"/>
  <c r="A8" i="40"/>
  <c r="E11" i="39"/>
  <c r="E10" i="39"/>
  <c r="J13" i="39"/>
  <c r="Q12" i="39"/>
  <c r="P12" i="39"/>
  <c r="O12" i="39"/>
  <c r="N12" i="39"/>
  <c r="M12" i="39"/>
  <c r="L12" i="39"/>
  <c r="K12" i="39"/>
  <c r="J12" i="39"/>
  <c r="Q11" i="39"/>
  <c r="P11" i="39"/>
  <c r="O11" i="39"/>
  <c r="N11" i="39"/>
  <c r="M11" i="39"/>
  <c r="L11" i="39"/>
  <c r="K11" i="39"/>
  <c r="J11" i="39"/>
  <c r="Q10" i="39"/>
  <c r="P10" i="39"/>
  <c r="O10" i="39"/>
  <c r="N10" i="39"/>
  <c r="M10" i="39"/>
  <c r="L10" i="39"/>
  <c r="K10" i="39"/>
  <c r="Q9" i="39"/>
  <c r="P9" i="39"/>
  <c r="O9" i="39"/>
  <c r="N9" i="39"/>
  <c r="M9" i="39"/>
  <c r="L9" i="39"/>
  <c r="K9" i="39"/>
  <c r="Q8" i="39"/>
  <c r="P8" i="39"/>
  <c r="O8" i="39"/>
  <c r="N8" i="39"/>
  <c r="M8" i="39"/>
  <c r="L8" i="39"/>
  <c r="K8" i="39"/>
  <c r="H13" i="39"/>
  <c r="F6" i="39"/>
  <c r="H12" i="39"/>
  <c r="G12" i="39"/>
  <c r="F5" i="39"/>
  <c r="F12" i="39" s="1"/>
  <c r="E12" i="39"/>
  <c r="D12" i="39"/>
  <c r="C12" i="39"/>
  <c r="B12" i="39"/>
  <c r="A12" i="39"/>
  <c r="H11" i="39"/>
  <c r="G11" i="39"/>
  <c r="F11" i="39"/>
  <c r="D11" i="39"/>
  <c r="C11" i="39"/>
  <c r="B11" i="39"/>
  <c r="A11" i="39"/>
  <c r="G10" i="39"/>
  <c r="F10" i="39"/>
  <c r="D10" i="39"/>
  <c r="C10" i="39"/>
  <c r="B10" i="39"/>
  <c r="A10" i="39"/>
  <c r="G9" i="39"/>
  <c r="F9" i="39"/>
  <c r="E9" i="39"/>
  <c r="D9" i="39"/>
  <c r="C9" i="39"/>
  <c r="B9" i="39"/>
  <c r="A9" i="39"/>
  <c r="G8" i="39"/>
  <c r="F8" i="39"/>
  <c r="E8" i="39"/>
  <c r="D8" i="39"/>
  <c r="C8" i="39"/>
  <c r="B8" i="39"/>
  <c r="A8" i="39"/>
  <c r="Y4" i="41" l="1"/>
  <c r="V3" i="41"/>
  <c r="W3" i="41"/>
  <c r="W4" i="41"/>
  <c r="T9" i="41"/>
  <c r="U3" i="41"/>
  <c r="U4" i="41"/>
  <c r="U5" i="41"/>
  <c r="A16" i="40"/>
  <c r="A15" i="40"/>
  <c r="A16" i="39"/>
  <c r="A15" i="39"/>
  <c r="J13" i="37"/>
  <c r="H13" i="37"/>
  <c r="Q12" i="37"/>
  <c r="P12" i="37"/>
  <c r="O12" i="37"/>
  <c r="N12" i="37"/>
  <c r="M12" i="37"/>
  <c r="L12" i="37"/>
  <c r="K12" i="37"/>
  <c r="J12" i="37"/>
  <c r="H12" i="37"/>
  <c r="G12" i="37"/>
  <c r="F12" i="37"/>
  <c r="E12" i="37"/>
  <c r="D12" i="37"/>
  <c r="C12" i="37"/>
  <c r="B12" i="37"/>
  <c r="A12" i="37"/>
  <c r="Q11" i="37"/>
  <c r="P11" i="37"/>
  <c r="O11" i="37"/>
  <c r="N11" i="37"/>
  <c r="M11" i="37"/>
  <c r="L11" i="37"/>
  <c r="K11" i="37"/>
  <c r="J11" i="37"/>
  <c r="H11" i="37"/>
  <c r="G11" i="37"/>
  <c r="F11" i="37"/>
  <c r="E11" i="37"/>
  <c r="D11" i="37"/>
  <c r="C11" i="37"/>
  <c r="B11" i="37"/>
  <c r="A11" i="37"/>
  <c r="Q10" i="37"/>
  <c r="P10" i="37"/>
  <c r="O10" i="37"/>
  <c r="N10" i="37"/>
  <c r="M10" i="37"/>
  <c r="L10" i="37"/>
  <c r="K10" i="37"/>
  <c r="G10" i="37"/>
  <c r="F10" i="37"/>
  <c r="E10" i="37"/>
  <c r="D10" i="37"/>
  <c r="C10" i="37"/>
  <c r="B10" i="37"/>
  <c r="A10" i="37"/>
  <c r="Q9" i="37"/>
  <c r="P9" i="37"/>
  <c r="O9" i="37"/>
  <c r="N9" i="37"/>
  <c r="M9" i="37"/>
  <c r="L9" i="37"/>
  <c r="K9" i="37"/>
  <c r="G9" i="37"/>
  <c r="F9" i="37"/>
  <c r="E9" i="37"/>
  <c r="D9" i="37"/>
  <c r="C9" i="37"/>
  <c r="B9" i="37"/>
  <c r="A9" i="37"/>
  <c r="Q8" i="37"/>
  <c r="P8" i="37"/>
  <c r="O8" i="37"/>
  <c r="N8" i="37"/>
  <c r="M8" i="37"/>
  <c r="L8" i="37"/>
  <c r="K8" i="37"/>
  <c r="G8" i="37"/>
  <c r="F8" i="37"/>
  <c r="E8" i="37"/>
  <c r="D8" i="37"/>
  <c r="C8" i="37"/>
  <c r="B8" i="37"/>
  <c r="A8" i="37"/>
  <c r="E9" i="36"/>
  <c r="J13" i="36"/>
  <c r="H13" i="36"/>
  <c r="Q12" i="36"/>
  <c r="P12" i="36"/>
  <c r="O12" i="36"/>
  <c r="N12" i="36"/>
  <c r="M12" i="36"/>
  <c r="L12" i="36"/>
  <c r="K12" i="36"/>
  <c r="J12" i="36"/>
  <c r="H12" i="36"/>
  <c r="G12" i="36"/>
  <c r="F12" i="36"/>
  <c r="E12" i="36"/>
  <c r="D12" i="36"/>
  <c r="C12" i="36"/>
  <c r="B12" i="36"/>
  <c r="A12" i="36"/>
  <c r="Q11" i="36"/>
  <c r="P11" i="36"/>
  <c r="O11" i="36"/>
  <c r="N11" i="36"/>
  <c r="M11" i="36"/>
  <c r="L11" i="36"/>
  <c r="K11" i="36"/>
  <c r="J11" i="36"/>
  <c r="H11" i="36"/>
  <c r="G11" i="36"/>
  <c r="F11" i="36"/>
  <c r="E11" i="36"/>
  <c r="D11" i="36"/>
  <c r="C11" i="36"/>
  <c r="B11" i="36"/>
  <c r="A11" i="36"/>
  <c r="Q10" i="36"/>
  <c r="P10" i="36"/>
  <c r="O10" i="36"/>
  <c r="N10" i="36"/>
  <c r="M10" i="36"/>
  <c r="L10" i="36"/>
  <c r="K10" i="36"/>
  <c r="G10" i="36"/>
  <c r="F10" i="36"/>
  <c r="E10" i="36"/>
  <c r="D10" i="36"/>
  <c r="C10" i="36"/>
  <c r="B10" i="36"/>
  <c r="A10" i="36"/>
  <c r="Q9" i="36"/>
  <c r="P9" i="36"/>
  <c r="O9" i="36"/>
  <c r="N9" i="36"/>
  <c r="M9" i="36"/>
  <c r="L9" i="36"/>
  <c r="K9" i="36"/>
  <c r="G9" i="36"/>
  <c r="F9" i="36"/>
  <c r="D9" i="36"/>
  <c r="C9" i="36"/>
  <c r="B9" i="36"/>
  <c r="A9" i="36"/>
  <c r="Q8" i="36"/>
  <c r="P8" i="36"/>
  <c r="O8" i="36"/>
  <c r="N8" i="36"/>
  <c r="M8" i="36"/>
  <c r="L8" i="36"/>
  <c r="K8" i="36"/>
  <c r="G8" i="36"/>
  <c r="F8" i="36"/>
  <c r="E8" i="36"/>
  <c r="D8" i="36"/>
  <c r="C8" i="36"/>
  <c r="B8" i="36"/>
  <c r="A8" i="36"/>
  <c r="J13" i="35"/>
  <c r="H13" i="35"/>
  <c r="Q12" i="35"/>
  <c r="P12" i="35"/>
  <c r="O12" i="35"/>
  <c r="N12" i="35"/>
  <c r="M12" i="35"/>
  <c r="L12" i="35"/>
  <c r="K12" i="35"/>
  <c r="J12" i="35"/>
  <c r="H12" i="35"/>
  <c r="G12" i="35"/>
  <c r="F12" i="35"/>
  <c r="E12" i="35"/>
  <c r="D12" i="35"/>
  <c r="C12" i="35"/>
  <c r="B12" i="35"/>
  <c r="A12" i="35"/>
  <c r="Q11" i="35"/>
  <c r="P11" i="35"/>
  <c r="O11" i="35"/>
  <c r="N11" i="35"/>
  <c r="M11" i="35"/>
  <c r="L11" i="35"/>
  <c r="K11" i="35"/>
  <c r="J11" i="35"/>
  <c r="H11" i="35"/>
  <c r="G11" i="35"/>
  <c r="F11" i="35"/>
  <c r="E11" i="35"/>
  <c r="D11" i="35"/>
  <c r="C11" i="35"/>
  <c r="B11" i="35"/>
  <c r="A11" i="35"/>
  <c r="Q10" i="35"/>
  <c r="P10" i="35"/>
  <c r="O10" i="35"/>
  <c r="N10" i="35"/>
  <c r="M10" i="35"/>
  <c r="L10" i="35"/>
  <c r="K10" i="35"/>
  <c r="G10" i="35"/>
  <c r="F10" i="35"/>
  <c r="E10" i="35"/>
  <c r="D10" i="35"/>
  <c r="C10" i="35"/>
  <c r="B10" i="35"/>
  <c r="A10" i="35"/>
  <c r="Q9" i="35"/>
  <c r="P9" i="35"/>
  <c r="O9" i="35"/>
  <c r="N9" i="35"/>
  <c r="M9" i="35"/>
  <c r="L9" i="35"/>
  <c r="K9" i="35"/>
  <c r="G9" i="35"/>
  <c r="F9" i="35"/>
  <c r="E9" i="35"/>
  <c r="D9" i="35"/>
  <c r="C9" i="35"/>
  <c r="B9" i="35"/>
  <c r="A9" i="35"/>
  <c r="Q8" i="35"/>
  <c r="P8" i="35"/>
  <c r="O8" i="35"/>
  <c r="N8" i="35"/>
  <c r="M8" i="35"/>
  <c r="L8" i="35"/>
  <c r="K8" i="35"/>
  <c r="G8" i="35"/>
  <c r="F8" i="35"/>
  <c r="E8" i="35"/>
  <c r="D8" i="35"/>
  <c r="C8" i="35"/>
  <c r="B8" i="35"/>
  <c r="A8" i="35"/>
  <c r="J13" i="34"/>
  <c r="H13" i="34"/>
  <c r="Q12" i="34"/>
  <c r="P12" i="34"/>
  <c r="O12" i="34"/>
  <c r="N12" i="34"/>
  <c r="M12" i="34"/>
  <c r="L12" i="34"/>
  <c r="K12" i="34"/>
  <c r="J12" i="34"/>
  <c r="H12" i="34"/>
  <c r="G12" i="34"/>
  <c r="F12" i="34"/>
  <c r="E12" i="34"/>
  <c r="D12" i="34"/>
  <c r="C12" i="34"/>
  <c r="B12" i="34"/>
  <c r="A12" i="34"/>
  <c r="Q11" i="34"/>
  <c r="P11" i="34"/>
  <c r="O11" i="34"/>
  <c r="N11" i="34"/>
  <c r="M11" i="34"/>
  <c r="L11" i="34"/>
  <c r="K11" i="34"/>
  <c r="J11" i="34"/>
  <c r="H11" i="34"/>
  <c r="G11" i="34"/>
  <c r="F11" i="34"/>
  <c r="E11" i="34"/>
  <c r="D11" i="34"/>
  <c r="C11" i="34"/>
  <c r="B11" i="34"/>
  <c r="A11" i="34"/>
  <c r="Q10" i="34"/>
  <c r="P10" i="34"/>
  <c r="O10" i="34"/>
  <c r="N10" i="34"/>
  <c r="M10" i="34"/>
  <c r="L10" i="34"/>
  <c r="K10" i="34"/>
  <c r="G10" i="34"/>
  <c r="F10" i="34"/>
  <c r="E10" i="34"/>
  <c r="D10" i="34"/>
  <c r="C10" i="34"/>
  <c r="B10" i="34"/>
  <c r="A10" i="34"/>
  <c r="Q9" i="34"/>
  <c r="P9" i="34"/>
  <c r="O9" i="34"/>
  <c r="N9" i="34"/>
  <c r="M9" i="34"/>
  <c r="L9" i="34"/>
  <c r="K9" i="34"/>
  <c r="G9" i="34"/>
  <c r="F9" i="34"/>
  <c r="E9" i="34"/>
  <c r="D9" i="34"/>
  <c r="C9" i="34"/>
  <c r="B9" i="34"/>
  <c r="A9" i="34"/>
  <c r="Q8" i="34"/>
  <c r="P8" i="34"/>
  <c r="O8" i="34"/>
  <c r="N8" i="34"/>
  <c r="M8" i="34"/>
  <c r="L8" i="34"/>
  <c r="K8" i="34"/>
  <c r="G8" i="34"/>
  <c r="F8" i="34"/>
  <c r="E8" i="34"/>
  <c r="D8" i="34"/>
  <c r="C8" i="34"/>
  <c r="B8" i="34"/>
  <c r="A8" i="34"/>
  <c r="J13" i="33"/>
  <c r="H13" i="33"/>
  <c r="Q12" i="33"/>
  <c r="P12" i="33"/>
  <c r="O12" i="33"/>
  <c r="N12" i="33"/>
  <c r="M12" i="33"/>
  <c r="L12" i="33"/>
  <c r="K12" i="33"/>
  <c r="J12" i="33"/>
  <c r="H12" i="33"/>
  <c r="G12" i="33"/>
  <c r="F12" i="33"/>
  <c r="E12" i="33"/>
  <c r="D12" i="33"/>
  <c r="C12" i="33"/>
  <c r="B12" i="33"/>
  <c r="A12" i="33"/>
  <c r="Q11" i="33"/>
  <c r="P11" i="33"/>
  <c r="O11" i="33"/>
  <c r="N11" i="33"/>
  <c r="M11" i="33"/>
  <c r="L11" i="33"/>
  <c r="K11" i="33"/>
  <c r="J11" i="33"/>
  <c r="H11" i="33"/>
  <c r="G11" i="33"/>
  <c r="F11" i="33"/>
  <c r="E11" i="33"/>
  <c r="D11" i="33"/>
  <c r="C11" i="33"/>
  <c r="B11" i="33"/>
  <c r="A11" i="33"/>
  <c r="Q10" i="33"/>
  <c r="P10" i="33"/>
  <c r="O10" i="33"/>
  <c r="N10" i="33"/>
  <c r="M10" i="33"/>
  <c r="L10" i="33"/>
  <c r="K10" i="33"/>
  <c r="G10" i="33"/>
  <c r="F10" i="33"/>
  <c r="E10" i="33"/>
  <c r="D10" i="33"/>
  <c r="C10" i="33"/>
  <c r="B10" i="33"/>
  <c r="A10" i="33"/>
  <c r="Q9" i="33"/>
  <c r="P9" i="33"/>
  <c r="O9" i="33"/>
  <c r="N9" i="33"/>
  <c r="M9" i="33"/>
  <c r="L9" i="33"/>
  <c r="K9" i="33"/>
  <c r="G9" i="33"/>
  <c r="F9" i="33"/>
  <c r="E9" i="33"/>
  <c r="D9" i="33"/>
  <c r="C9" i="33"/>
  <c r="B9" i="33"/>
  <c r="A9" i="33"/>
  <c r="Q8" i="33"/>
  <c r="P8" i="33"/>
  <c r="O8" i="33"/>
  <c r="N8" i="33"/>
  <c r="M8" i="33"/>
  <c r="L8" i="33"/>
  <c r="K8" i="33"/>
  <c r="G8" i="33"/>
  <c r="F8" i="33"/>
  <c r="E8" i="33"/>
  <c r="D8" i="33"/>
  <c r="C8" i="33"/>
  <c r="B8" i="33"/>
  <c r="A8" i="33"/>
  <c r="J13" i="32"/>
  <c r="H13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D12" i="32"/>
  <c r="C12" i="32"/>
  <c r="B12" i="32"/>
  <c r="A12" i="32"/>
  <c r="Q11" i="32"/>
  <c r="P11" i="32"/>
  <c r="O11" i="32"/>
  <c r="N11" i="32"/>
  <c r="M11" i="32"/>
  <c r="L11" i="32"/>
  <c r="K11" i="32"/>
  <c r="J11" i="32"/>
  <c r="H11" i="32"/>
  <c r="G11" i="32"/>
  <c r="F11" i="32"/>
  <c r="E11" i="32"/>
  <c r="D11" i="32"/>
  <c r="C11" i="32"/>
  <c r="B11" i="32"/>
  <c r="A11" i="32"/>
  <c r="Q10" i="32"/>
  <c r="P10" i="32"/>
  <c r="O10" i="32"/>
  <c r="N10" i="32"/>
  <c r="M10" i="32"/>
  <c r="L10" i="32"/>
  <c r="K10" i="32"/>
  <c r="G10" i="32"/>
  <c r="F10" i="32"/>
  <c r="E10" i="32"/>
  <c r="D10" i="32"/>
  <c r="C10" i="32"/>
  <c r="B10" i="32"/>
  <c r="A10" i="32"/>
  <c r="Q9" i="32"/>
  <c r="P9" i="32"/>
  <c r="O9" i="32"/>
  <c r="N9" i="32"/>
  <c r="M9" i="32"/>
  <c r="L9" i="32"/>
  <c r="K9" i="32"/>
  <c r="G9" i="32"/>
  <c r="F9" i="32"/>
  <c r="E9" i="32"/>
  <c r="D9" i="32"/>
  <c r="C9" i="32"/>
  <c r="B9" i="32"/>
  <c r="A9" i="32"/>
  <c r="Q8" i="32"/>
  <c r="P8" i="32"/>
  <c r="O8" i="32"/>
  <c r="N8" i="32"/>
  <c r="M8" i="32"/>
  <c r="L8" i="32"/>
  <c r="K8" i="32"/>
  <c r="G8" i="32"/>
  <c r="F8" i="32"/>
  <c r="E8" i="32"/>
  <c r="D8" i="32"/>
  <c r="C8" i="32"/>
  <c r="B8" i="32"/>
  <c r="A8" i="32"/>
  <c r="J13" i="31"/>
  <c r="H13" i="31"/>
  <c r="Q12" i="31"/>
  <c r="P12" i="31"/>
  <c r="O12" i="31"/>
  <c r="N12" i="31"/>
  <c r="M12" i="31"/>
  <c r="L12" i="31"/>
  <c r="K12" i="31"/>
  <c r="J12" i="31"/>
  <c r="H12" i="31"/>
  <c r="G12" i="31"/>
  <c r="F12" i="31"/>
  <c r="E12" i="31"/>
  <c r="D12" i="31"/>
  <c r="C12" i="31"/>
  <c r="B12" i="31"/>
  <c r="A12" i="31"/>
  <c r="Q11" i="31"/>
  <c r="P11" i="31"/>
  <c r="O11" i="31"/>
  <c r="N11" i="31"/>
  <c r="M11" i="31"/>
  <c r="L11" i="31"/>
  <c r="K11" i="31"/>
  <c r="J11" i="31"/>
  <c r="H11" i="31"/>
  <c r="G11" i="31"/>
  <c r="F11" i="31"/>
  <c r="E11" i="31"/>
  <c r="D11" i="31"/>
  <c r="C11" i="31"/>
  <c r="B11" i="31"/>
  <c r="A11" i="31"/>
  <c r="Q10" i="31"/>
  <c r="P10" i="31"/>
  <c r="O10" i="31"/>
  <c r="N10" i="31"/>
  <c r="M10" i="31"/>
  <c r="L10" i="31"/>
  <c r="K10" i="31"/>
  <c r="G10" i="31"/>
  <c r="F10" i="31"/>
  <c r="E10" i="31"/>
  <c r="D10" i="31"/>
  <c r="C10" i="31"/>
  <c r="B10" i="31"/>
  <c r="A10" i="31"/>
  <c r="Q9" i="31"/>
  <c r="P9" i="31"/>
  <c r="O9" i="31"/>
  <c r="N9" i="31"/>
  <c r="M9" i="31"/>
  <c r="L9" i="31"/>
  <c r="K9" i="31"/>
  <c r="G9" i="31"/>
  <c r="F9" i="31"/>
  <c r="E9" i="31"/>
  <c r="D9" i="31"/>
  <c r="C9" i="31"/>
  <c r="B9" i="31"/>
  <c r="A9" i="31"/>
  <c r="Q8" i="31"/>
  <c r="P8" i="31"/>
  <c r="O8" i="31"/>
  <c r="N8" i="31"/>
  <c r="M8" i="31"/>
  <c r="L8" i="31"/>
  <c r="K8" i="31"/>
  <c r="G8" i="31"/>
  <c r="F8" i="31"/>
  <c r="E8" i="31"/>
  <c r="D8" i="31"/>
  <c r="C8" i="31"/>
  <c r="B8" i="31"/>
  <c r="A8" i="31"/>
  <c r="J13" i="30"/>
  <c r="H13" i="30"/>
  <c r="Q12" i="30"/>
  <c r="P12" i="30"/>
  <c r="O12" i="30"/>
  <c r="N12" i="30"/>
  <c r="M12" i="30"/>
  <c r="L12" i="30"/>
  <c r="K12" i="30"/>
  <c r="J12" i="30"/>
  <c r="H12" i="30"/>
  <c r="G12" i="30"/>
  <c r="F12" i="30"/>
  <c r="E12" i="30"/>
  <c r="D12" i="30"/>
  <c r="C12" i="30"/>
  <c r="B12" i="30"/>
  <c r="A12" i="30"/>
  <c r="Q11" i="30"/>
  <c r="P11" i="30"/>
  <c r="O11" i="30"/>
  <c r="N11" i="30"/>
  <c r="M11" i="30"/>
  <c r="L11" i="30"/>
  <c r="K11" i="30"/>
  <c r="J11" i="30"/>
  <c r="H11" i="30"/>
  <c r="G11" i="30"/>
  <c r="F11" i="30"/>
  <c r="E11" i="30"/>
  <c r="D11" i="30"/>
  <c r="C11" i="30"/>
  <c r="B11" i="30"/>
  <c r="A11" i="30"/>
  <c r="Q10" i="30"/>
  <c r="P10" i="30"/>
  <c r="O10" i="30"/>
  <c r="N10" i="30"/>
  <c r="M10" i="30"/>
  <c r="L10" i="30"/>
  <c r="K10" i="30"/>
  <c r="G10" i="30"/>
  <c r="F10" i="30"/>
  <c r="E10" i="30"/>
  <c r="D10" i="30"/>
  <c r="C10" i="30"/>
  <c r="B10" i="30"/>
  <c r="A10" i="30"/>
  <c r="Q9" i="30"/>
  <c r="P9" i="30"/>
  <c r="O9" i="30"/>
  <c r="N9" i="30"/>
  <c r="M9" i="30"/>
  <c r="L9" i="30"/>
  <c r="K9" i="30"/>
  <c r="G9" i="30"/>
  <c r="F9" i="30"/>
  <c r="E9" i="30"/>
  <c r="D9" i="30"/>
  <c r="C9" i="30"/>
  <c r="B9" i="30"/>
  <c r="A9" i="30"/>
  <c r="Q8" i="30"/>
  <c r="P8" i="30"/>
  <c r="O8" i="30"/>
  <c r="N8" i="30"/>
  <c r="M8" i="30"/>
  <c r="L8" i="30"/>
  <c r="K8" i="30"/>
  <c r="G8" i="30"/>
  <c r="F8" i="30"/>
  <c r="E8" i="30"/>
  <c r="D8" i="30"/>
  <c r="C8" i="30"/>
  <c r="B8" i="30"/>
  <c r="A8" i="30"/>
  <c r="J13" i="29"/>
  <c r="H13" i="29"/>
  <c r="Q12" i="29"/>
  <c r="P12" i="29"/>
  <c r="O12" i="29"/>
  <c r="N12" i="29"/>
  <c r="M12" i="29"/>
  <c r="L12" i="29"/>
  <c r="K12" i="29"/>
  <c r="J12" i="29"/>
  <c r="H12" i="29"/>
  <c r="G12" i="29"/>
  <c r="F12" i="29"/>
  <c r="E12" i="29"/>
  <c r="D12" i="29"/>
  <c r="C12" i="29"/>
  <c r="B12" i="29"/>
  <c r="A12" i="29"/>
  <c r="Q11" i="29"/>
  <c r="P11" i="29"/>
  <c r="O11" i="29"/>
  <c r="N11" i="29"/>
  <c r="M11" i="29"/>
  <c r="L11" i="29"/>
  <c r="K11" i="29"/>
  <c r="J11" i="29"/>
  <c r="H11" i="29"/>
  <c r="G11" i="29"/>
  <c r="F11" i="29"/>
  <c r="E11" i="29"/>
  <c r="D11" i="29"/>
  <c r="C11" i="29"/>
  <c r="B11" i="29"/>
  <c r="A11" i="29"/>
  <c r="Q10" i="29"/>
  <c r="P10" i="29"/>
  <c r="O10" i="29"/>
  <c r="N10" i="29"/>
  <c r="M10" i="29"/>
  <c r="L10" i="29"/>
  <c r="K10" i="29"/>
  <c r="G10" i="29"/>
  <c r="F10" i="29"/>
  <c r="E10" i="29"/>
  <c r="D10" i="29"/>
  <c r="C10" i="29"/>
  <c r="B10" i="29"/>
  <c r="A10" i="29"/>
  <c r="Q9" i="29"/>
  <c r="P9" i="29"/>
  <c r="O9" i="29"/>
  <c r="N9" i="29"/>
  <c r="M9" i="29"/>
  <c r="L9" i="29"/>
  <c r="K9" i="29"/>
  <c r="G9" i="29"/>
  <c r="F9" i="29"/>
  <c r="E9" i="29"/>
  <c r="D9" i="29"/>
  <c r="C9" i="29"/>
  <c r="B9" i="29"/>
  <c r="A9" i="29"/>
  <c r="Q8" i="29"/>
  <c r="P8" i="29"/>
  <c r="O8" i="29"/>
  <c r="N8" i="29"/>
  <c r="M8" i="29"/>
  <c r="L8" i="29"/>
  <c r="K8" i="29"/>
  <c r="G8" i="29"/>
  <c r="F8" i="29"/>
  <c r="E8" i="29"/>
  <c r="D8" i="29"/>
  <c r="C8" i="29"/>
  <c r="B8" i="29"/>
  <c r="A8" i="29"/>
  <c r="J13" i="28"/>
  <c r="H13" i="28"/>
  <c r="Q12" i="28"/>
  <c r="P12" i="28"/>
  <c r="O12" i="28"/>
  <c r="N12" i="28"/>
  <c r="M12" i="28"/>
  <c r="L12" i="28"/>
  <c r="K12" i="28"/>
  <c r="J12" i="28"/>
  <c r="H12" i="28"/>
  <c r="G12" i="28"/>
  <c r="F12" i="28"/>
  <c r="E12" i="28"/>
  <c r="D12" i="28"/>
  <c r="C12" i="28"/>
  <c r="B12" i="28"/>
  <c r="A12" i="28"/>
  <c r="Q11" i="28"/>
  <c r="P11" i="28"/>
  <c r="O11" i="28"/>
  <c r="N11" i="28"/>
  <c r="M11" i="28"/>
  <c r="L11" i="28"/>
  <c r="K11" i="28"/>
  <c r="J11" i="28"/>
  <c r="H11" i="28"/>
  <c r="G11" i="28"/>
  <c r="F11" i="28"/>
  <c r="E11" i="28"/>
  <c r="D11" i="28"/>
  <c r="C11" i="28"/>
  <c r="B11" i="28"/>
  <c r="A11" i="28"/>
  <c r="Q10" i="28"/>
  <c r="P10" i="28"/>
  <c r="O10" i="28"/>
  <c r="N10" i="28"/>
  <c r="M10" i="28"/>
  <c r="L10" i="28"/>
  <c r="K10" i="28"/>
  <c r="G10" i="28"/>
  <c r="F10" i="28"/>
  <c r="E10" i="28"/>
  <c r="D10" i="28"/>
  <c r="C10" i="28"/>
  <c r="B10" i="28"/>
  <c r="A10" i="28"/>
  <c r="Q9" i="28"/>
  <c r="P9" i="28"/>
  <c r="O9" i="28"/>
  <c r="N9" i="28"/>
  <c r="M9" i="28"/>
  <c r="L9" i="28"/>
  <c r="K9" i="28"/>
  <c r="G9" i="28"/>
  <c r="F9" i="28"/>
  <c r="E9" i="28"/>
  <c r="D9" i="28"/>
  <c r="C9" i="28"/>
  <c r="B9" i="28"/>
  <c r="A9" i="28"/>
  <c r="Q8" i="28"/>
  <c r="P8" i="28"/>
  <c r="O8" i="28"/>
  <c r="N8" i="28"/>
  <c r="M8" i="28"/>
  <c r="L8" i="28"/>
  <c r="K8" i="28"/>
  <c r="G8" i="28"/>
  <c r="F8" i="28"/>
  <c r="E8" i="28"/>
  <c r="D8" i="28"/>
  <c r="C8" i="28"/>
  <c r="B8" i="28"/>
  <c r="A8" i="28"/>
  <c r="T8" i="41" l="1"/>
  <c r="A9" i="41" s="1"/>
  <c r="A15" i="33"/>
  <c r="A18" i="40"/>
  <c r="A18" i="39"/>
  <c r="A16" i="36"/>
  <c r="A15" i="37"/>
  <c r="A16" i="37"/>
  <c r="A15" i="36"/>
  <c r="A16" i="35"/>
  <c r="A15" i="35"/>
  <c r="A16" i="34"/>
  <c r="A15" i="34"/>
  <c r="A16" i="33"/>
  <c r="A16" i="32"/>
  <c r="A15" i="32"/>
  <c r="A16" i="31"/>
  <c r="A15" i="31"/>
  <c r="A16" i="30"/>
  <c r="A15" i="30"/>
  <c r="A16" i="29"/>
  <c r="A15" i="29"/>
  <c r="A15" i="28"/>
  <c r="A16" i="28"/>
  <c r="AC7" i="23"/>
  <c r="AJ6" i="23"/>
  <c r="AI6" i="23"/>
  <c r="AH6" i="23"/>
  <c r="AG6" i="23"/>
  <c r="AF6" i="23"/>
  <c r="AE6" i="23"/>
  <c r="AD6" i="23"/>
  <c r="AC6" i="23"/>
  <c r="AJ5" i="23"/>
  <c r="AI5" i="23"/>
  <c r="AD5" i="23"/>
  <c r="AC5" i="23"/>
  <c r="AJ4" i="23"/>
  <c r="AI4" i="23"/>
  <c r="AD4" i="23"/>
  <c r="AJ3" i="23"/>
  <c r="AI3" i="23"/>
  <c r="AD3" i="23"/>
  <c r="AJ2" i="23"/>
  <c r="AI2" i="23"/>
  <c r="AH2" i="23"/>
  <c r="AG2" i="23"/>
  <c r="AF2" i="23"/>
  <c r="AE2" i="23"/>
  <c r="AD2" i="23"/>
  <c r="A18" i="37" l="1"/>
  <c r="A18" i="36"/>
  <c r="A18" i="33"/>
  <c r="A18" i="35"/>
  <c r="A18" i="34"/>
  <c r="A18" i="32"/>
  <c r="A18" i="31"/>
  <c r="A18" i="30"/>
  <c r="A18" i="29"/>
  <c r="A18" i="28"/>
  <c r="E12" i="27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A16" i="27" l="1"/>
  <c r="A15" i="27"/>
  <c r="A16" i="26"/>
  <c r="A15" i="26"/>
  <c r="K5" i="1"/>
  <c r="C43" i="1" s="1"/>
  <c r="L6" i="1"/>
  <c r="C50" i="1" s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5" i="1" s="1"/>
  <c r="M4" i="1"/>
  <c r="C34" i="1" s="1"/>
  <c r="L3" i="1"/>
  <c r="C28" i="1" s="1"/>
  <c r="M3" i="1"/>
  <c r="C27" i="1" s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N16" i="1"/>
  <c r="N18" i="1"/>
  <c r="N27" i="1"/>
  <c r="N32" i="1"/>
  <c r="N34" i="1"/>
  <c r="N50" i="1"/>
  <c r="Q21" i="1"/>
  <c r="Q27" i="1"/>
  <c r="Q29" i="1"/>
  <c r="Q35" i="1"/>
  <c r="Q53" i="1"/>
  <c r="Q16" i="1"/>
  <c r="L53" i="1"/>
  <c r="N53" i="1" s="1"/>
  <c r="L52" i="1"/>
  <c r="N52" i="1" s="1"/>
  <c r="L51" i="1"/>
  <c r="Q51" i="1" s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Q43" i="1" s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N35" i="1" s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N19" i="1" s="1"/>
  <c r="L18" i="1"/>
  <c r="Q18" i="1" s="1"/>
  <c r="L17" i="1"/>
  <c r="Q17" i="1" s="1"/>
  <c r="L16" i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Q19" i="1" l="1"/>
  <c r="N24" i="1"/>
  <c r="N51" i="1"/>
  <c r="N48" i="1"/>
  <c r="N43" i="1"/>
  <c r="Q45" i="1"/>
  <c r="N42" i="1"/>
  <c r="N40" i="1"/>
  <c r="Q37" i="1"/>
  <c r="N26" i="1"/>
  <c r="A18" i="27"/>
  <c r="Q52" i="1"/>
  <c r="Q44" i="1"/>
  <c r="Q36" i="1"/>
  <c r="Q28" i="1"/>
  <c r="Q20" i="1"/>
  <c r="N49" i="1"/>
  <c r="N41" i="1"/>
  <c r="N33" i="1"/>
  <c r="N25" i="1"/>
  <c r="N17" i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U21" i="1" l="1"/>
  <c r="U22" i="1"/>
  <c r="A13" i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A18" i="10" l="1"/>
  <c r="A18" i="4"/>
  <c r="A18" i="9"/>
  <c r="A18" i="14"/>
  <c r="A18" i="12"/>
  <c r="A18" i="3"/>
  <c r="A18" i="13"/>
  <c r="A18" i="5"/>
  <c r="A1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Z4" i="23"/>
  <c r="B4" i="23"/>
  <c r="U4" i="23" s="1"/>
  <c r="Y6" i="23"/>
  <c r="V6" i="23"/>
  <c r="AA7" i="23"/>
  <c r="Z3" i="23"/>
  <c r="B3" i="23"/>
  <c r="U3" i="23" s="1"/>
  <c r="T5" i="23"/>
  <c r="AA5" i="23"/>
  <c r="Z6" i="23"/>
  <c r="U6" i="23"/>
  <c r="Z5" i="23"/>
  <c r="B5" i="23"/>
  <c r="U5" i="23" s="1"/>
  <c r="T2" i="23"/>
  <c r="W2" i="23"/>
  <c r="X2" i="23"/>
  <c r="T4" i="23"/>
  <c r="U2" i="23"/>
  <c r="Z2" i="23"/>
  <c r="T6" i="23"/>
  <c r="AA6" i="23"/>
  <c r="T3" i="23"/>
  <c r="V2" i="23"/>
  <c r="Y2" i="23"/>
  <c r="W6" i="23"/>
  <c r="X6" i="23"/>
  <c r="AE3" i="23" l="1"/>
  <c r="F3" i="23"/>
  <c r="Y3" i="23" s="1"/>
  <c r="AH3" i="23"/>
  <c r="AF3" i="23"/>
  <c r="E3" i="23"/>
  <c r="X3" i="23" s="1"/>
  <c r="C3" i="23" l="1"/>
  <c r="V3" i="23" s="1"/>
  <c r="AG3" i="23"/>
  <c r="D3" i="23"/>
  <c r="W3" i="23" s="1"/>
  <c r="AE4" i="23"/>
  <c r="F4" i="23"/>
  <c r="Y4" i="23" s="1"/>
  <c r="C4" i="23" l="1"/>
  <c r="V4" i="23" s="1"/>
  <c r="AH4" i="23"/>
  <c r="AF4" i="23"/>
  <c r="E4" i="23"/>
  <c r="X4" i="23" s="1"/>
  <c r="D4" i="23" l="1"/>
  <c r="W4" i="23" s="1"/>
  <c r="AG4" i="23"/>
  <c r="AE5" i="23"/>
  <c r="F5" i="23"/>
  <c r="Y5" i="23" s="1"/>
  <c r="AF5" i="23"/>
  <c r="E5" i="23"/>
  <c r="C5" i="23" l="1"/>
  <c r="V5" i="23" s="1"/>
  <c r="AG5" i="23"/>
  <c r="D5" i="23"/>
  <c r="W5" i="23" s="1"/>
  <c r="X5" i="23"/>
  <c r="AH5" i="23"/>
  <c r="T9" i="23" s="1"/>
  <c r="T8" i="23" l="1"/>
  <c r="A9" i="23" s="1"/>
</calcChain>
</file>

<file path=xl/sharedStrings.xml><?xml version="1.0" encoding="utf-8"?>
<sst xmlns="http://schemas.openxmlformats.org/spreadsheetml/2006/main" count="1322" uniqueCount="129">
  <si>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</si>
  <si>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</si>
  <si>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</si>
  <si>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</si>
  <si>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</si>
  <si>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</si>
  <si>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</si>
  <si>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</si>
  <si>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</si>
  <si>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</si>
  <si>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</si>
  <si>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</si>
  <si>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</si>
  <si>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</si>
  <si>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</si>
  <si>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</si>
  <si>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</si>
  <si>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</si>
  <si>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</si>
  <si>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</si>
  <si>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</si>
  <si>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</si>
  <si>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</si>
  <si>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</si>
  <si>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</si>
  <si>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</si>
  <si>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</si>
  <si>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</si>
  <si>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</si>
  <si>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</si>
  <si>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</si>
  <si>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</si>
  <si>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</si>
  <si>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</si>
  <si>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</si>
  <si>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</si>
  <si>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</si>
  <si>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</si>
  <si>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</si>
  <si>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</si>
  <si>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</si>
  <si>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</si>
  <si>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</si>
  <si>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</si>
  <si>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</si>
  <si>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</si>
  <si>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</si>
  <si>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</si>
  <si>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</si>
  <si>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</si>
  <si>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</si>
  <si>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</si>
  <si>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</si>
  <si>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</si>
  <si>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</si>
  <si>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</si>
  <si>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</si>
  <si>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</si>
  <si>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</si>
  <si>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</si>
  <si>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</si>
  <si>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</si>
  <si>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</si>
  <si>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</si>
  <si>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</si>
  <si>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</si>
  <si>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</si>
  <si>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</si>
  <si>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</si>
  <si>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</si>
  <si>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</si>
  <si>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</si>
  <si>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</si>
  <si>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</si>
  <si>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</si>
  <si>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</si>
  <si>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</si>
  <si>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</si>
  <si>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</si>
  <si>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</si>
  <si>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</si>
  <si>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</si>
  <si>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</si>
  <si>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</si>
  <si>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</si>
  <si>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</si>
  <si>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</si>
  <si>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</si>
  <si>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</si>
  <si>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</si>
  <si>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</si>
  <si>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</si>
  <si>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</si>
  <si>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</si>
  <si>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</si>
  <si>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</si>
  <si>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</si>
  <si>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</si>
  <si>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</si>
  <si>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</si>
  <si>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</si>
  <si>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</si>
  <si>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</si>
  <si>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</si>
  <si>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</si>
  <si>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</si>
  <si>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</si>
  <si>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</si>
  <si>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</si>
  <si>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</si>
  <si>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</si>
  <si>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>Original</t>
  </si>
  <si>
    <t>Weighed 1</t>
  </si>
  <si>
    <t>First attempt.</t>
  </si>
  <si>
    <t>Tried to place vowels on better places.</t>
  </si>
  <si>
    <t>Optimization for left hand.</t>
  </si>
  <si>
    <t>Use digraph statistics only.</t>
  </si>
  <si>
    <t>start from worst.</t>
  </si>
  <si>
    <t>Template</t>
  </si>
  <si>
    <t xml:space="preserve">   e : 10.081     t : 7.889      a : 6.227      i : 5.807      o : 5.78       n : 5.596</t>
  </si>
  <si>
    <t xml:space="preserve">   s : 5.496      r : 4.943      l : 3.431      c : 3.394      h : 2.797      d : 2.736</t>
  </si>
  <si>
    <t xml:space="preserve">   </t>
  </si>
  <si>
    <t xml:space="preserve">   .&gt; : 2.624      u : 2.289      p : 2.19      m : 2.102      f : 1.514      g : 1.377</t>
  </si>
  <si>
    <t xml:space="preserve">   x : 0.371     :; : 0.343      "' : 0.232     q : 0.205     j : 0.156       z : 0.091</t>
  </si>
  <si>
    <t xml:space="preserve">   y : 1.336      b : 1.17       w : 1.102     ,&lt; : 0.886      </t>
  </si>
  <si>
    <t>v : 0.776      k : 0.447</t>
  </si>
  <si>
    <t>My 5</t>
  </si>
  <si>
    <t>thai</t>
  </si>
  <si>
    <t>ejro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</si>
</sst>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82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1" fillId="5" borderId="1" xfId="4" quotePrefix="1" applyNumberForma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164" fontId="1" fillId="3" borderId="1" xfId="2" applyNumberFormat="1" applyFont="1" applyBorder="1" applyAlignment="1">
      <alignment horizontal="center" vertical="center"/>
    </xf>
    <xf numFmtId="164" fontId="1" fillId="4" borderId="3" xfId="3" applyNumberFormat="1" applyBorder="1" applyAlignment="1">
      <alignment horizontal="center" vertical="center"/>
    </xf>
    <xf numFmtId="164" fontId="1" fillId="6" borderId="2" xfId="5" applyNumberFormat="1" applyFont="1" applyBorder="1" applyAlignment="1">
      <alignment horizontal="center" vertical="center"/>
    </xf>
    <xf numFmtId="164" fontId="1" fillId="6" borderId="32" xfId="5" quotePrefix="1" applyNumberFormat="1" applyBorder="1" applyAlignment="1">
      <alignment horizontal="center" vertical="center"/>
    </xf>
    <xf numFmtId="164" fontId="3" fillId="3" borderId="2" xfId="2" applyNumberFormat="1" applyFont="1" applyBorder="1" applyAlignment="1">
      <alignment horizontal="center" vertical="center"/>
    </xf>
    <xf numFmtId="164" fontId="1" fillId="4" borderId="25" xfId="3" quotePrefix="1" applyNumberFormat="1" applyFont="1" applyBorder="1" applyAlignment="1">
      <alignment horizontal="center" vertical="center"/>
    </xf>
    <xf numFmtId="164" fontId="2" fillId="2" borderId="25" xfId="1" applyNumberFormat="1" applyFont="1" applyBorder="1" applyAlignment="1">
      <alignment horizontal="center" vertical="center"/>
    </xf>
    <xf numFmtId="164" fontId="3" fillId="3" borderId="33" xfId="2" quotePrefix="1" applyNumberFormat="1" applyFont="1" applyBorder="1" applyAlignment="1">
      <alignment horizontal="center" vertical="center"/>
    </xf>
    <xf numFmtId="164" fontId="3" fillId="3" borderId="34" xfId="2" applyNumberFormat="1" applyFont="1" applyBorder="1" applyAlignment="1">
      <alignment horizontal="center" vertical="center"/>
    </xf>
    <xf numFmtId="164" fontId="1" fillId="5" borderId="30" xfId="4" applyNumberFormat="1" applyFont="1" applyBorder="1" applyAlignment="1">
      <alignment horizontal="center" vertical="center"/>
    </xf>
    <xf numFmtId="164" fontId="1" fillId="4" borderId="30" xfId="3" quotePrefix="1" applyNumberFormat="1" applyFont="1" applyBorder="1" applyAlignment="1">
      <alignment horizontal="center" vertical="center"/>
    </xf>
    <xf numFmtId="164" fontId="2" fillId="2" borderId="30" xfId="1" applyNumberFormat="1" applyFont="1" applyBorder="1" applyAlignment="1">
      <alignment horizontal="center" vertical="center"/>
    </xf>
    <xf numFmtId="0" fontId="2" fillId="2" borderId="23" xfId="1" applyNumberFormat="1" applyBorder="1" applyAlignment="1">
      <alignment horizontal="center" vertical="center"/>
    </xf>
    <xf numFmtId="49" fontId="1" fillId="6" borderId="25" xfId="5" applyNumberFormat="1" applyBorder="1" applyAlignment="1">
      <alignment horizontal="center" vertical="center"/>
    </xf>
    <xf numFmtId="164" fontId="6" fillId="6" borderId="1" xfId="5" applyNumberFormat="1" applyFont="1" applyBorder="1" applyAlignment="1">
      <alignment horizontal="center" vertical="center"/>
    </xf>
    <xf numFmtId="164" fontId="6" fillId="5" borderId="1" xfId="4" applyNumberFormat="1" applyFont="1" applyBorder="1" applyAlignment="1">
      <alignment horizontal="center" vertical="center"/>
    </xf>
    <xf numFmtId="164" fontId="6" fillId="4" borderId="1" xfId="3" applyNumberFormat="1" applyFont="1" applyBorder="1" applyAlignment="1">
      <alignment horizontal="center" vertical="center"/>
    </xf>
    <xf numFmtId="164" fontId="7" fillId="4" borderId="1" xfId="3" applyNumberFormat="1" applyFont="1" applyBorder="1" applyAlignment="1">
      <alignment horizontal="center" vertical="center"/>
    </xf>
    <xf numFmtId="164" fontId="8" fillId="2" borderId="1" xfId="1" applyNumberFormat="1" applyFont="1" applyBorder="1" applyAlignment="1">
      <alignment horizontal="center" vertical="center"/>
    </xf>
    <xf numFmtId="164" fontId="7" fillId="6" borderId="1" xfId="5" applyNumberFormat="1" applyFont="1" applyBorder="1" applyAlignment="1">
      <alignment horizontal="center" vertical="center"/>
    </xf>
    <xf numFmtId="164" fontId="7" fillId="6" borderId="3" xfId="5" applyNumberFormat="1" applyFont="1" applyBorder="1" applyAlignment="1">
      <alignment horizontal="center" vertical="center"/>
    </xf>
    <xf numFmtId="164" fontId="7" fillId="6" borderId="2" xfId="5" applyNumberFormat="1" applyFont="1" applyBorder="1" applyAlignment="1">
      <alignment horizontal="center" vertical="center"/>
    </xf>
    <xf numFmtId="164" fontId="1" fillId="6" borderId="1" xfId="5" quotePrefix="1" applyNumberFormat="1" applyBorder="1" applyAlignment="1">
      <alignment horizontal="center" vertical="center"/>
    </xf>
    <xf numFmtId="164" fontId="1" fillId="6" borderId="1" xfId="5" quotePrefix="1" applyNumberFormat="1" applyFont="1" applyBorder="1" applyAlignment="1">
      <alignment horizontal="center" vertical="center"/>
    </xf>
    <xf numFmtId="164" fontId="1" fillId="6" borderId="2" xfId="5" quotePrefix="1" applyNumberFormat="1" applyBorder="1" applyAlignment="1">
      <alignment horizontal="center" vertical="center"/>
    </xf>
    <xf numFmtId="0" fontId="1" fillId="6" borderId="1" xfId="5" quotePrefix="1" applyNumberForma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2:D18" totalsRowShown="0">
  <autoFilter ref="A2:D18" xr:uid="{2A73B63B-9BCC-459A-B45A-DD63FBB605A0}"/>
  <sortState xmlns:xlrd2="http://schemas.microsoft.com/office/spreadsheetml/2017/richdata2" ref="A3:D18">
    <sortCondition ref="D2:D18"/>
  </sortState>
  <tableColumns count="4">
    <tableColumn id="1" xr3:uid="{A92DB4BE-1C52-4DA8-B720-753A193D705E}" name="Layout"/>
    <tableColumn id="2" xr3:uid="{C632784E-76DD-49BC-8099-F3E74D7D0927}" name="Efforts" dataDxfId="5"/>
    <tableColumn id="3" xr3:uid="{861611B6-B3ED-4625-A36F-101A58AACE9C}" name="Distance" dataDxfId="4"/>
    <tableColumn id="4" xr3:uid="{B83FA508-E4A0-4DDA-B943-6B5F52E598DC}" name="Resul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1:D37" totalsRowShown="0">
  <autoFilter ref="A21:D37" xr:uid="{738C2389-55F1-4C95-B7CF-5A6AEED0DEB9}"/>
  <sortState xmlns:xlrd2="http://schemas.microsoft.com/office/spreadsheetml/2017/richdata2" ref="A22:D37">
    <sortCondition ref="D21:D37"/>
  </sortState>
  <tableColumns count="4">
    <tableColumn id="1" xr3:uid="{9F04C436-2F1F-4A49-B31D-4C90F5B28628}" name="Layout"/>
    <tableColumn id="2" xr3:uid="{8F7C6D5E-62A8-4242-84B4-7D943BB0F035}" name="Efforts" dataDxfId="2"/>
    <tableColumn id="3" xr3:uid="{447036AD-A550-43EC-BCA6-DEA6FBE57F77}" name="Distance" dataDxfId="1"/>
    <tableColumn id="4" xr3:uid="{738A8816-D62B-4215-9443-ADFB340F799C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configure.ergodox-ez.com/ergodox-ez/layouts/BNpaO/latest/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colemak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75" zoomScaleNormal="175" workbookViewId="0">
      <pane ySplit="7" topLeftCell="A8" activePane="bottomLeft" state="frozen"/>
      <selection pane="bottomLeft" activeCell="P3" sqref="P3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2"/>
      <c r="B1" s="72"/>
      <c r="C1" s="121">
        <v>1</v>
      </c>
      <c r="D1" s="122">
        <v>1</v>
      </c>
      <c r="E1" s="123">
        <v>1</v>
      </c>
      <c r="F1" s="124">
        <v>1</v>
      </c>
      <c r="G1" s="125">
        <v>2</v>
      </c>
      <c r="H1" s="72">
        <v>2</v>
      </c>
      <c r="J1" s="4" t="s">
        <v>89</v>
      </c>
      <c r="T1" t="s">
        <v>50</v>
      </c>
    </row>
    <row r="2" spans="1:35" ht="15" thickTop="1" x14ac:dyDescent="0.3">
      <c r="A2" s="26"/>
      <c r="B2" s="27">
        <v>10</v>
      </c>
      <c r="C2" s="28">
        <v>8</v>
      </c>
      <c r="D2" s="29">
        <v>7</v>
      </c>
      <c r="E2" s="30">
        <v>5</v>
      </c>
      <c r="F2" s="30">
        <v>6</v>
      </c>
      <c r="G2" s="31">
        <v>7</v>
      </c>
      <c r="H2" s="56">
        <v>8</v>
      </c>
      <c r="K2" s="12">
        <f>B2*$D$1/$H$1</f>
        <v>5</v>
      </c>
      <c r="L2" s="6">
        <f t="shared" ref="L2:M4" si="0">C2*$D$1/$H$1</f>
        <v>4</v>
      </c>
      <c r="M2" s="7">
        <f t="shared" si="0"/>
        <v>3.5</v>
      </c>
      <c r="N2" s="15">
        <f t="shared" ref="N2:N5" si="1">E2*$E$1/$H$1</f>
        <v>2.5</v>
      </c>
      <c r="O2" s="15">
        <f t="shared" ref="O2" si="2">F2*$E$1/$H$1</f>
        <v>3</v>
      </c>
      <c r="P2" s="25">
        <f t="shared" ref="P2" si="3">G2*$E$1/$H$1</f>
        <v>3.5</v>
      </c>
      <c r="Q2" s="54">
        <f t="shared" ref="Q2" si="4">H2*$E$1/$H$1</f>
        <v>4</v>
      </c>
      <c r="T2" s="79" t="s">
        <v>51</v>
      </c>
      <c r="U2" s="79" t="s">
        <v>52</v>
      </c>
      <c r="V2" s="84" t="s">
        <v>53</v>
      </c>
      <c r="W2" s="80" t="s">
        <v>54</v>
      </c>
      <c r="X2" s="80" t="s">
        <v>55</v>
      </c>
      <c r="Y2" s="80" t="s">
        <v>56</v>
      </c>
      <c r="Z2" s="80" t="s">
        <v>60</v>
      </c>
      <c r="AB2" t="s">
        <v>44</v>
      </c>
      <c r="AC2" s="79">
        <v>7</v>
      </c>
      <c r="AD2" s="79">
        <v>6</v>
      </c>
      <c r="AE2" s="84">
        <v>5</v>
      </c>
      <c r="AF2" s="80">
        <v>4</v>
      </c>
      <c r="AG2" s="80">
        <v>3</v>
      </c>
      <c r="AH2" s="80">
        <v>2</v>
      </c>
      <c r="AI2" s="80">
        <v>1</v>
      </c>
    </row>
    <row r="3" spans="1:35" x14ac:dyDescent="0.3">
      <c r="A3" s="26"/>
      <c r="B3" s="32">
        <v>9</v>
      </c>
      <c r="C3" s="33">
        <v>6</v>
      </c>
      <c r="D3" s="34">
        <v>4</v>
      </c>
      <c r="E3" s="35">
        <v>3</v>
      </c>
      <c r="F3" s="37">
        <v>3</v>
      </c>
      <c r="G3" s="167">
        <v>5</v>
      </c>
      <c r="H3" s="36">
        <v>7</v>
      </c>
      <c r="K3" s="13">
        <f t="shared" ref="K3:K4" si="5">B3*$D$1/$H$1</f>
        <v>4.5</v>
      </c>
      <c r="L3" s="8">
        <f t="shared" si="0"/>
        <v>3</v>
      </c>
      <c r="M3" s="5">
        <f t="shared" si="0"/>
        <v>2</v>
      </c>
      <c r="N3" s="16">
        <f t="shared" si="1"/>
        <v>1.5</v>
      </c>
      <c r="O3" s="18">
        <f>F3*$F$1/$H$1</f>
        <v>1.5</v>
      </c>
      <c r="P3" s="9">
        <f>G3*$G$1/$H$1</f>
        <v>5</v>
      </c>
      <c r="Q3" s="24">
        <f t="shared" ref="P3:Q3" si="6">H3*$F$1/$H$1</f>
        <v>3.5</v>
      </c>
      <c r="S3" s="26"/>
      <c r="T3" s="79" t="s">
        <v>69</v>
      </c>
      <c r="U3" s="79" t="s">
        <v>70</v>
      </c>
      <c r="V3" s="84" t="s">
        <v>71</v>
      </c>
      <c r="W3" s="80" t="s">
        <v>72</v>
      </c>
      <c r="X3" s="81" t="s">
        <v>73</v>
      </c>
      <c r="Y3" s="1" t="s">
        <v>74</v>
      </c>
      <c r="Z3" s="81" t="s">
        <v>75</v>
      </c>
      <c r="AB3" s="26"/>
      <c r="AC3" s="79">
        <v>14</v>
      </c>
      <c r="AD3" s="79">
        <v>13</v>
      </c>
      <c r="AE3" s="84">
        <v>12</v>
      </c>
      <c r="AF3" s="80">
        <v>11</v>
      </c>
      <c r="AG3" s="81">
        <v>10</v>
      </c>
      <c r="AH3" s="1">
        <v>9</v>
      </c>
      <c r="AI3" s="81">
        <v>8</v>
      </c>
    </row>
    <row r="4" spans="1:35" ht="15" thickBot="1" x14ac:dyDescent="0.35">
      <c r="A4" s="26"/>
      <c r="B4" s="57">
        <v>8</v>
      </c>
      <c r="C4" s="33">
        <v>5</v>
      </c>
      <c r="D4" s="34">
        <v>1</v>
      </c>
      <c r="E4" s="35">
        <v>1</v>
      </c>
      <c r="F4" s="37">
        <v>1</v>
      </c>
      <c r="G4" s="38">
        <v>2</v>
      </c>
      <c r="H4" s="39">
        <v>3</v>
      </c>
      <c r="K4" s="68">
        <f t="shared" si="5"/>
        <v>4</v>
      </c>
      <c r="L4" s="8">
        <f t="shared" si="0"/>
        <v>2.5</v>
      </c>
      <c r="M4" s="5">
        <f t="shared" si="0"/>
        <v>0.5</v>
      </c>
      <c r="N4" s="16">
        <f t="shared" si="1"/>
        <v>0.5</v>
      </c>
      <c r="O4" s="18">
        <f t="shared" ref="O4:O6" si="7">F4*$F$1/$H$1</f>
        <v>0.5</v>
      </c>
      <c r="P4" s="9">
        <f>G4*$G$1/$H$1</f>
        <v>2</v>
      </c>
      <c r="Q4" s="21">
        <f>H4*$G$1/$H$1</f>
        <v>3</v>
      </c>
      <c r="S4" s="26"/>
      <c r="T4" s="79" t="s">
        <v>76</v>
      </c>
      <c r="U4" s="79" t="s">
        <v>77</v>
      </c>
      <c r="V4" s="84" t="s">
        <v>78</v>
      </c>
      <c r="W4" s="80" t="s">
        <v>79</v>
      </c>
      <c r="X4" s="81" t="s">
        <v>80</v>
      </c>
      <c r="Y4" s="82" t="s">
        <v>81</v>
      </c>
      <c r="Z4" s="82" t="s">
        <v>82</v>
      </c>
      <c r="AB4" s="26"/>
      <c r="AC4" s="79">
        <v>21</v>
      </c>
      <c r="AD4" s="79">
        <v>20</v>
      </c>
      <c r="AE4" s="84">
        <v>19</v>
      </c>
      <c r="AF4" s="80">
        <v>18</v>
      </c>
      <c r="AG4" s="81">
        <v>17</v>
      </c>
      <c r="AH4" s="82">
        <v>16</v>
      </c>
      <c r="AI4" s="82">
        <v>15</v>
      </c>
    </row>
    <row r="5" spans="1:35" ht="15.6" thickTop="1" thickBot="1" x14ac:dyDescent="0.35">
      <c r="A5" s="58">
        <v>10</v>
      </c>
      <c r="B5" s="59">
        <v>9</v>
      </c>
      <c r="C5" s="60">
        <v>6</v>
      </c>
      <c r="D5" s="40">
        <v>3</v>
      </c>
      <c r="E5" s="41">
        <v>4</v>
      </c>
      <c r="F5" s="42">
        <v>4</v>
      </c>
      <c r="G5" s="43">
        <v>3</v>
      </c>
      <c r="H5" s="44">
        <v>4</v>
      </c>
      <c r="J5" s="64">
        <f>A5*$C$1/$H$1</f>
        <v>5</v>
      </c>
      <c r="K5" s="65">
        <f>B5*$C$1/$H$1</f>
        <v>4.5</v>
      </c>
      <c r="L5" s="55">
        <f>C5*$D$1/$H$1</f>
        <v>3</v>
      </c>
      <c r="M5" s="10">
        <f>D5*$D$1/$H$1</f>
        <v>1.5</v>
      </c>
      <c r="N5" s="17">
        <f t="shared" si="1"/>
        <v>2</v>
      </c>
      <c r="O5" s="19">
        <f t="shared" si="7"/>
        <v>2</v>
      </c>
      <c r="P5" s="11">
        <f t="shared" ref="P5:P6" si="8">G5*$G$1/$H$1</f>
        <v>3</v>
      </c>
      <c r="Q5" s="22">
        <f t="shared" ref="Q5:Q6" si="9">H5*$G$1/$H$1</f>
        <v>4</v>
      </c>
      <c r="S5" s="83" t="s">
        <v>58</v>
      </c>
      <c r="T5" s="83" t="s">
        <v>59</v>
      </c>
      <c r="U5" s="79" t="s">
        <v>83</v>
      </c>
      <c r="V5" s="84" t="s">
        <v>84</v>
      </c>
      <c r="W5" s="80" t="s">
        <v>85</v>
      </c>
      <c r="X5" s="81" t="s">
        <v>86</v>
      </c>
      <c r="Y5" s="82" t="s">
        <v>87</v>
      </c>
      <c r="Z5" s="82" t="s">
        <v>88</v>
      </c>
      <c r="AB5" s="83">
        <v>29</v>
      </c>
      <c r="AC5" s="83">
        <v>28</v>
      </c>
      <c r="AD5" s="79">
        <v>27</v>
      </c>
      <c r="AE5" s="84">
        <v>26</v>
      </c>
      <c r="AF5" s="80">
        <v>25</v>
      </c>
      <c r="AG5" s="81">
        <v>24</v>
      </c>
      <c r="AH5" s="82">
        <v>23</v>
      </c>
      <c r="AI5" s="82">
        <v>22</v>
      </c>
    </row>
    <row r="6" spans="1:35" ht="15.6" thickTop="1" thickBot="1" x14ac:dyDescent="0.35">
      <c r="A6" s="61">
        <v>9</v>
      </c>
      <c r="B6" s="138">
        <v>3</v>
      </c>
      <c r="C6" s="140">
        <v>1</v>
      </c>
      <c r="D6" s="62">
        <v>5</v>
      </c>
      <c r="E6" s="78">
        <v>7</v>
      </c>
      <c r="F6" s="45">
        <v>7</v>
      </c>
      <c r="G6" s="46">
        <v>7</v>
      </c>
      <c r="H6" s="47">
        <v>8</v>
      </c>
      <c r="J6" s="66">
        <f t="shared" ref="J6:J7" si="10">A6*$C$1/$H$1</f>
        <v>4.5</v>
      </c>
      <c r="K6" s="134">
        <f>B6*$C$1/$H$1</f>
        <v>1.5</v>
      </c>
      <c r="L6" s="136">
        <f>C6*$C$1/$H$1</f>
        <v>0.5</v>
      </c>
      <c r="M6" s="67">
        <f t="shared" ref="M6" si="11">D6*$C$1/$H$1</f>
        <v>2.5</v>
      </c>
      <c r="N6" s="76">
        <f>E6*$E$1/$H$1</f>
        <v>3.5</v>
      </c>
      <c r="O6" s="20">
        <f t="shared" si="7"/>
        <v>3.5</v>
      </c>
      <c r="P6" s="14">
        <f t="shared" si="8"/>
        <v>7</v>
      </c>
      <c r="Q6" s="23">
        <f t="shared" si="9"/>
        <v>8</v>
      </c>
      <c r="S6" s="83" t="s">
        <v>61</v>
      </c>
      <c r="T6" s="142" t="s">
        <v>62</v>
      </c>
      <c r="U6" s="144" t="s">
        <v>63</v>
      </c>
      <c r="V6" s="85" t="s">
        <v>64</v>
      </c>
      <c r="W6" s="80" t="s">
        <v>65</v>
      </c>
      <c r="X6" s="81" t="s">
        <v>66</v>
      </c>
      <c r="Y6" s="82" t="s">
        <v>67</v>
      </c>
      <c r="Z6" s="82" t="s">
        <v>68</v>
      </c>
      <c r="AB6" s="83">
        <v>37</v>
      </c>
      <c r="AC6" s="132">
        <v>36</v>
      </c>
      <c r="AD6" s="132">
        <v>35</v>
      </c>
      <c r="AE6" s="85">
        <v>34</v>
      </c>
      <c r="AF6" s="80">
        <v>33</v>
      </c>
      <c r="AG6" s="81">
        <v>32</v>
      </c>
      <c r="AH6" s="82">
        <v>31</v>
      </c>
      <c r="AI6" s="82">
        <v>30</v>
      </c>
    </row>
    <row r="7" spans="1:35" ht="15.6" thickTop="1" thickBot="1" x14ac:dyDescent="0.35">
      <c r="A7" s="77">
        <v>6</v>
      </c>
      <c r="B7" s="139"/>
      <c r="C7" s="141"/>
      <c r="D7" s="26"/>
      <c r="E7" s="26"/>
      <c r="F7" s="26"/>
      <c r="G7" s="26"/>
      <c r="H7" s="26"/>
      <c r="J7" s="75">
        <f t="shared" si="10"/>
        <v>3</v>
      </c>
      <c r="K7" s="135"/>
      <c r="L7" s="137"/>
      <c r="S7" s="83" t="s">
        <v>57</v>
      </c>
      <c r="T7" s="143"/>
      <c r="U7" s="145"/>
      <c r="V7" s="26"/>
      <c r="W7" s="26"/>
      <c r="X7" s="26"/>
      <c r="Y7" s="26"/>
      <c r="Z7" s="26"/>
      <c r="AB7" s="83">
        <v>38</v>
      </c>
      <c r="AC7" s="133"/>
      <c r="AD7" s="133"/>
      <c r="AE7" s="26"/>
      <c r="AF7" s="26"/>
      <c r="AG7" s="26"/>
      <c r="AH7" s="26"/>
      <c r="AI7" s="26"/>
    </row>
    <row r="8" spans="1:35" ht="15" thickTop="1" x14ac:dyDescent="0.3">
      <c r="J8" s="72"/>
    </row>
    <row r="9" spans="1:35" x14ac:dyDescent="0.3">
      <c r="A9" s="48" t="s">
        <v>89</v>
      </c>
      <c r="J9" s="72"/>
    </row>
    <row r="10" spans="1:35" x14ac:dyDescent="0.3">
      <c r="A10" s="48" t="str">
        <f>_xlfn.CONCAT("{",U16,",",U17,"}")</f>
        <v>{"L1": 4,"L2": 3.5,"L3": 3,"L4": 2.5,"L5": 3.5,"L6": 4,"L7": 5,"L8": 3.5,"L9": 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3,"R1": 4,"R2": 3.5,"R3": 3,"R4": 2.5,"R5": 3.5,"R6": 4,"R7": 5,"R8": 3.5,"R9": 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3}</v>
      </c>
    </row>
    <row r="11" spans="1:35" x14ac:dyDescent="0.3">
      <c r="A11" s="48"/>
    </row>
    <row r="12" spans="1:35" x14ac:dyDescent="0.3">
      <c r="A12" s="48" t="s">
        <v>50</v>
      </c>
    </row>
    <row r="13" spans="1:35" x14ac:dyDescent="0.3">
      <c r="A13" s="48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48"/>
    </row>
    <row r="15" spans="1:35" x14ac:dyDescent="0.3">
      <c r="A15" s="48"/>
      <c r="C15" s="48" t="s">
        <v>90</v>
      </c>
      <c r="L15" s="48" t="s">
        <v>50</v>
      </c>
      <c r="U15" t="s">
        <v>89</v>
      </c>
    </row>
    <row r="16" spans="1:35" x14ac:dyDescent="0.3">
      <c r="A16" s="2">
        <v>1</v>
      </c>
      <c r="C16" s="4">
        <f>Q2</f>
        <v>4</v>
      </c>
      <c r="E16" s="73" t="str">
        <f t="shared" ref="E16:E53" si="12">SUBSTITUTE(_xlfn.CONCAT("""L",$A16,""": ",$C16),",",".")</f>
        <v>"L1": 4</v>
      </c>
      <c r="H16" s="48" t="str">
        <f t="shared" ref="H16:H53" si="13">SUBSTITUTE(_xlfn.CONCAT("""R",$A16,""": ",$C16),",",".")</f>
        <v>"R1": 4</v>
      </c>
      <c r="I16" s="4"/>
      <c r="J16" s="2"/>
      <c r="L16" s="94" t="str">
        <f>Z2</f>
        <v>0, 8</v>
      </c>
      <c r="N16" s="73" t="str">
        <f>_xlfn.CONCAT("""L",$A16,""": """,$L16,"""")</f>
        <v>"L1": "0, 8"</v>
      </c>
      <c r="Q16" s="73" t="str">
        <f>_xlfn.CONCAT("""R",$A16,""": """,$L16,"""")</f>
        <v>"R1": "0, 8"</v>
      </c>
      <c r="U16" s="48" t="str">
        <f>_xlfn.TEXTJOIN(",",TRUE,E16:E53,)</f>
        <v>"L1": 4,"L2": 3.5,"L3": 3,"L4": 2.5,"L5": 3.5,"L6": 4,"L7": 5,"L8": 3.5,"L9": 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</v>
      </c>
    </row>
    <row r="17" spans="1:21" x14ac:dyDescent="0.3">
      <c r="A17" s="2">
        <v>2</v>
      </c>
      <c r="C17" s="4">
        <f>P2</f>
        <v>3.5</v>
      </c>
      <c r="E17" s="73" t="str">
        <f t="shared" si="12"/>
        <v>"L2": 3.5</v>
      </c>
      <c r="H17" s="48" t="str">
        <f t="shared" si="13"/>
        <v>"R2": 3.5</v>
      </c>
      <c r="I17" s="4"/>
      <c r="J17" s="2"/>
      <c r="L17" s="94" t="str">
        <f>Y2</f>
        <v>0, 7</v>
      </c>
      <c r="N17" s="73" t="str">
        <f t="shared" ref="N17:N53" si="14">_xlfn.CONCAT("""L",$A17,""": """,$L17,"""")</f>
        <v>"L2": "0, 7"</v>
      </c>
      <c r="Q17" s="73" t="str">
        <f t="shared" ref="Q17:Q53" si="15">_xlfn.CONCAT("""R",$A17,""": """,$L17,"""")</f>
        <v>"R2": "0, 7"</v>
      </c>
      <c r="U17" s="48" t="str">
        <f>_xlfn.TEXTJOIN(",",TRUE,H16:H53,)</f>
        <v>"R1": 4,"R2": 3.5,"R3": 3,"R4": 2.5,"R5": 3.5,"R6": 4,"R7": 5,"R8": 3.5,"R9": 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</v>
      </c>
    </row>
    <row r="18" spans="1:21" x14ac:dyDescent="0.3">
      <c r="A18" s="2">
        <v>3</v>
      </c>
      <c r="C18" s="4">
        <f>O2</f>
        <v>3</v>
      </c>
      <c r="E18" s="73" t="str">
        <f t="shared" si="12"/>
        <v>"L3": 3</v>
      </c>
      <c r="H18" s="48" t="str">
        <f t="shared" si="13"/>
        <v>"R3": 3</v>
      </c>
      <c r="I18" s="4"/>
      <c r="J18" s="2"/>
      <c r="L18" s="94" t="str">
        <f>X2</f>
        <v>0, 6</v>
      </c>
      <c r="N18" s="73" t="str">
        <f t="shared" si="14"/>
        <v>"L3": "0, 6"</v>
      </c>
      <c r="Q18" s="73" t="str">
        <f t="shared" si="15"/>
        <v>"R3": "0, 6"</v>
      </c>
      <c r="U18" s="4"/>
    </row>
    <row r="19" spans="1:21" x14ac:dyDescent="0.3">
      <c r="A19" s="2">
        <v>4</v>
      </c>
      <c r="C19" s="4">
        <f>N2</f>
        <v>2.5</v>
      </c>
      <c r="E19" s="73" t="str">
        <f t="shared" si="12"/>
        <v>"L4": 2.5</v>
      </c>
      <c r="H19" s="48" t="str">
        <f t="shared" si="13"/>
        <v>"R4": 2.5</v>
      </c>
      <c r="I19" s="4"/>
      <c r="J19" s="2"/>
      <c r="L19" s="94" t="str">
        <f>W2</f>
        <v>0, 5</v>
      </c>
      <c r="N19" s="73" t="str">
        <f t="shared" si="14"/>
        <v>"L4": "0, 5"</v>
      </c>
      <c r="Q19" s="73" t="str">
        <f t="shared" si="15"/>
        <v>"R4": "0, 5"</v>
      </c>
    </row>
    <row r="20" spans="1:21" x14ac:dyDescent="0.3">
      <c r="A20" s="2">
        <v>5</v>
      </c>
      <c r="C20" s="4">
        <f>M2</f>
        <v>3.5</v>
      </c>
      <c r="E20" s="73" t="str">
        <f t="shared" si="12"/>
        <v>"L5": 3.5</v>
      </c>
      <c r="G20" s="49"/>
      <c r="H20" s="48" t="str">
        <f t="shared" si="13"/>
        <v>"R5": 3.5</v>
      </c>
      <c r="I20" s="4"/>
      <c r="J20" s="2"/>
      <c r="L20" s="94" t="str">
        <f>V2</f>
        <v>0, 4</v>
      </c>
      <c r="N20" s="73" t="str">
        <f t="shared" si="14"/>
        <v>"L5": "0, 4"</v>
      </c>
      <c r="P20" s="49"/>
      <c r="Q20" s="73" t="str">
        <f t="shared" si="15"/>
        <v>"R5": "0, 4"</v>
      </c>
      <c r="U20" t="s">
        <v>50</v>
      </c>
    </row>
    <row r="21" spans="1:21" x14ac:dyDescent="0.3">
      <c r="A21" s="2">
        <v>6</v>
      </c>
      <c r="C21" s="4">
        <f>L2</f>
        <v>4</v>
      </c>
      <c r="E21" s="73" t="str">
        <f t="shared" si="12"/>
        <v>"L6": 4</v>
      </c>
      <c r="H21" s="48" t="str">
        <f t="shared" si="13"/>
        <v>"R6": 4</v>
      </c>
      <c r="I21" s="4"/>
      <c r="J21" s="2"/>
      <c r="L21" s="94" t="str">
        <f>U2</f>
        <v>0, 3</v>
      </c>
      <c r="N21" s="73" t="str">
        <f t="shared" si="14"/>
        <v>"L6": "0, 3"</v>
      </c>
      <c r="Q21" s="73" t="str">
        <f t="shared" si="15"/>
        <v>"R6": "0, 3"</v>
      </c>
      <c r="U21" s="48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5</v>
      </c>
      <c r="E22" s="73" t="str">
        <f t="shared" si="12"/>
        <v>"L7": 5</v>
      </c>
      <c r="H22" s="48" t="str">
        <f t="shared" si="13"/>
        <v>"R7": 5</v>
      </c>
      <c r="I22" s="4"/>
      <c r="J22" s="2"/>
      <c r="L22" s="94" t="str">
        <f>T2</f>
        <v>0, 2</v>
      </c>
      <c r="N22" s="73" t="str">
        <f t="shared" si="14"/>
        <v>"L7": "0, 2"</v>
      </c>
      <c r="Q22" s="73" t="str">
        <f t="shared" si="15"/>
        <v>"R7": "0, 2"</v>
      </c>
      <c r="U22" s="48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3.5</v>
      </c>
      <c r="E23" s="73" t="str">
        <f t="shared" si="12"/>
        <v>"L8": 3.5</v>
      </c>
      <c r="H23" s="48" t="str">
        <f t="shared" si="13"/>
        <v>"R8": 3.5</v>
      </c>
      <c r="I23" s="4"/>
      <c r="J23" s="2"/>
      <c r="L23" s="94" t="str">
        <f>Z3</f>
        <v>1, 8</v>
      </c>
      <c r="N23" s="73" t="str">
        <f t="shared" si="14"/>
        <v>"L8": "1, 8"</v>
      </c>
      <c r="Q23" s="73" t="str">
        <f t="shared" si="15"/>
        <v>"R8": "1, 8"</v>
      </c>
    </row>
    <row r="24" spans="1:21" x14ac:dyDescent="0.3">
      <c r="A24" s="2">
        <v>9</v>
      </c>
      <c r="C24" s="4">
        <f>P3</f>
        <v>5</v>
      </c>
      <c r="E24" s="73" t="str">
        <f t="shared" si="12"/>
        <v>"L9": 5</v>
      </c>
      <c r="H24" s="48" t="str">
        <f t="shared" si="13"/>
        <v>"R9": 5</v>
      </c>
      <c r="I24" s="4"/>
      <c r="J24" s="2"/>
      <c r="L24" s="94" t="str">
        <f>Y3</f>
        <v>1, 7</v>
      </c>
      <c r="N24" s="73" t="str">
        <f t="shared" si="14"/>
        <v>"L9": "1, 7"</v>
      </c>
      <c r="Q24" s="73" t="str">
        <f t="shared" si="15"/>
        <v>"R9": "1, 7"</v>
      </c>
    </row>
    <row r="25" spans="1:21" x14ac:dyDescent="0.3">
      <c r="A25" s="2">
        <v>10</v>
      </c>
      <c r="C25" s="4">
        <f>O3</f>
        <v>1.5</v>
      </c>
      <c r="E25" s="73" t="str">
        <f t="shared" si="12"/>
        <v>"L10": 1.5</v>
      </c>
      <c r="H25" s="48" t="str">
        <f t="shared" si="13"/>
        <v>"R10": 1.5</v>
      </c>
      <c r="I25" s="4"/>
      <c r="J25" s="2"/>
      <c r="L25" s="94" t="str">
        <f>X3</f>
        <v>1, 6</v>
      </c>
      <c r="N25" s="73" t="str">
        <f t="shared" si="14"/>
        <v>"L10": "1, 6"</v>
      </c>
      <c r="Q25" s="73" t="str">
        <f t="shared" si="15"/>
        <v>"R10": "1, 6"</v>
      </c>
      <c r="U25" t="s">
        <v>0</v>
      </c>
    </row>
    <row r="26" spans="1:21" x14ac:dyDescent="0.3">
      <c r="A26" s="2">
        <v>11</v>
      </c>
      <c r="C26" s="4">
        <f>N3</f>
        <v>1.5</v>
      </c>
      <c r="E26" s="73" t="str">
        <f t="shared" si="12"/>
        <v>"L11": 1.5</v>
      </c>
      <c r="H26" s="48" t="str">
        <f t="shared" si="13"/>
        <v>"R11": 1.5</v>
      </c>
      <c r="I26" s="4"/>
      <c r="J26" s="2"/>
      <c r="L26" s="94" t="str">
        <f>W3</f>
        <v>1, 5</v>
      </c>
      <c r="N26" s="73" t="str">
        <f t="shared" si="14"/>
        <v>"L11": "1, 5"</v>
      </c>
      <c r="Q26" s="73" t="str">
        <f t="shared" si="15"/>
        <v>"R11": "1, 5"</v>
      </c>
      <c r="U26" s="63" t="s">
        <v>38</v>
      </c>
    </row>
    <row r="27" spans="1:21" x14ac:dyDescent="0.3">
      <c r="A27" s="2">
        <v>12</v>
      </c>
      <c r="C27" s="4">
        <f>M3</f>
        <v>2</v>
      </c>
      <c r="E27" s="73" t="str">
        <f t="shared" si="12"/>
        <v>"L12": 2</v>
      </c>
      <c r="H27" s="48" t="str">
        <f t="shared" si="13"/>
        <v>"R12": 2</v>
      </c>
      <c r="I27" s="4"/>
      <c r="J27" s="2"/>
      <c r="L27" s="94" t="str">
        <f>V3</f>
        <v>1, 4</v>
      </c>
      <c r="N27" s="73" t="str">
        <f t="shared" si="14"/>
        <v>"L12": "1, 4"</v>
      </c>
      <c r="Q27" s="73" t="str">
        <f t="shared" si="15"/>
        <v>"R12": "1, 4"</v>
      </c>
      <c r="U27" s="63" t="s">
        <v>40</v>
      </c>
    </row>
    <row r="28" spans="1:21" x14ac:dyDescent="0.3">
      <c r="A28" s="2">
        <v>13</v>
      </c>
      <c r="C28" s="4">
        <f>L3</f>
        <v>3</v>
      </c>
      <c r="E28" s="73" t="str">
        <f t="shared" si="12"/>
        <v>"L13": 3</v>
      </c>
      <c r="H28" s="48" t="str">
        <f t="shared" si="13"/>
        <v>"R13": 3</v>
      </c>
      <c r="I28" s="4"/>
      <c r="J28" s="2"/>
      <c r="L28" s="94" t="str">
        <f>U3</f>
        <v>1, 3</v>
      </c>
      <c r="N28" s="73" t="str">
        <f t="shared" si="14"/>
        <v>"L13": "1, 3"</v>
      </c>
      <c r="Q28" s="73" t="str">
        <f t="shared" si="15"/>
        <v>"R13": "1, 3"</v>
      </c>
      <c r="U28" s="63" t="s">
        <v>42</v>
      </c>
    </row>
    <row r="29" spans="1:21" x14ac:dyDescent="0.3">
      <c r="A29" s="2">
        <v>14</v>
      </c>
      <c r="C29" s="4">
        <f>K3</f>
        <v>4.5</v>
      </c>
      <c r="E29" s="73" t="str">
        <f t="shared" si="12"/>
        <v>"L14": 4.5</v>
      </c>
      <c r="H29" s="48" t="str">
        <f t="shared" si="13"/>
        <v>"R14": 4.5</v>
      </c>
      <c r="I29" s="4"/>
      <c r="J29" s="2"/>
      <c r="L29" s="94" t="str">
        <f>T3</f>
        <v>1.5, 2</v>
      </c>
      <c r="N29" s="73" t="str">
        <f t="shared" si="14"/>
        <v>"L14": "1.5, 2"</v>
      </c>
      <c r="Q29" s="73" t="str">
        <f t="shared" si="15"/>
        <v>"R14": "1.5, 2"</v>
      </c>
      <c r="U29" s="63" t="s">
        <v>41</v>
      </c>
    </row>
    <row r="30" spans="1:21" x14ac:dyDescent="0.3">
      <c r="A30" s="2">
        <v>15</v>
      </c>
      <c r="C30" s="4">
        <f>Q4</f>
        <v>3</v>
      </c>
      <c r="E30" s="73" t="str">
        <f t="shared" si="12"/>
        <v>"L15": 3</v>
      </c>
      <c r="H30" s="48" t="str">
        <f t="shared" si="13"/>
        <v>"R15": 3</v>
      </c>
      <c r="I30" s="4"/>
      <c r="J30" s="2"/>
      <c r="L30" s="94" t="str">
        <f>Z4</f>
        <v>2, 8</v>
      </c>
      <c r="N30" s="73" t="str">
        <f t="shared" si="14"/>
        <v>"L15": "2, 8"</v>
      </c>
      <c r="Q30" s="73" t="str">
        <f t="shared" si="15"/>
        <v>"R15": "2, 8"</v>
      </c>
      <c r="U30" s="63" t="s">
        <v>39</v>
      </c>
    </row>
    <row r="31" spans="1:21" x14ac:dyDescent="0.3">
      <c r="A31" s="2">
        <v>16</v>
      </c>
      <c r="C31" s="4">
        <f>P4</f>
        <v>2</v>
      </c>
      <c r="E31" s="73" t="str">
        <f t="shared" si="12"/>
        <v>"L16": 2</v>
      </c>
      <c r="H31" s="48" t="str">
        <f t="shared" si="13"/>
        <v>"R16": 2</v>
      </c>
      <c r="I31" s="4"/>
      <c r="J31" s="2"/>
      <c r="L31" s="94" t="str">
        <f>Y4</f>
        <v>2, 7</v>
      </c>
      <c r="N31" s="73" t="str">
        <f t="shared" si="14"/>
        <v>"L16": "2, 7"</v>
      </c>
      <c r="Q31" s="73" t="str">
        <f t="shared" si="15"/>
        <v>"R16": "2, 7"</v>
      </c>
    </row>
    <row r="32" spans="1:21" x14ac:dyDescent="0.3">
      <c r="A32" s="2">
        <v>17</v>
      </c>
      <c r="C32" s="4">
        <f>O4</f>
        <v>0.5</v>
      </c>
      <c r="E32" s="73" t="str">
        <f t="shared" si="12"/>
        <v>"L17": 0.5</v>
      </c>
      <c r="H32" s="48" t="str">
        <f t="shared" si="13"/>
        <v>"R17": 0.5</v>
      </c>
      <c r="I32" s="4"/>
      <c r="J32" s="2"/>
      <c r="L32" s="94" t="str">
        <f>X4</f>
        <v>2, 6</v>
      </c>
      <c r="N32" s="73" t="str">
        <f t="shared" si="14"/>
        <v>"L17": "2, 6"</v>
      </c>
      <c r="Q32" s="73" t="str">
        <f t="shared" si="15"/>
        <v>"R17": "2, 6"</v>
      </c>
    </row>
    <row r="33" spans="1:17" x14ac:dyDescent="0.3">
      <c r="A33" s="2">
        <v>18</v>
      </c>
      <c r="C33" s="4">
        <f>N4</f>
        <v>0.5</v>
      </c>
      <c r="E33" s="73" t="str">
        <f t="shared" si="12"/>
        <v>"L18": 0.5</v>
      </c>
      <c r="H33" s="48" t="str">
        <f t="shared" si="13"/>
        <v>"R18": 0.5</v>
      </c>
      <c r="I33" s="4"/>
      <c r="J33" s="2"/>
      <c r="L33" s="94" t="str">
        <f>W4</f>
        <v>2, 5</v>
      </c>
      <c r="N33" s="73" t="str">
        <f t="shared" si="14"/>
        <v>"L18": "2, 5"</v>
      </c>
      <c r="Q33" s="73" t="str">
        <f t="shared" si="15"/>
        <v>"R18": "2, 5"</v>
      </c>
    </row>
    <row r="34" spans="1:17" x14ac:dyDescent="0.3">
      <c r="A34" s="2">
        <v>19</v>
      </c>
      <c r="C34" s="4">
        <f>M4</f>
        <v>0.5</v>
      </c>
      <c r="E34" s="73" t="str">
        <f t="shared" si="12"/>
        <v>"L19": 0.5</v>
      </c>
      <c r="H34" s="48" t="str">
        <f t="shared" si="13"/>
        <v>"R19": 0.5</v>
      </c>
      <c r="I34" s="4"/>
      <c r="J34" s="2"/>
      <c r="L34" s="94" t="str">
        <f>V4</f>
        <v>2, 4</v>
      </c>
      <c r="N34" s="73" t="str">
        <f t="shared" si="14"/>
        <v>"L19": "2, 4"</v>
      </c>
      <c r="Q34" s="73" t="str">
        <f t="shared" si="15"/>
        <v>"R19": "2, 4"</v>
      </c>
    </row>
    <row r="35" spans="1:17" x14ac:dyDescent="0.3">
      <c r="A35" s="2">
        <v>20</v>
      </c>
      <c r="C35" s="4">
        <f>L4</f>
        <v>2.5</v>
      </c>
      <c r="E35" s="73" t="str">
        <f t="shared" si="12"/>
        <v>"L20": 2.5</v>
      </c>
      <c r="H35" s="48" t="str">
        <f t="shared" si="13"/>
        <v>"R20": 2.5</v>
      </c>
      <c r="I35" s="4"/>
      <c r="J35" s="2"/>
      <c r="L35" s="94" t="str">
        <f>U4</f>
        <v>2, 3</v>
      </c>
      <c r="N35" s="73" t="str">
        <f t="shared" si="14"/>
        <v>"L20": "2, 3"</v>
      </c>
      <c r="Q35" s="73" t="str">
        <f t="shared" si="15"/>
        <v>"R20": "2, 3"</v>
      </c>
    </row>
    <row r="36" spans="1:17" x14ac:dyDescent="0.3">
      <c r="A36" s="2">
        <v>21</v>
      </c>
      <c r="C36" s="4">
        <f>K4</f>
        <v>4</v>
      </c>
      <c r="E36" s="73" t="str">
        <f t="shared" si="12"/>
        <v>"L21": 4</v>
      </c>
      <c r="H36" s="48" t="str">
        <f t="shared" si="13"/>
        <v>"R21": 4</v>
      </c>
      <c r="I36" s="4"/>
      <c r="J36" s="2"/>
      <c r="L36" s="94" t="str">
        <f>T4</f>
        <v>3, 2</v>
      </c>
      <c r="N36" s="73" t="str">
        <f t="shared" si="14"/>
        <v>"L21": "3, 2"</v>
      </c>
      <c r="Q36" s="73" t="str">
        <f t="shared" si="15"/>
        <v>"R21": "3, 2"</v>
      </c>
    </row>
    <row r="37" spans="1:17" x14ac:dyDescent="0.3">
      <c r="A37" s="2">
        <v>22</v>
      </c>
      <c r="C37" s="4">
        <f>Q5</f>
        <v>4</v>
      </c>
      <c r="E37" s="73" t="str">
        <f t="shared" si="12"/>
        <v>"L22": 4</v>
      </c>
      <c r="H37" s="48" t="str">
        <f t="shared" si="13"/>
        <v>"R22": 4</v>
      </c>
      <c r="I37" s="4"/>
      <c r="J37" s="2"/>
      <c r="L37" s="94" t="str">
        <f>Z5</f>
        <v>3, 8</v>
      </c>
      <c r="N37" s="73" t="str">
        <f t="shared" si="14"/>
        <v>"L22": "3, 8"</v>
      </c>
      <c r="Q37" s="73" t="str">
        <f t="shared" si="15"/>
        <v>"R22": "3, 8"</v>
      </c>
    </row>
    <row r="38" spans="1:17" x14ac:dyDescent="0.3">
      <c r="A38" s="2">
        <v>23</v>
      </c>
      <c r="C38" s="4">
        <f>P5</f>
        <v>3</v>
      </c>
      <c r="E38" s="73" t="str">
        <f t="shared" si="12"/>
        <v>"L23": 3</v>
      </c>
      <c r="H38" s="48" t="str">
        <f t="shared" si="13"/>
        <v>"R23": 3</v>
      </c>
      <c r="I38" s="4"/>
      <c r="J38" s="2"/>
      <c r="L38" s="94" t="str">
        <f>Y5</f>
        <v>3, 7</v>
      </c>
      <c r="N38" s="73" t="str">
        <f t="shared" si="14"/>
        <v>"L23": "3, 7"</v>
      </c>
      <c r="Q38" s="73" t="str">
        <f t="shared" si="15"/>
        <v>"R23": "3, 7"</v>
      </c>
    </row>
    <row r="39" spans="1:17" x14ac:dyDescent="0.3">
      <c r="A39" s="2">
        <v>24</v>
      </c>
      <c r="C39" s="4">
        <f>O5</f>
        <v>2</v>
      </c>
      <c r="E39" s="73" t="str">
        <f t="shared" si="12"/>
        <v>"L24": 2</v>
      </c>
      <c r="H39" s="48" t="str">
        <f t="shared" si="13"/>
        <v>"R24": 2</v>
      </c>
      <c r="I39" s="4"/>
      <c r="J39" s="2"/>
      <c r="L39" s="94" t="str">
        <f>X5</f>
        <v>3, 6</v>
      </c>
      <c r="N39" s="73" t="str">
        <f t="shared" si="14"/>
        <v>"L24": "3, 6"</v>
      </c>
      <c r="Q39" s="73" t="str">
        <f t="shared" si="15"/>
        <v>"R24": "3, 6"</v>
      </c>
    </row>
    <row r="40" spans="1:17" x14ac:dyDescent="0.3">
      <c r="A40" s="2">
        <v>25</v>
      </c>
      <c r="C40" s="4">
        <f>N5</f>
        <v>2</v>
      </c>
      <c r="E40" s="73" t="str">
        <f t="shared" si="12"/>
        <v>"L25": 2</v>
      </c>
      <c r="H40" s="48" t="str">
        <f t="shared" si="13"/>
        <v>"R25": 2</v>
      </c>
      <c r="I40" s="4"/>
      <c r="J40" s="2"/>
      <c r="L40" s="94" t="str">
        <f>W5</f>
        <v>3, 5</v>
      </c>
      <c r="N40" s="73" t="str">
        <f t="shared" si="14"/>
        <v>"L25": "3, 5"</v>
      </c>
      <c r="Q40" s="73" t="str">
        <f t="shared" si="15"/>
        <v>"R25": "3, 5"</v>
      </c>
    </row>
    <row r="41" spans="1:17" x14ac:dyDescent="0.3">
      <c r="A41" s="2">
        <v>26</v>
      </c>
      <c r="C41" s="4">
        <f>M5</f>
        <v>1.5</v>
      </c>
      <c r="E41" s="73" t="str">
        <f t="shared" si="12"/>
        <v>"L26": 1.5</v>
      </c>
      <c r="H41" s="48" t="str">
        <f t="shared" si="13"/>
        <v>"R26": 1.5</v>
      </c>
      <c r="I41" s="4"/>
      <c r="J41" s="2"/>
      <c r="L41" s="94" t="str">
        <f>V5</f>
        <v>3, 4</v>
      </c>
      <c r="N41" s="73" t="str">
        <f t="shared" si="14"/>
        <v>"L26": "3, 4"</v>
      </c>
      <c r="Q41" s="73" t="str">
        <f t="shared" si="15"/>
        <v>"R26": "3, 4"</v>
      </c>
    </row>
    <row r="42" spans="1:17" x14ac:dyDescent="0.3">
      <c r="A42" s="2">
        <v>27</v>
      </c>
      <c r="C42" s="4">
        <f>L5</f>
        <v>3</v>
      </c>
      <c r="E42" s="73" t="str">
        <f t="shared" si="12"/>
        <v>"L27": 3</v>
      </c>
      <c r="H42" s="48" t="str">
        <f t="shared" si="13"/>
        <v>"R27": 3</v>
      </c>
      <c r="I42" s="4"/>
      <c r="J42" s="2"/>
      <c r="L42" s="94" t="str">
        <f>U5</f>
        <v>3, 3</v>
      </c>
      <c r="N42" s="73" t="str">
        <f t="shared" si="14"/>
        <v>"L27": "3, 3"</v>
      </c>
      <c r="Q42" s="73" t="str">
        <f t="shared" si="15"/>
        <v>"R27": "3, 3"</v>
      </c>
    </row>
    <row r="43" spans="1:17" x14ac:dyDescent="0.3">
      <c r="A43" s="2">
        <v>28</v>
      </c>
      <c r="C43" s="4">
        <f>K5</f>
        <v>4.5</v>
      </c>
      <c r="E43" s="73" t="str">
        <f t="shared" si="12"/>
        <v>"L28": 4.5</v>
      </c>
      <c r="H43" s="48" t="str">
        <f t="shared" si="13"/>
        <v>"R28": 4.5</v>
      </c>
      <c r="I43" s="4"/>
      <c r="J43" s="2"/>
      <c r="L43" s="94" t="str">
        <f>T5</f>
        <v>4, 1</v>
      </c>
      <c r="N43" s="73" t="str">
        <f t="shared" si="14"/>
        <v>"L28": "4, 1"</v>
      </c>
      <c r="Q43" s="73" t="str">
        <f t="shared" si="15"/>
        <v>"R28": "4, 1"</v>
      </c>
    </row>
    <row r="44" spans="1:17" x14ac:dyDescent="0.3">
      <c r="A44" s="2">
        <v>29</v>
      </c>
      <c r="C44" s="4">
        <f>J5</f>
        <v>5</v>
      </c>
      <c r="E44" s="73" t="str">
        <f t="shared" si="12"/>
        <v>"L29": 5</v>
      </c>
      <c r="H44" s="48" t="str">
        <f t="shared" si="13"/>
        <v>"R29": 5</v>
      </c>
      <c r="I44" s="4"/>
      <c r="J44" s="2"/>
      <c r="L44" s="94" t="str">
        <f>S5</f>
        <v>4, 0</v>
      </c>
      <c r="N44" s="73" t="str">
        <f t="shared" si="14"/>
        <v>"L29": "4, 0"</v>
      </c>
      <c r="Q44" s="73" t="str">
        <f t="shared" si="15"/>
        <v>"R29": "4, 0"</v>
      </c>
    </row>
    <row r="45" spans="1:17" x14ac:dyDescent="0.3">
      <c r="A45" s="2">
        <v>30</v>
      </c>
      <c r="C45" s="4">
        <f>Q6</f>
        <v>8</v>
      </c>
      <c r="E45" s="73" t="str">
        <f t="shared" si="12"/>
        <v>"L30": 8</v>
      </c>
      <c r="H45" s="48" t="str">
        <f t="shared" si="13"/>
        <v>"R30": 8</v>
      </c>
      <c r="I45" s="4"/>
      <c r="J45" s="2"/>
      <c r="L45" s="94" t="str">
        <f>Z6</f>
        <v>4, 8</v>
      </c>
      <c r="N45" s="73" t="str">
        <f t="shared" si="14"/>
        <v>"L30": "4, 8"</v>
      </c>
      <c r="Q45" s="73" t="str">
        <f t="shared" si="15"/>
        <v>"R30": "4, 8"</v>
      </c>
    </row>
    <row r="46" spans="1:17" x14ac:dyDescent="0.3">
      <c r="A46" s="2">
        <v>31</v>
      </c>
      <c r="C46" s="4">
        <f>P6</f>
        <v>7</v>
      </c>
      <c r="E46" s="73" t="str">
        <f t="shared" si="12"/>
        <v>"L31": 7</v>
      </c>
      <c r="H46" s="48" t="str">
        <f t="shared" si="13"/>
        <v>"R31": 7</v>
      </c>
      <c r="I46" s="4"/>
      <c r="J46" s="2"/>
      <c r="L46" s="94" t="str">
        <f>Y6</f>
        <v>4, 7</v>
      </c>
      <c r="N46" s="73" t="str">
        <f t="shared" si="14"/>
        <v>"L31": "4, 7"</v>
      </c>
      <c r="Q46" s="73" t="str">
        <f t="shared" si="15"/>
        <v>"R31": "4, 7"</v>
      </c>
    </row>
    <row r="47" spans="1:17" x14ac:dyDescent="0.3">
      <c r="A47" s="2">
        <v>32</v>
      </c>
      <c r="C47" s="4">
        <f>O6</f>
        <v>3.5</v>
      </c>
      <c r="E47" s="73" t="str">
        <f t="shared" si="12"/>
        <v>"L32": 3.5</v>
      </c>
      <c r="H47" s="48" t="str">
        <f t="shared" si="13"/>
        <v>"R32": 3.5</v>
      </c>
      <c r="I47" s="4"/>
      <c r="J47" s="2"/>
      <c r="L47" s="94" t="str">
        <f>X6</f>
        <v>4, 6</v>
      </c>
      <c r="N47" s="73" t="str">
        <f t="shared" si="14"/>
        <v>"L32": "4, 6"</v>
      </c>
      <c r="Q47" s="73" t="str">
        <f t="shared" si="15"/>
        <v>"R32": "4, 6"</v>
      </c>
    </row>
    <row r="48" spans="1:17" x14ac:dyDescent="0.3">
      <c r="A48" s="2">
        <v>33</v>
      </c>
      <c r="C48" s="4">
        <f>N6</f>
        <v>3.5</v>
      </c>
      <c r="E48" s="73" t="str">
        <f t="shared" si="12"/>
        <v>"L33": 3.5</v>
      </c>
      <c r="H48" s="48" t="str">
        <f t="shared" si="13"/>
        <v>"R33": 3.5</v>
      </c>
      <c r="I48" s="4"/>
      <c r="J48" s="2"/>
      <c r="L48" s="94" t="str">
        <f>W6</f>
        <v>4, 5</v>
      </c>
      <c r="N48" s="73" t="str">
        <f t="shared" si="14"/>
        <v>"L33": "4, 5"</v>
      </c>
      <c r="Q48" s="73" t="str">
        <f t="shared" si="15"/>
        <v>"R33": "4, 5"</v>
      </c>
    </row>
    <row r="49" spans="1:17" x14ac:dyDescent="0.3">
      <c r="A49" s="2">
        <v>34</v>
      </c>
      <c r="C49" s="4">
        <f>M6</f>
        <v>2.5</v>
      </c>
      <c r="E49" s="73" t="str">
        <f t="shared" si="12"/>
        <v>"L34": 2.5</v>
      </c>
      <c r="H49" s="48" t="str">
        <f t="shared" si="13"/>
        <v>"R34": 2.5</v>
      </c>
      <c r="I49" s="4"/>
      <c r="J49" s="2"/>
      <c r="L49" s="94" t="str">
        <f>V6</f>
        <v>4, 4</v>
      </c>
      <c r="N49" s="73" t="str">
        <f t="shared" si="14"/>
        <v>"L34": "4, 4"</v>
      </c>
      <c r="Q49" s="73" t="str">
        <f t="shared" si="15"/>
        <v>"R34": "4, 4"</v>
      </c>
    </row>
    <row r="50" spans="1:17" x14ac:dyDescent="0.3">
      <c r="A50" s="2">
        <v>35</v>
      </c>
      <c r="C50" s="4">
        <f>L6</f>
        <v>0.5</v>
      </c>
      <c r="E50" s="73" t="str">
        <f t="shared" si="12"/>
        <v>"L35": 0.5</v>
      </c>
      <c r="H50" s="48" t="str">
        <f t="shared" si="13"/>
        <v>"R35": 0.5</v>
      </c>
      <c r="I50" s="4"/>
      <c r="J50" s="2"/>
      <c r="L50" s="94" t="str">
        <f>U6</f>
        <v>5, 2.5</v>
      </c>
      <c r="N50" s="73" t="str">
        <f t="shared" si="14"/>
        <v>"L35": "5, 2.5"</v>
      </c>
      <c r="Q50" s="73" t="str">
        <f t="shared" si="15"/>
        <v>"R35": "5, 2.5"</v>
      </c>
    </row>
    <row r="51" spans="1:17" x14ac:dyDescent="0.3">
      <c r="A51" s="2">
        <v>36</v>
      </c>
      <c r="C51" s="4">
        <f>K6</f>
        <v>1.5</v>
      </c>
      <c r="E51" s="73" t="str">
        <f t="shared" si="12"/>
        <v>"L36": 1.5</v>
      </c>
      <c r="H51" s="48" t="str">
        <f t="shared" si="13"/>
        <v>"R36": 1.5</v>
      </c>
      <c r="I51" s="4"/>
      <c r="J51" s="2"/>
      <c r="L51" s="94" t="str">
        <f>T6</f>
        <v>5.5, 1.5</v>
      </c>
      <c r="N51" s="73" t="str">
        <f t="shared" si="14"/>
        <v>"L36": "5.5, 1.5"</v>
      </c>
      <c r="Q51" s="73" t="str">
        <f t="shared" si="15"/>
        <v>"R36": "5.5, 1.5"</v>
      </c>
    </row>
    <row r="52" spans="1:17" x14ac:dyDescent="0.3">
      <c r="A52" s="2">
        <v>37</v>
      </c>
      <c r="C52" s="4">
        <f>J6</f>
        <v>4.5</v>
      </c>
      <c r="E52" s="73" t="str">
        <f t="shared" si="12"/>
        <v>"L37": 4.5</v>
      </c>
      <c r="H52" s="48" t="str">
        <f t="shared" si="13"/>
        <v>"R37": 4.5</v>
      </c>
      <c r="I52" s="4"/>
      <c r="J52" s="2"/>
      <c r="L52" s="94" t="str">
        <f>S6</f>
        <v>5, 0.5</v>
      </c>
      <c r="N52" s="73" t="str">
        <f t="shared" si="14"/>
        <v>"L37": "5, 0.5"</v>
      </c>
      <c r="Q52" s="73" t="str">
        <f t="shared" si="15"/>
        <v>"R37": "5, 0.5"</v>
      </c>
    </row>
    <row r="53" spans="1:17" x14ac:dyDescent="0.3">
      <c r="A53" s="2">
        <v>38</v>
      </c>
      <c r="C53" s="4">
        <f>J7</f>
        <v>3</v>
      </c>
      <c r="E53" s="73" t="str">
        <f t="shared" si="12"/>
        <v>"L38": 3</v>
      </c>
      <c r="H53" s="48" t="str">
        <f t="shared" si="13"/>
        <v>"R38": 3</v>
      </c>
      <c r="I53" s="4"/>
      <c r="J53" s="2"/>
      <c r="L53" s="94" t="str">
        <f>S7</f>
        <v>6, 1</v>
      </c>
      <c r="N53" s="73" t="str">
        <f t="shared" si="14"/>
        <v>"L38": "6, 1"</v>
      </c>
      <c r="Q53" s="73" t="str">
        <f t="shared" si="15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  <ignoredError sqref="P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A4" sqref="A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14</v>
      </c>
      <c r="F2" s="50" t="s">
        <v>26</v>
      </c>
      <c r="G2" s="69"/>
      <c r="H2" s="2"/>
      <c r="J2" s="26"/>
      <c r="K2" s="79"/>
      <c r="L2" s="79" t="s">
        <v>1</v>
      </c>
      <c r="M2" s="84" t="s">
        <v>23</v>
      </c>
      <c r="N2" s="80" t="s">
        <v>10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93" t="s">
        <v>4</v>
      </c>
      <c r="L3" s="79" t="s">
        <v>20</v>
      </c>
      <c r="M3" s="84" t="s">
        <v>22</v>
      </c>
      <c r="N3" s="80" t="s">
        <v>25</v>
      </c>
      <c r="O3" s="81" t="s">
        <v>28</v>
      </c>
      <c r="P3" s="82" t="s">
        <v>21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31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"/>
      <c r="C5" s="53" t="s">
        <v>33</v>
      </c>
      <c r="D5" s="52" t="s">
        <v>34</v>
      </c>
      <c r="E5" s="3"/>
      <c r="F5" s="146"/>
      <c r="G5" s="146"/>
      <c r="H5" s="3"/>
      <c r="J5" s="83"/>
      <c r="K5" s="86"/>
      <c r="L5" s="154" t="s">
        <v>37</v>
      </c>
      <c r="M5" s="119"/>
      <c r="N5" s="114"/>
      <c r="O5" s="115"/>
      <c r="P5" s="82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N5" sqref="N5:O5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29</v>
      </c>
      <c r="E2" s="50" t="s">
        <v>13</v>
      </c>
      <c r="F2" s="50" t="s">
        <v>31</v>
      </c>
      <c r="G2" s="69"/>
      <c r="H2" s="2"/>
      <c r="J2" s="26"/>
      <c r="K2" s="108"/>
      <c r="L2" s="79" t="s">
        <v>26</v>
      </c>
      <c r="M2" s="84" t="s">
        <v>24</v>
      </c>
      <c r="N2" s="80" t="s">
        <v>23</v>
      </c>
      <c r="O2" s="81" t="s">
        <v>20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10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14</v>
      </c>
      <c r="M3" s="84" t="s">
        <v>22</v>
      </c>
      <c r="N3" s="80" t="s">
        <v>9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1</v>
      </c>
      <c r="G4" s="3"/>
      <c r="H4" s="3"/>
      <c r="J4" s="83"/>
      <c r="K4" s="83"/>
      <c r="L4" s="79" t="s">
        <v>3</v>
      </c>
      <c r="M4" s="84" t="s">
        <v>21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G3" sqref="G3"/>
    </sheetView>
  </sheetViews>
  <sheetFormatPr defaultColWidth="4.77734375" defaultRowHeight="14.4" x14ac:dyDescent="0.3"/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27</v>
      </c>
      <c r="C2" s="53" t="s">
        <v>14</v>
      </c>
      <c r="D2" s="52" t="s">
        <v>21</v>
      </c>
      <c r="E2" s="50" t="s">
        <v>13</v>
      </c>
      <c r="F2" s="50" t="s">
        <v>26</v>
      </c>
      <c r="G2" s="69"/>
      <c r="H2" s="2"/>
      <c r="J2" s="26"/>
      <c r="K2" s="108"/>
      <c r="L2" s="79" t="s">
        <v>1</v>
      </c>
      <c r="M2" s="84" t="s">
        <v>18</v>
      </c>
      <c r="N2" s="80" t="s">
        <v>23</v>
      </c>
      <c r="O2" s="81" t="s">
        <v>29</v>
      </c>
      <c r="P2" s="81" t="s">
        <v>30</v>
      </c>
      <c r="Q2" s="116" t="s">
        <v>6</v>
      </c>
    </row>
    <row r="3" spans="1:17" x14ac:dyDescent="0.3">
      <c r="A3" s="129" t="s">
        <v>35</v>
      </c>
      <c r="B3" s="1" t="s">
        <v>28</v>
      </c>
      <c r="C3" s="53" t="s">
        <v>11</v>
      </c>
      <c r="D3" s="52" t="s">
        <v>22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24</v>
      </c>
      <c r="M3" s="84" t="s">
        <v>12</v>
      </c>
      <c r="N3" s="80" t="s">
        <v>9</v>
      </c>
      <c r="O3" s="81" t="s">
        <v>10</v>
      </c>
      <c r="P3" s="82" t="s">
        <v>25</v>
      </c>
      <c r="Q3" s="117" t="s">
        <v>5</v>
      </c>
    </row>
    <row r="4" spans="1:17" x14ac:dyDescent="0.3">
      <c r="A4" s="1"/>
      <c r="B4" s="1" t="s">
        <v>7</v>
      </c>
      <c r="C4" s="53" t="s">
        <v>17</v>
      </c>
      <c r="D4" s="52" t="s">
        <v>3</v>
      </c>
      <c r="E4" s="50" t="s">
        <v>31</v>
      </c>
      <c r="F4" s="70" t="s">
        <v>16</v>
      </c>
      <c r="G4" s="3"/>
      <c r="H4" s="3"/>
      <c r="J4" s="83"/>
      <c r="K4" s="83"/>
      <c r="L4" s="79" t="s">
        <v>20</v>
      </c>
      <c r="M4" s="91" t="s">
        <v>8</v>
      </c>
      <c r="N4" s="88" t="s">
        <v>36</v>
      </c>
      <c r="O4" s="81" t="s">
        <v>19</v>
      </c>
      <c r="P4" s="82" t="s">
        <v>32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""}, "right": {"7":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""}}</v>
      </c>
    </row>
    <row r="20" spans="1:1" x14ac:dyDescent="0.3">
      <c r="A20" s="89" t="s">
        <v>48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O6" sqref="O6"/>
    </sheetView>
  </sheetViews>
  <sheetFormatPr defaultColWidth="4.77734375" defaultRowHeight="14.4" x14ac:dyDescent="0.3"/>
  <sheetData>
    <row r="1" spans="1:17" x14ac:dyDescent="0.3">
      <c r="A1" s="52"/>
      <c r="B1" s="52">
        <v>4</v>
      </c>
      <c r="C1" s="52">
        <v>0</v>
      </c>
      <c r="D1" s="52">
        <v>1</v>
      </c>
      <c r="E1" s="50">
        <v>2</v>
      </c>
      <c r="F1" s="50">
        <v>3</v>
      </c>
      <c r="G1" s="50"/>
      <c r="H1" s="2"/>
      <c r="J1" s="26"/>
      <c r="K1" s="79"/>
      <c r="L1" s="79">
        <v>7</v>
      </c>
      <c r="M1" s="84">
        <v>6</v>
      </c>
      <c r="N1" s="80">
        <v>5</v>
      </c>
      <c r="O1" s="80">
        <v>9</v>
      </c>
      <c r="P1" s="80">
        <v>8</v>
      </c>
      <c r="Q1" s="112"/>
    </row>
    <row r="2" spans="1:17" x14ac:dyDescent="0.3">
      <c r="A2" s="53" t="s">
        <v>45</v>
      </c>
      <c r="B2" s="53" t="s">
        <v>7</v>
      </c>
      <c r="C2" s="53" t="s">
        <v>21</v>
      </c>
      <c r="D2" s="52" t="s">
        <v>28</v>
      </c>
      <c r="E2" s="50" t="s">
        <v>23</v>
      </c>
      <c r="F2" s="50" t="s">
        <v>17</v>
      </c>
      <c r="G2" s="69"/>
      <c r="H2" s="2"/>
      <c r="J2" s="26"/>
      <c r="K2" s="108"/>
      <c r="L2" s="79" t="s">
        <v>15</v>
      </c>
      <c r="M2" s="84" t="s">
        <v>18</v>
      </c>
      <c r="N2" s="80" t="s">
        <v>10</v>
      </c>
      <c r="O2" s="81" t="s">
        <v>14</v>
      </c>
      <c r="P2" s="81" t="s">
        <v>16</v>
      </c>
      <c r="Q2" s="116" t="s">
        <v>6</v>
      </c>
    </row>
    <row r="3" spans="1:17" x14ac:dyDescent="0.3">
      <c r="A3" s="129" t="s">
        <v>32</v>
      </c>
      <c r="B3" s="1" t="s">
        <v>20</v>
      </c>
      <c r="C3" s="53" t="s">
        <v>25</v>
      </c>
      <c r="D3" s="52" t="s">
        <v>9</v>
      </c>
      <c r="E3" s="50" t="s">
        <v>11</v>
      </c>
      <c r="F3" s="50" t="s">
        <v>30</v>
      </c>
      <c r="G3" s="92"/>
      <c r="H3" s="2"/>
      <c r="J3" s="26"/>
      <c r="K3" s="128" t="s">
        <v>4</v>
      </c>
      <c r="L3" s="79" t="s">
        <v>13</v>
      </c>
      <c r="M3" s="84" t="s">
        <v>12</v>
      </c>
      <c r="N3" s="80" t="s">
        <v>2</v>
      </c>
      <c r="O3" s="81" t="s">
        <v>22</v>
      </c>
      <c r="P3" s="82" t="s">
        <v>3</v>
      </c>
      <c r="Q3" s="117" t="s">
        <v>5</v>
      </c>
    </row>
    <row r="4" spans="1:17" x14ac:dyDescent="0.3">
      <c r="A4" s="1"/>
      <c r="B4" s="1" t="s">
        <v>1</v>
      </c>
      <c r="C4" s="53" t="s">
        <v>35</v>
      </c>
      <c r="D4" s="52" t="s">
        <v>27</v>
      </c>
      <c r="E4" s="50" t="s">
        <v>26</v>
      </c>
      <c r="F4" s="90" t="s">
        <v>36</v>
      </c>
      <c r="G4" s="3"/>
      <c r="H4" s="3"/>
      <c r="J4" s="83"/>
      <c r="K4" s="83"/>
      <c r="L4" s="79" t="s">
        <v>8</v>
      </c>
      <c r="M4" s="84" t="s">
        <v>24</v>
      </c>
      <c r="N4" s="80" t="s">
        <v>29</v>
      </c>
      <c r="O4" s="81" t="s">
        <v>31</v>
      </c>
      <c r="P4" s="82" t="s">
        <v>19</v>
      </c>
      <c r="Q4" s="117"/>
    </row>
    <row r="5" spans="1:17" x14ac:dyDescent="0.3">
      <c r="A5" s="1"/>
      <c r="B5" s="102"/>
      <c r="C5" s="101"/>
      <c r="D5" s="98"/>
      <c r="E5" s="105"/>
      <c r="F5" s="146"/>
      <c r="G5" s="146"/>
      <c r="H5" s="3"/>
      <c r="J5" s="83"/>
      <c r="K5" s="86"/>
      <c r="L5" s="154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";"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</v>
      </c>
    </row>
    <row r="16" spans="1:17" x14ac:dyDescent="0.3">
      <c r="A16" t="str">
        <f>_xlfn.TEXTJOIN(",",TRUE,J8:Q13,)</f>
        <v>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""}, "right": {"7":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""}}</v>
      </c>
    </row>
    <row r="20" spans="1:1" x14ac:dyDescent="0.3">
      <c r="A20" s="89" t="s">
        <v>47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N5" sqref="N5:O5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15</v>
      </c>
      <c r="D2" s="52" t="s">
        <v>24</v>
      </c>
      <c r="E2" s="50" t="s">
        <v>29</v>
      </c>
      <c r="F2" s="50" t="s">
        <v>8</v>
      </c>
      <c r="G2" s="69"/>
      <c r="H2" s="2"/>
      <c r="J2" s="26"/>
      <c r="K2" s="108"/>
      <c r="L2" s="79" t="s">
        <v>3</v>
      </c>
      <c r="M2" s="84" t="s">
        <v>20</v>
      </c>
      <c r="N2" s="80" t="s">
        <v>23</v>
      </c>
      <c r="O2" s="81" t="s">
        <v>19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13</v>
      </c>
      <c r="C3" s="53" t="s">
        <v>12</v>
      </c>
      <c r="D3" s="52" t="s">
        <v>2</v>
      </c>
      <c r="E3" s="50" t="s">
        <v>22</v>
      </c>
      <c r="F3" s="50" t="s">
        <v>10</v>
      </c>
      <c r="G3" s="92"/>
      <c r="H3" s="2"/>
      <c r="J3" s="26"/>
      <c r="K3" s="128" t="s">
        <v>4</v>
      </c>
      <c r="L3" s="79" t="s">
        <v>25</v>
      </c>
      <c r="M3" s="84" t="s">
        <v>11</v>
      </c>
      <c r="N3" s="80" t="s">
        <v>9</v>
      </c>
      <c r="O3" s="81" t="s">
        <v>28</v>
      </c>
      <c r="P3" s="82" t="s">
        <v>21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14</v>
      </c>
      <c r="F4" s="70" t="s">
        <v>1</v>
      </c>
      <c r="G4" s="3"/>
      <c r="H4" s="3"/>
      <c r="J4" s="83"/>
      <c r="K4" s="83"/>
      <c r="L4" s="79" t="s">
        <v>26</v>
      </c>
      <c r="M4" s="84" t="s">
        <v>31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""}, "right": {"7":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O6" sqref="O6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13</v>
      </c>
      <c r="D2" s="52" t="s">
        <v>10</v>
      </c>
      <c r="E2" s="50" t="s">
        <v>8</v>
      </c>
      <c r="F2" s="50" t="s">
        <v>3</v>
      </c>
      <c r="G2" s="69"/>
      <c r="H2" s="2"/>
      <c r="J2" s="26"/>
      <c r="K2" s="108"/>
      <c r="L2" s="79" t="s">
        <v>1</v>
      </c>
      <c r="M2" s="84" t="s">
        <v>14</v>
      </c>
      <c r="N2" s="80" t="s">
        <v>23</v>
      </c>
      <c r="O2" s="81" t="s">
        <v>31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21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20</v>
      </c>
      <c r="M3" s="84" t="s">
        <v>22</v>
      </c>
      <c r="N3" s="80" t="s">
        <v>9</v>
      </c>
      <c r="O3" s="81" t="s">
        <v>28</v>
      </c>
      <c r="P3" s="82" t="s">
        <v>25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24</v>
      </c>
      <c r="E4" s="50" t="s">
        <v>18</v>
      </c>
      <c r="F4" s="70" t="s">
        <v>19</v>
      </c>
      <c r="G4" s="3"/>
      <c r="H4" s="3"/>
      <c r="J4" s="83"/>
      <c r="K4" s="83"/>
      <c r="L4" s="79" t="s">
        <v>26</v>
      </c>
      <c r="M4" s="84" t="s">
        <v>29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N5" sqref="N5:O5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23</v>
      </c>
      <c r="E2" s="50" t="s">
        <v>13</v>
      </c>
      <c r="F2" s="50" t="s">
        <v>31</v>
      </c>
      <c r="G2" s="69"/>
      <c r="H2" s="2"/>
      <c r="J2" s="26"/>
      <c r="K2" s="108"/>
      <c r="L2" s="79" t="s">
        <v>1</v>
      </c>
      <c r="M2" s="84" t="s">
        <v>14</v>
      </c>
      <c r="N2" s="80" t="s">
        <v>20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22</v>
      </c>
      <c r="N3" s="80" t="s">
        <v>25</v>
      </c>
      <c r="O3" s="81" t="s">
        <v>10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N5" sqref="N5:O5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14</v>
      </c>
      <c r="E2" s="50" t="s">
        <v>31</v>
      </c>
      <c r="F2" s="50" t="s">
        <v>15</v>
      </c>
      <c r="G2" s="69"/>
      <c r="H2" s="2"/>
      <c r="J2" s="26"/>
      <c r="K2" s="108"/>
      <c r="L2" s="79" t="s">
        <v>1</v>
      </c>
      <c r="M2" s="84" t="s">
        <v>29</v>
      </c>
      <c r="N2" s="80" t="s">
        <v>23</v>
      </c>
      <c r="O2" s="81" t="s">
        <v>20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10</v>
      </c>
      <c r="D3" s="52" t="s">
        <v>12</v>
      </c>
      <c r="E3" s="50" t="s">
        <v>2</v>
      </c>
      <c r="F3" s="50" t="s">
        <v>13</v>
      </c>
      <c r="G3" s="92"/>
      <c r="H3" s="2"/>
      <c r="J3" s="26"/>
      <c r="K3" s="128" t="s">
        <v>4</v>
      </c>
      <c r="L3" s="79" t="s">
        <v>21</v>
      </c>
      <c r="M3" s="84" t="s">
        <v>22</v>
      </c>
      <c r="N3" s="80" t="s">
        <v>9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"'","16": "a","17": "r","18": "s","19":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"'","16": "a","17": "r","18": "s","19":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89" t="s">
        <v>49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4" sqref="A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15</v>
      </c>
      <c r="D2" s="52" t="s">
        <v>24</v>
      </c>
      <c r="E2" s="50" t="s">
        <v>29</v>
      </c>
      <c r="F2" s="50" t="s">
        <v>8</v>
      </c>
      <c r="G2" s="69"/>
      <c r="H2" s="2"/>
      <c r="J2" s="26"/>
      <c r="K2" s="108"/>
      <c r="L2" s="79" t="s">
        <v>20</v>
      </c>
      <c r="M2" s="84" t="s">
        <v>14</v>
      </c>
      <c r="N2" s="80" t="s">
        <v>23</v>
      </c>
      <c r="O2" s="81" t="s">
        <v>3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13</v>
      </c>
      <c r="C3" s="53" t="s">
        <v>12</v>
      </c>
      <c r="D3" s="52" t="s">
        <v>2</v>
      </c>
      <c r="E3" s="50" t="s">
        <v>22</v>
      </c>
      <c r="F3" s="50" t="s">
        <v>10</v>
      </c>
      <c r="G3" s="92"/>
      <c r="H3" s="2"/>
      <c r="J3" s="26"/>
      <c r="K3" s="128" t="s">
        <v>4</v>
      </c>
      <c r="L3" s="79" t="s">
        <v>25</v>
      </c>
      <c r="M3" s="84" t="s">
        <v>11</v>
      </c>
      <c r="N3" s="80" t="s">
        <v>9</v>
      </c>
      <c r="O3" s="81" t="s">
        <v>28</v>
      </c>
      <c r="P3" s="82" t="s">
        <v>21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1</v>
      </c>
      <c r="G4" s="3"/>
      <c r="H4" s="3"/>
      <c r="J4" s="83"/>
      <c r="K4" s="83"/>
      <c r="L4" s="79" t="s">
        <v>26</v>
      </c>
      <c r="M4" s="84" t="s">
        <v>31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N5" sqref="N5:O5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14</v>
      </c>
      <c r="D2" s="52" t="s">
        <v>24</v>
      </c>
      <c r="E2" s="50" t="s">
        <v>29</v>
      </c>
      <c r="F2" s="50" t="s">
        <v>8</v>
      </c>
      <c r="G2" s="69"/>
      <c r="H2" s="2"/>
      <c r="J2" s="26"/>
      <c r="K2" s="108"/>
      <c r="L2" s="79" t="s">
        <v>20</v>
      </c>
      <c r="M2" s="84" t="s">
        <v>23</v>
      </c>
      <c r="N2" s="80" t="s">
        <v>28</v>
      </c>
      <c r="O2" s="81" t="s">
        <v>3</v>
      </c>
      <c r="P2" s="81" t="s">
        <v>1</v>
      </c>
      <c r="Q2" s="116" t="s">
        <v>6</v>
      </c>
    </row>
    <row r="3" spans="1:17" x14ac:dyDescent="0.3">
      <c r="A3" s="129" t="s">
        <v>36</v>
      </c>
      <c r="B3" s="1" t="s">
        <v>13</v>
      </c>
      <c r="C3" s="53" t="s">
        <v>12</v>
      </c>
      <c r="D3" s="52" t="s">
        <v>2</v>
      </c>
      <c r="E3" s="50" t="s">
        <v>22</v>
      </c>
      <c r="F3" s="50" t="s">
        <v>10</v>
      </c>
      <c r="G3" s="92"/>
      <c r="H3" s="2"/>
      <c r="J3" s="26"/>
      <c r="K3" s="128" t="s">
        <v>4</v>
      </c>
      <c r="L3" s="79" t="s">
        <v>25</v>
      </c>
      <c r="M3" s="84" t="s">
        <v>11</v>
      </c>
      <c r="N3" s="80" t="s">
        <v>9</v>
      </c>
      <c r="O3" s="81" t="s">
        <v>21</v>
      </c>
      <c r="P3" s="82" t="s">
        <v>32</v>
      </c>
      <c r="Q3" s="117" t="s">
        <v>5</v>
      </c>
    </row>
    <row r="4" spans="1:17" x14ac:dyDescent="0.3">
      <c r="A4" s="1"/>
      <c r="B4" s="1" t="s">
        <v>16</v>
      </c>
      <c r="C4" s="53" t="s">
        <v>19</v>
      </c>
      <c r="D4" s="52" t="s">
        <v>15</v>
      </c>
      <c r="E4" s="50" t="s">
        <v>18</v>
      </c>
      <c r="F4" s="70" t="s">
        <v>17</v>
      </c>
      <c r="G4" s="3"/>
      <c r="H4" s="3"/>
      <c r="J4" s="83"/>
      <c r="K4" s="83"/>
      <c r="L4" s="79" t="s">
        <v>31</v>
      </c>
      <c r="M4" s="84" t="s">
        <v>26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7"/>
  <sheetViews>
    <sheetView workbookViewId="0">
      <selection activeCell="H24" sqref="H24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111</v>
      </c>
    </row>
    <row r="2" spans="1:6" x14ac:dyDescent="0.3">
      <c r="A2" t="s">
        <v>109</v>
      </c>
      <c r="B2" t="s">
        <v>89</v>
      </c>
      <c r="C2" t="s">
        <v>92</v>
      </c>
      <c r="D2" t="s">
        <v>93</v>
      </c>
      <c r="F2" t="s">
        <v>110</v>
      </c>
    </row>
    <row r="3" spans="1:6" x14ac:dyDescent="0.3">
      <c r="A3" t="s">
        <v>100</v>
      </c>
      <c r="B3" s="95">
        <v>63006826.979999997</v>
      </c>
      <c r="C3" s="95">
        <v>19395332.300000001</v>
      </c>
      <c r="D3" s="95">
        <v>82935207.909999996</v>
      </c>
      <c r="F3" s="96" t="s">
        <v>102</v>
      </c>
    </row>
    <row r="4" spans="1:6" x14ac:dyDescent="0.3">
      <c r="A4" t="s">
        <v>108</v>
      </c>
      <c r="B4" s="95">
        <v>63021594.32</v>
      </c>
      <c r="C4" s="95">
        <v>19826891.16</v>
      </c>
      <c r="D4" s="95">
        <v>84866278.140000001</v>
      </c>
      <c r="F4" s="97" t="s">
        <v>95</v>
      </c>
    </row>
    <row r="5" spans="1:6" x14ac:dyDescent="0.3">
      <c r="A5" t="s">
        <v>98</v>
      </c>
      <c r="B5" s="95">
        <v>67454002.200000003</v>
      </c>
      <c r="C5" s="95">
        <v>19297528.530000001</v>
      </c>
      <c r="D5" s="95">
        <v>86578542.310000002</v>
      </c>
      <c r="F5" s="96" t="s">
        <v>100</v>
      </c>
    </row>
    <row r="6" spans="1:6" x14ac:dyDescent="0.3">
      <c r="A6" t="s">
        <v>97</v>
      </c>
      <c r="B6" s="95">
        <v>67577455.799999997</v>
      </c>
      <c r="C6" s="95">
        <v>19651448.32</v>
      </c>
      <c r="D6" s="95">
        <v>87836971.450000003</v>
      </c>
      <c r="F6" s="97" t="s">
        <v>108</v>
      </c>
    </row>
    <row r="7" spans="1:6" x14ac:dyDescent="0.3">
      <c r="A7" t="s">
        <v>101</v>
      </c>
      <c r="B7" s="95">
        <v>64336488.939999998</v>
      </c>
      <c r="C7" s="95">
        <v>20230518.75</v>
      </c>
      <c r="D7" s="95">
        <v>87868316.140000001</v>
      </c>
      <c r="F7" s="96" t="s">
        <v>101</v>
      </c>
    </row>
    <row r="8" spans="1:6" x14ac:dyDescent="0.3">
      <c r="A8" t="s">
        <v>95</v>
      </c>
      <c r="B8" s="95">
        <v>62843938.359999999</v>
      </c>
      <c r="C8" s="95">
        <v>21059347.890000001</v>
      </c>
      <c r="D8" s="95">
        <v>87955816.640000001</v>
      </c>
      <c r="F8" s="97" t="s">
        <v>91</v>
      </c>
    </row>
    <row r="9" spans="1:6" x14ac:dyDescent="0.3">
      <c r="A9" t="s">
        <v>105</v>
      </c>
      <c r="B9" s="95">
        <v>67508647.859999999</v>
      </c>
      <c r="C9" s="95">
        <v>20046089.260000002</v>
      </c>
      <c r="D9" s="95">
        <v>88286789.760000005</v>
      </c>
      <c r="F9" s="96" t="s">
        <v>107</v>
      </c>
    </row>
    <row r="10" spans="1:6" x14ac:dyDescent="0.3">
      <c r="A10" t="s">
        <v>107</v>
      </c>
      <c r="B10" s="95">
        <v>66392714.619999997</v>
      </c>
      <c r="C10" s="95">
        <v>20670094.780000001</v>
      </c>
      <c r="D10" s="95">
        <v>88358159.370000005</v>
      </c>
      <c r="F10" s="97" t="s">
        <v>98</v>
      </c>
    </row>
    <row r="11" spans="1:6" x14ac:dyDescent="0.3">
      <c r="A11" t="s">
        <v>91</v>
      </c>
      <c r="B11" s="95">
        <v>64553896.880000003</v>
      </c>
      <c r="C11" s="95">
        <v>20861397.899999999</v>
      </c>
      <c r="D11" s="95">
        <v>89485860.049999997</v>
      </c>
      <c r="F11" s="96" t="s">
        <v>105</v>
      </c>
    </row>
    <row r="12" spans="1:6" x14ac:dyDescent="0.3">
      <c r="A12" t="s">
        <v>99</v>
      </c>
      <c r="B12" s="95">
        <v>70345275.159999996</v>
      </c>
      <c r="C12" s="95">
        <v>18853846.870000001</v>
      </c>
      <c r="D12" s="95">
        <v>89982358.519999996</v>
      </c>
      <c r="F12" s="97" t="s">
        <v>97</v>
      </c>
    </row>
    <row r="13" spans="1:6" x14ac:dyDescent="0.3">
      <c r="A13" t="s">
        <v>102</v>
      </c>
      <c r="B13" s="95">
        <v>61493510.240000002</v>
      </c>
      <c r="C13" s="95">
        <v>21237339.98</v>
      </c>
      <c r="D13" s="95">
        <v>90472118.769999996</v>
      </c>
      <c r="F13" s="96" t="s">
        <v>104</v>
      </c>
    </row>
    <row r="14" spans="1:6" x14ac:dyDescent="0.3">
      <c r="A14" t="s">
        <v>104</v>
      </c>
      <c r="B14" s="95">
        <v>69122581.920000002</v>
      </c>
      <c r="C14" s="95">
        <v>19579550.539999999</v>
      </c>
      <c r="D14" s="95">
        <v>91093558.439999998</v>
      </c>
      <c r="F14" s="97" t="s">
        <v>103</v>
      </c>
    </row>
    <row r="15" spans="1:6" x14ac:dyDescent="0.3">
      <c r="A15" t="s">
        <v>103</v>
      </c>
      <c r="B15" s="95">
        <v>70217301.200000003</v>
      </c>
      <c r="C15" s="95">
        <v>19953253.190000001</v>
      </c>
      <c r="D15" s="95">
        <v>92342053.359999999</v>
      </c>
      <c r="F15" s="96" t="s">
        <v>99</v>
      </c>
    </row>
    <row r="16" spans="1:6" x14ac:dyDescent="0.3">
      <c r="A16" t="s">
        <v>106</v>
      </c>
      <c r="B16" s="95">
        <v>78131280.400000006</v>
      </c>
      <c r="C16" s="95">
        <v>21101450.010000002</v>
      </c>
      <c r="D16" s="95">
        <v>104726747.16</v>
      </c>
      <c r="F16" s="97" t="s">
        <v>106</v>
      </c>
    </row>
    <row r="17" spans="1:6" x14ac:dyDescent="0.3">
      <c r="A17" t="s">
        <v>96</v>
      </c>
      <c r="B17" s="95">
        <v>90643274.200000003</v>
      </c>
      <c r="C17" s="95">
        <v>21071928.530000001</v>
      </c>
      <c r="D17" s="95">
        <v>130204950.77</v>
      </c>
      <c r="F17" s="96" t="s">
        <v>96</v>
      </c>
    </row>
    <row r="18" spans="1:6" x14ac:dyDescent="0.3">
      <c r="A18" t="s">
        <v>94</v>
      </c>
      <c r="B18" s="95">
        <v>96384239.219999999</v>
      </c>
      <c r="C18" s="95">
        <v>22149809.34</v>
      </c>
      <c r="D18" s="95">
        <v>143316664.5</v>
      </c>
      <c r="F18" s="97" t="s">
        <v>94</v>
      </c>
    </row>
    <row r="20" spans="1:6" x14ac:dyDescent="0.3">
      <c r="A20" t="s">
        <v>112</v>
      </c>
    </row>
    <row r="21" spans="1:6" x14ac:dyDescent="0.3">
      <c r="A21" t="s">
        <v>109</v>
      </c>
      <c r="B21" t="s">
        <v>89</v>
      </c>
      <c r="C21" t="s">
        <v>92</v>
      </c>
      <c r="D21" t="s">
        <v>93</v>
      </c>
      <c r="F21" t="s">
        <v>110</v>
      </c>
    </row>
    <row r="22" spans="1:6" x14ac:dyDescent="0.3">
      <c r="A22" t="s">
        <v>100</v>
      </c>
      <c r="B22" s="95">
        <v>19606366.420000002</v>
      </c>
      <c r="C22" s="95">
        <v>19395332.300000001</v>
      </c>
      <c r="D22" s="95">
        <v>25930094.809999999</v>
      </c>
      <c r="F22" s="96" t="s">
        <v>102</v>
      </c>
    </row>
    <row r="23" spans="1:6" x14ac:dyDescent="0.3">
      <c r="A23" t="s">
        <v>101</v>
      </c>
      <c r="B23" s="95">
        <v>19908971.43</v>
      </c>
      <c r="C23" s="95">
        <v>20230518.75</v>
      </c>
      <c r="D23" s="95">
        <v>26941336.800000001</v>
      </c>
      <c r="F23" s="97" t="s">
        <v>95</v>
      </c>
    </row>
    <row r="24" spans="1:6" x14ac:dyDescent="0.3">
      <c r="A24" t="s">
        <v>95</v>
      </c>
      <c r="B24" s="95">
        <v>19362564.77</v>
      </c>
      <c r="C24" s="95">
        <v>21059347.890000001</v>
      </c>
      <c r="D24" s="95">
        <v>26986067.969999999</v>
      </c>
      <c r="F24" s="96" t="s">
        <v>100</v>
      </c>
    </row>
    <row r="25" spans="1:6" x14ac:dyDescent="0.3">
      <c r="A25" t="s">
        <v>107</v>
      </c>
      <c r="B25" s="95">
        <v>20534491.289999999</v>
      </c>
      <c r="C25" s="95">
        <v>20670094.780000001</v>
      </c>
      <c r="D25" s="95">
        <v>27146139.100000001</v>
      </c>
      <c r="F25" s="97" t="s">
        <v>91</v>
      </c>
    </row>
    <row r="26" spans="1:6" x14ac:dyDescent="0.3">
      <c r="A26" t="s">
        <v>105</v>
      </c>
      <c r="B26" s="95">
        <v>20743719.280000001</v>
      </c>
      <c r="C26" s="95">
        <v>20046089.260000002</v>
      </c>
      <c r="D26" s="95">
        <v>27238308.379999999</v>
      </c>
      <c r="F26" s="96" t="s">
        <v>101</v>
      </c>
    </row>
    <row r="27" spans="1:6" x14ac:dyDescent="0.3">
      <c r="A27" t="s">
        <v>91</v>
      </c>
      <c r="B27" s="95">
        <v>19877583.690000001</v>
      </c>
      <c r="C27" s="95">
        <v>20861397.899999999</v>
      </c>
      <c r="D27" s="95">
        <v>27317291</v>
      </c>
      <c r="F27" s="97" t="s">
        <v>107</v>
      </c>
    </row>
    <row r="28" spans="1:6" x14ac:dyDescent="0.3">
      <c r="A28" t="s">
        <v>108</v>
      </c>
      <c r="B28" s="95">
        <v>20639137.469999999</v>
      </c>
      <c r="C28" s="95">
        <v>19826891.16</v>
      </c>
      <c r="D28" s="95">
        <v>27722023.260000002</v>
      </c>
      <c r="F28" s="96" t="s">
        <v>108</v>
      </c>
    </row>
    <row r="29" spans="1:6" x14ac:dyDescent="0.3">
      <c r="A29" t="s">
        <v>98</v>
      </c>
      <c r="B29" s="95">
        <v>21592424.98</v>
      </c>
      <c r="C29" s="95">
        <v>19297528.530000001</v>
      </c>
      <c r="D29" s="95">
        <v>27772921.629999999</v>
      </c>
      <c r="F29" s="97" t="s">
        <v>105</v>
      </c>
    </row>
    <row r="30" spans="1:6" x14ac:dyDescent="0.3">
      <c r="A30" t="s">
        <v>102</v>
      </c>
      <c r="B30" s="95">
        <v>18927229.890000001</v>
      </c>
      <c r="C30" s="95">
        <v>21237339.98</v>
      </c>
      <c r="D30" s="95">
        <v>27847199.75</v>
      </c>
      <c r="F30" s="96" t="s">
        <v>104</v>
      </c>
    </row>
    <row r="31" spans="1:6" x14ac:dyDescent="0.3">
      <c r="A31" t="s">
        <v>104</v>
      </c>
      <c r="B31" s="95">
        <v>21203984.640000001</v>
      </c>
      <c r="C31" s="95">
        <v>19579550.539999999</v>
      </c>
      <c r="D31" s="95">
        <v>28051998.27</v>
      </c>
      <c r="F31" s="97" t="s">
        <v>98</v>
      </c>
    </row>
    <row r="32" spans="1:6" x14ac:dyDescent="0.3">
      <c r="A32" t="s">
        <v>97</v>
      </c>
      <c r="B32" s="95">
        <v>21633546.48</v>
      </c>
      <c r="C32" s="95">
        <v>19651448.32</v>
      </c>
      <c r="D32" s="95">
        <v>28192285.280000001</v>
      </c>
      <c r="F32" s="96" t="s">
        <v>103</v>
      </c>
    </row>
    <row r="33" spans="1:6" x14ac:dyDescent="0.3">
      <c r="A33" t="s">
        <v>103</v>
      </c>
      <c r="B33" s="95">
        <v>21624015.41</v>
      </c>
      <c r="C33" s="95">
        <v>19953253.190000001</v>
      </c>
      <c r="D33" s="95">
        <v>28766978.190000001</v>
      </c>
      <c r="F33" s="97" t="s">
        <v>97</v>
      </c>
    </row>
    <row r="34" spans="1:6" x14ac:dyDescent="0.3">
      <c r="A34" t="s">
        <v>99</v>
      </c>
      <c r="B34" s="95">
        <v>23007242.829999998</v>
      </c>
      <c r="C34" s="95">
        <v>18853846.870000001</v>
      </c>
      <c r="D34" s="95">
        <v>29397548.789999999</v>
      </c>
      <c r="F34" s="96" t="s">
        <v>99</v>
      </c>
    </row>
    <row r="35" spans="1:6" x14ac:dyDescent="0.3">
      <c r="A35" t="s">
        <v>106</v>
      </c>
      <c r="B35" s="95">
        <v>24324243.23</v>
      </c>
      <c r="C35" s="95">
        <v>21101450.010000002</v>
      </c>
      <c r="D35" s="95">
        <v>32694650.219999999</v>
      </c>
      <c r="F35" s="97" t="s">
        <v>106</v>
      </c>
    </row>
    <row r="36" spans="1:6" x14ac:dyDescent="0.3">
      <c r="A36" t="s">
        <v>96</v>
      </c>
      <c r="B36" s="95">
        <v>29325379.289999999</v>
      </c>
      <c r="C36" s="95">
        <v>21071928.530000001</v>
      </c>
      <c r="D36" s="95">
        <v>42105942.07</v>
      </c>
      <c r="F36" s="96" t="s">
        <v>96</v>
      </c>
    </row>
    <row r="37" spans="1:6" x14ac:dyDescent="0.3">
      <c r="A37" t="s">
        <v>94</v>
      </c>
      <c r="B37" s="95">
        <v>31477579.66</v>
      </c>
      <c r="C37" s="95">
        <v>22149809.34</v>
      </c>
      <c r="D37" s="95">
        <v>46890688.869999997</v>
      </c>
      <c r="F37" s="97" t="s">
        <v>94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4" sqref="A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14</v>
      </c>
      <c r="E2" s="50" t="s">
        <v>31</v>
      </c>
      <c r="F2" s="50" t="s">
        <v>15</v>
      </c>
      <c r="G2" s="69"/>
      <c r="H2" s="2"/>
      <c r="J2" s="26"/>
      <c r="K2" s="108"/>
      <c r="L2" s="79" t="s">
        <v>1</v>
      </c>
      <c r="M2" s="84" t="s">
        <v>29</v>
      </c>
      <c r="N2" s="80" t="s">
        <v>23</v>
      </c>
      <c r="O2" s="81" t="s">
        <v>20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22</v>
      </c>
      <c r="C3" s="53" t="s">
        <v>10</v>
      </c>
      <c r="D3" s="52" t="s">
        <v>12</v>
      </c>
      <c r="E3" s="50" t="s">
        <v>2</v>
      </c>
      <c r="F3" s="50" t="s">
        <v>13</v>
      </c>
      <c r="G3" s="92"/>
      <c r="H3" s="2"/>
      <c r="J3" s="26"/>
      <c r="K3" s="128" t="s">
        <v>4</v>
      </c>
      <c r="L3" s="79" t="s">
        <v>21</v>
      </c>
      <c r="M3" s="84" t="s">
        <v>11</v>
      </c>
      <c r="N3" s="80" t="s">
        <v>9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N5" sqref="N5:O5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29</v>
      </c>
      <c r="E2" s="50" t="s">
        <v>13</v>
      </c>
      <c r="F2" s="50" t="s">
        <v>15</v>
      </c>
      <c r="G2" s="69"/>
      <c r="H2" s="2"/>
      <c r="J2" s="26"/>
      <c r="K2" s="108"/>
      <c r="L2" s="79" t="s">
        <v>1</v>
      </c>
      <c r="M2" s="84" t="s">
        <v>23</v>
      </c>
      <c r="N2" s="80" t="s">
        <v>28</v>
      </c>
      <c r="O2" s="81" t="s">
        <v>31</v>
      </c>
      <c r="P2" s="81" t="s">
        <v>35</v>
      </c>
      <c r="Q2" s="116" t="s">
        <v>6</v>
      </c>
    </row>
    <row r="3" spans="1:17" x14ac:dyDescent="0.3">
      <c r="A3" s="129" t="s">
        <v>36</v>
      </c>
      <c r="B3" s="1" t="s">
        <v>22</v>
      </c>
      <c r="C3" s="53" t="s">
        <v>10</v>
      </c>
      <c r="D3" s="52" t="s">
        <v>12</v>
      </c>
      <c r="E3" s="50" t="s">
        <v>2</v>
      </c>
      <c r="F3" s="50" t="s">
        <v>24</v>
      </c>
      <c r="G3" s="92"/>
      <c r="H3" s="2"/>
      <c r="J3" s="26"/>
      <c r="K3" s="128" t="s">
        <v>4</v>
      </c>
      <c r="L3" s="79" t="s">
        <v>26</v>
      </c>
      <c r="M3" s="84" t="s">
        <v>11</v>
      </c>
      <c r="N3" s="80" t="s">
        <v>9</v>
      </c>
      <c r="O3" s="81" t="s">
        <v>21</v>
      </c>
      <c r="P3" s="82" t="s">
        <v>25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20</v>
      </c>
      <c r="M4" s="84" t="s">
        <v>14</v>
      </c>
      <c r="N4" s="80" t="s">
        <v>27</v>
      </c>
      <c r="O4" s="81" t="s">
        <v>30</v>
      </c>
      <c r="P4" s="82" t="s">
        <v>32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I5" sqref="I5"/>
    </sheetView>
  </sheetViews>
  <sheetFormatPr defaultColWidth="4.77734375" defaultRowHeight="14.4" x14ac:dyDescent="0.3"/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20</v>
      </c>
      <c r="C2" s="53" t="s">
        <v>31</v>
      </c>
      <c r="D2" s="52" t="s">
        <v>28</v>
      </c>
      <c r="E2" s="50" t="s">
        <v>23</v>
      </c>
      <c r="F2" s="50" t="s">
        <v>1</v>
      </c>
      <c r="G2" s="69"/>
      <c r="H2" s="2"/>
      <c r="J2" s="26"/>
      <c r="K2" s="108"/>
      <c r="L2" s="79" t="s">
        <v>26</v>
      </c>
      <c r="M2" s="84" t="s">
        <v>13</v>
      </c>
      <c r="N2" s="80" t="s">
        <v>29</v>
      </c>
      <c r="O2" s="81" t="s">
        <v>18</v>
      </c>
      <c r="P2" s="81" t="s">
        <v>8</v>
      </c>
      <c r="Q2" s="116" t="s">
        <v>6</v>
      </c>
    </row>
    <row r="3" spans="1:17" x14ac:dyDescent="0.3">
      <c r="A3" s="129" t="s">
        <v>36</v>
      </c>
      <c r="B3" s="1" t="s">
        <v>25</v>
      </c>
      <c r="C3" s="53" t="s">
        <v>22</v>
      </c>
      <c r="D3" s="52" t="s">
        <v>9</v>
      </c>
      <c r="E3" s="50" t="s">
        <v>11</v>
      </c>
      <c r="F3" s="50" t="s">
        <v>27</v>
      </c>
      <c r="G3" s="92"/>
      <c r="H3" s="2"/>
      <c r="J3" s="26"/>
      <c r="K3" s="128" t="s">
        <v>4</v>
      </c>
      <c r="L3" s="79" t="s">
        <v>24</v>
      </c>
      <c r="M3" s="84" t="s">
        <v>21</v>
      </c>
      <c r="N3" s="80" t="s">
        <v>2</v>
      </c>
      <c r="O3" s="81" t="s">
        <v>12</v>
      </c>
      <c r="P3" s="82" t="s">
        <v>10</v>
      </c>
      <c r="Q3" s="117" t="s">
        <v>5</v>
      </c>
    </row>
    <row r="4" spans="1:17" x14ac:dyDescent="0.3">
      <c r="A4" s="1"/>
      <c r="B4" s="1" t="s">
        <v>7</v>
      </c>
      <c r="C4" s="53" t="s">
        <v>16</v>
      </c>
      <c r="D4" s="52" t="s">
        <v>35</v>
      </c>
      <c r="E4" s="50" t="s">
        <v>30</v>
      </c>
      <c r="F4" s="70" t="s">
        <v>32</v>
      </c>
      <c r="G4" s="3"/>
      <c r="H4" s="3"/>
      <c r="J4" s="83"/>
      <c r="K4" s="83"/>
      <c r="L4" s="79" t="s">
        <v>3</v>
      </c>
      <c r="M4" s="84" t="s">
        <v>14</v>
      </c>
      <c r="N4" s="80" t="s">
        <v>15</v>
      </c>
      <c r="O4" s="81" t="s">
        <v>19</v>
      </c>
      <c r="P4" s="82" t="s">
        <v>17</v>
      </c>
      <c r="Q4" s="117"/>
    </row>
    <row r="5" spans="1:17" x14ac:dyDescent="0.3">
      <c r="A5" s="1"/>
      <c r="B5" s="102"/>
      <c r="C5" s="101"/>
      <c r="D5" s="98"/>
      <c r="E5" s="105"/>
      <c r="F5" s="146"/>
      <c r="G5" s="146"/>
      <c r="H5" s="3"/>
      <c r="J5" s="83"/>
      <c r="K5" s="86"/>
      <c r="L5" s="154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""}, "right": {"7":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""}}</v>
      </c>
    </row>
    <row r="20" spans="1:1" x14ac:dyDescent="0.3">
      <c r="A20" s="89" t="s">
        <v>46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N5" sqref="N5:O5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9</v>
      </c>
      <c r="E2" s="50" t="s">
        <v>10</v>
      </c>
      <c r="F2" s="50" t="s">
        <v>2</v>
      </c>
      <c r="G2" s="69"/>
      <c r="H2" s="2"/>
      <c r="J2" s="26"/>
      <c r="K2" s="108"/>
      <c r="L2" s="79" t="s">
        <v>20</v>
      </c>
      <c r="M2" s="84" t="s">
        <v>23</v>
      </c>
      <c r="N2" s="80" t="s">
        <v>25</v>
      </c>
      <c r="O2" s="81" t="s">
        <v>28</v>
      </c>
      <c r="P2" s="81" t="s">
        <v>31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13</v>
      </c>
      <c r="E3" s="50" t="s">
        <v>14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1</v>
      </c>
      <c r="N3" s="80" t="s">
        <v>26</v>
      </c>
      <c r="O3" s="81" t="s">
        <v>29</v>
      </c>
      <c r="P3" s="82" t="s">
        <v>32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22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4" sqref="A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2</v>
      </c>
      <c r="C2" s="53" t="s">
        <v>22</v>
      </c>
      <c r="D2" s="52" t="s">
        <v>8</v>
      </c>
      <c r="E2" s="50" t="s">
        <v>24</v>
      </c>
      <c r="F2" s="50" t="s">
        <v>29</v>
      </c>
      <c r="G2" s="69"/>
      <c r="H2" s="2"/>
      <c r="J2" s="26"/>
      <c r="K2" s="108"/>
      <c r="L2" s="79" t="s">
        <v>18</v>
      </c>
      <c r="M2" s="84" t="s">
        <v>3</v>
      </c>
      <c r="N2" s="80" t="s">
        <v>31</v>
      </c>
      <c r="O2" s="81" t="s">
        <v>10</v>
      </c>
      <c r="P2" s="81" t="s">
        <v>21</v>
      </c>
      <c r="Q2" s="116" t="s">
        <v>6</v>
      </c>
    </row>
    <row r="3" spans="1:17" x14ac:dyDescent="0.3">
      <c r="A3" s="129" t="s">
        <v>36</v>
      </c>
      <c r="B3" s="1" t="s">
        <v>12</v>
      </c>
      <c r="C3" s="53" t="s">
        <v>15</v>
      </c>
      <c r="D3" s="52" t="s">
        <v>17</v>
      </c>
      <c r="E3" s="50" t="s">
        <v>1</v>
      </c>
      <c r="F3" s="50" t="s">
        <v>14</v>
      </c>
      <c r="G3" s="92"/>
      <c r="H3" s="2"/>
      <c r="J3" s="26"/>
      <c r="K3" s="128" t="s">
        <v>4</v>
      </c>
      <c r="L3" s="79" t="s">
        <v>26</v>
      </c>
      <c r="M3" s="84" t="s">
        <v>7</v>
      </c>
      <c r="N3" s="80" t="s">
        <v>16</v>
      </c>
      <c r="O3" s="81" t="s">
        <v>19</v>
      </c>
      <c r="P3" s="82" t="s">
        <v>32</v>
      </c>
      <c r="Q3" s="117" t="s">
        <v>5</v>
      </c>
    </row>
    <row r="4" spans="1:17" x14ac:dyDescent="0.3">
      <c r="A4" s="1"/>
      <c r="B4" s="1" t="s">
        <v>9</v>
      </c>
      <c r="C4" s="53" t="s">
        <v>11</v>
      </c>
      <c r="D4" s="52" t="s">
        <v>13</v>
      </c>
      <c r="E4" s="50" t="s">
        <v>25</v>
      </c>
      <c r="F4" s="70" t="s">
        <v>28</v>
      </c>
      <c r="G4" s="3"/>
      <c r="H4" s="3"/>
      <c r="J4" s="83"/>
      <c r="K4" s="83"/>
      <c r="L4" s="79" t="s">
        <v>20</v>
      </c>
      <c r="M4" s="84" t="s">
        <v>23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8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""}, "right": {"7":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B3" sqref="B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71" t="s">
        <v>36</v>
      </c>
      <c r="C2" s="53" t="s">
        <v>27</v>
      </c>
      <c r="D2" s="52" t="s">
        <v>30</v>
      </c>
      <c r="E2" s="50" t="s">
        <v>31</v>
      </c>
      <c r="F2" s="50" t="s">
        <v>20</v>
      </c>
      <c r="G2" s="69"/>
      <c r="H2" s="2"/>
      <c r="J2" s="26"/>
      <c r="K2" s="108"/>
      <c r="L2" s="79" t="s">
        <v>14</v>
      </c>
      <c r="M2" s="84" t="s">
        <v>15</v>
      </c>
      <c r="N2" s="80" t="s">
        <v>18</v>
      </c>
      <c r="O2" s="81" t="s">
        <v>10</v>
      </c>
      <c r="P2" s="81" t="s">
        <v>29</v>
      </c>
      <c r="Q2" s="116" t="s">
        <v>6</v>
      </c>
    </row>
    <row r="3" spans="1:17" x14ac:dyDescent="0.3">
      <c r="A3" s="120" t="s">
        <v>35</v>
      </c>
      <c r="B3" s="1" t="s">
        <v>11</v>
      </c>
      <c r="C3" s="53" t="s">
        <v>28</v>
      </c>
      <c r="D3" s="52" t="s">
        <v>9</v>
      </c>
      <c r="E3" s="50" t="s">
        <v>23</v>
      </c>
      <c r="F3" s="50" t="s">
        <v>25</v>
      </c>
      <c r="G3" s="92"/>
      <c r="H3" s="2"/>
      <c r="J3" s="26"/>
      <c r="K3" s="128" t="s">
        <v>4</v>
      </c>
      <c r="L3" s="79" t="s">
        <v>13</v>
      </c>
      <c r="M3" s="84" t="s">
        <v>21</v>
      </c>
      <c r="N3" s="80" t="s">
        <v>2</v>
      </c>
      <c r="O3" s="81" t="s">
        <v>22</v>
      </c>
      <c r="P3" s="82" t="s">
        <v>12</v>
      </c>
      <c r="Q3" s="117" t="s">
        <v>5</v>
      </c>
    </row>
    <row r="4" spans="1:17" x14ac:dyDescent="0.3">
      <c r="A4" s="102"/>
      <c r="B4" s="1" t="s">
        <v>32</v>
      </c>
      <c r="C4" s="53" t="s">
        <v>7</v>
      </c>
      <c r="D4" s="52" t="s">
        <v>1</v>
      </c>
      <c r="E4" s="50" t="s">
        <v>26</v>
      </c>
      <c r="F4" s="70" t="s">
        <v>17</v>
      </c>
      <c r="G4" s="3"/>
      <c r="H4" s="3"/>
      <c r="J4" s="83"/>
      <c r="K4" s="83"/>
      <c r="L4" s="79" t="s">
        <v>3</v>
      </c>
      <c r="M4" s="84" t="s">
        <v>24</v>
      </c>
      <c r="N4" s="80" t="s">
        <v>8</v>
      </c>
      <c r="O4" s="81" t="s">
        <v>19</v>
      </c>
      <c r="P4" s="82" t="s">
        <v>16</v>
      </c>
      <c r="Q4" s="117"/>
    </row>
    <row r="5" spans="1:17" x14ac:dyDescent="0.3">
      <c r="A5" s="1"/>
      <c r="B5" s="102"/>
      <c r="C5" s="101"/>
      <c r="D5" s="98"/>
      <c r="E5" s="105"/>
      <c r="F5" s="146"/>
      <c r="G5" s="146"/>
      <c r="H5" s="3"/>
      <c r="J5" s="83"/>
      <c r="K5" s="86"/>
      <c r="L5" s="154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8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""}, "right": {"7":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D5D-73E1-45F5-8BD7-CB3647930C7B}">
  <dimension ref="A1:Q18"/>
  <sheetViews>
    <sheetView zoomScale="205" zoomScaleNormal="205" workbookViewId="0">
      <selection activeCell="S5" sqref="S5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71" t="s">
        <v>36</v>
      </c>
      <c r="C2" s="53" t="s">
        <v>27</v>
      </c>
      <c r="D2" s="52" t="s">
        <v>30</v>
      </c>
      <c r="E2" s="50" t="s">
        <v>31</v>
      </c>
      <c r="F2" s="50" t="s">
        <v>20</v>
      </c>
      <c r="G2" s="69"/>
      <c r="H2" s="2"/>
      <c r="J2" s="26"/>
      <c r="K2" s="108"/>
      <c r="L2" s="79" t="s">
        <v>7</v>
      </c>
      <c r="M2" s="84" t="s">
        <v>14</v>
      </c>
      <c r="N2" s="80" t="s">
        <v>15</v>
      </c>
      <c r="O2" s="81" t="s">
        <v>10</v>
      </c>
      <c r="P2" s="81" t="s">
        <v>26</v>
      </c>
      <c r="Q2" s="116" t="s">
        <v>6</v>
      </c>
    </row>
    <row r="3" spans="1:17" x14ac:dyDescent="0.3">
      <c r="A3" s="120" t="s">
        <v>35</v>
      </c>
      <c r="B3" s="1" t="s">
        <v>28</v>
      </c>
      <c r="C3" s="53" t="s">
        <v>11</v>
      </c>
      <c r="D3" s="52" t="s">
        <v>9</v>
      </c>
      <c r="E3" s="50" t="s">
        <v>25</v>
      </c>
      <c r="F3" s="50" t="s">
        <v>23</v>
      </c>
      <c r="G3" s="92"/>
      <c r="H3" s="2"/>
      <c r="J3" s="26"/>
      <c r="K3" s="128" t="s">
        <v>4</v>
      </c>
      <c r="L3" s="79" t="s">
        <v>13</v>
      </c>
      <c r="M3" s="84" t="s">
        <v>21</v>
      </c>
      <c r="N3" s="80" t="s">
        <v>2</v>
      </c>
      <c r="O3" s="81" t="s">
        <v>22</v>
      </c>
      <c r="P3" s="82" t="s">
        <v>12</v>
      </c>
      <c r="Q3" s="117" t="s">
        <v>5</v>
      </c>
    </row>
    <row r="4" spans="1:17" x14ac:dyDescent="0.3">
      <c r="A4" s="102"/>
      <c r="B4" s="1" t="s">
        <v>32</v>
      </c>
      <c r="C4" s="53" t="s">
        <v>16</v>
      </c>
      <c r="D4" s="52" t="s">
        <v>17</v>
      </c>
      <c r="E4" s="50" t="s">
        <v>18</v>
      </c>
      <c r="F4" s="70" t="s">
        <v>19</v>
      </c>
      <c r="G4" s="3"/>
      <c r="H4" s="3"/>
      <c r="J4" s="83"/>
      <c r="K4" s="83"/>
      <c r="L4" s="79" t="s">
        <v>1</v>
      </c>
      <c r="M4" s="84" t="s">
        <v>29</v>
      </c>
      <c r="N4" s="80" t="s">
        <v>24</v>
      </c>
      <c r="O4" s="81" t="s">
        <v>8</v>
      </c>
      <c r="P4" s="82" t="s">
        <v>3</v>
      </c>
      <c r="Q4" s="117"/>
    </row>
    <row r="5" spans="1:17" x14ac:dyDescent="0.3">
      <c r="A5" s="1"/>
      <c r="B5" s="102"/>
      <c r="C5" s="101"/>
      <c r="D5" s="98"/>
      <c r="E5" s="105"/>
      <c r="F5" s="146"/>
      <c r="G5" s="146"/>
      <c r="H5" s="3"/>
      <c r="J5" s="83"/>
      <c r="K5" s="126"/>
      <c r="L5" s="154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12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"q"</v>
      </c>
      <c r="M9" t="str">
        <f>_xlfn.CONCAT("""",Keys!M2,""": ", """",M2,"""")</f>
        <v>"12": "f"</v>
      </c>
      <c r="N9" t="str">
        <f>_xlfn.CONCAT("""",Keys!N2,""": ", """",N2,"""")</f>
        <v>"11": "g"</v>
      </c>
      <c r="O9" t="str">
        <f>_xlfn.CONCAT("""",Keys!O2,""": ", """",O2,"""")</f>
        <v>"10": "r"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"u"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"z"</v>
      </c>
      <c r="D11" t="str">
        <f>_xlfn.CONCAT("""",Keys!D4,""": ", """",D4,"""")</f>
        <v>"25": "x"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"l"</v>
      </c>
      <c r="N11" t="str">
        <f>_xlfn.CONCAT("""",Keys!N4,""": ", """",N4,"""")</f>
        <v>"25": "m"</v>
      </c>
      <c r="O11" t="str">
        <f>_xlfn.CONCAT("""",Keys!O4,""": ", """",O4,"""")</f>
        <v>"24": "w"</v>
      </c>
      <c r="P11" t="str">
        <f>_xlfn.CONCAT("""",Keys!P4,""": ", """",P4,"""")</f>
        <v>"23": "b"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""}, "right": {"7":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A7BB-7527-423A-B1D9-B7BEEBF75923}">
  <dimension ref="A1:Q18"/>
  <sheetViews>
    <sheetView zoomScale="205" zoomScaleNormal="205" workbookViewId="0">
      <selection activeCell="N5" sqref="N5:O5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53" t="s">
        <v>26</v>
      </c>
      <c r="C2" s="53" t="s">
        <v>27</v>
      </c>
      <c r="D2" s="52" t="s">
        <v>23</v>
      </c>
      <c r="E2" s="50" t="s">
        <v>20</v>
      </c>
      <c r="F2" s="50" t="s">
        <v>31</v>
      </c>
      <c r="G2" s="69"/>
      <c r="H2" s="2"/>
      <c r="J2" s="26"/>
      <c r="K2" s="108"/>
      <c r="L2" s="79" t="s">
        <v>8</v>
      </c>
      <c r="M2" s="84" t="s">
        <v>29</v>
      </c>
      <c r="N2" s="80" t="s">
        <v>24</v>
      </c>
      <c r="O2" s="81" t="s">
        <v>14</v>
      </c>
      <c r="P2" s="81" t="s">
        <v>18</v>
      </c>
      <c r="Q2" s="116" t="s">
        <v>6</v>
      </c>
    </row>
    <row r="3" spans="1:17" x14ac:dyDescent="0.3">
      <c r="A3" s="120" t="s">
        <v>35</v>
      </c>
      <c r="B3" s="1" t="s">
        <v>28</v>
      </c>
      <c r="C3" s="53" t="s">
        <v>11</v>
      </c>
      <c r="D3" s="52" t="s">
        <v>9</v>
      </c>
      <c r="E3" s="50" t="s">
        <v>25</v>
      </c>
      <c r="F3" s="50" t="s">
        <v>13</v>
      </c>
      <c r="G3" s="92"/>
      <c r="H3" s="2"/>
      <c r="J3" s="26"/>
      <c r="K3" s="128" t="s">
        <v>4</v>
      </c>
      <c r="L3" s="79" t="s">
        <v>10</v>
      </c>
      <c r="M3" s="84" t="s">
        <v>22</v>
      </c>
      <c r="N3" s="80" t="s">
        <v>2</v>
      </c>
      <c r="O3" s="81" t="s">
        <v>21</v>
      </c>
      <c r="P3" s="82" t="s">
        <v>12</v>
      </c>
      <c r="Q3" s="117" t="s">
        <v>5</v>
      </c>
    </row>
    <row r="4" spans="1:17" x14ac:dyDescent="0.3">
      <c r="A4" s="1"/>
      <c r="B4" s="1" t="s">
        <v>7</v>
      </c>
      <c r="C4" s="53" t="s">
        <v>30</v>
      </c>
      <c r="D4" s="131" t="s">
        <v>36</v>
      </c>
      <c r="E4" s="50" t="s">
        <v>32</v>
      </c>
      <c r="F4" s="70" t="s">
        <v>16</v>
      </c>
      <c r="G4" s="3"/>
      <c r="H4" s="3"/>
      <c r="J4" s="83"/>
      <c r="K4" s="83"/>
      <c r="L4" s="79" t="s">
        <v>17</v>
      </c>
      <c r="M4" s="84" t="s">
        <v>19</v>
      </c>
      <c r="N4" s="80" t="s">
        <v>15</v>
      </c>
      <c r="O4" s="81" t="s">
        <v>3</v>
      </c>
      <c r="P4" s="82" t="s">
        <v>1</v>
      </c>
      <c r="Q4" s="117"/>
    </row>
    <row r="5" spans="1:17" x14ac:dyDescent="0.3">
      <c r="A5" s="1"/>
      <c r="B5" s="102"/>
      <c r="C5" s="101"/>
      <c r="D5" s="98"/>
      <c r="E5" s="105"/>
      <c r="F5" s="146"/>
      <c r="G5" s="146"/>
      <c r="H5" s="3"/>
      <c r="J5" s="83"/>
      <c r="K5" s="126"/>
      <c r="L5" s="154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12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","</v>
      </c>
      <c r="D9" t="str">
        <f>_xlfn.CONCAT("""",Keys!D2,""": ", """",D2,"""")</f>
        <v>"11": "u"</v>
      </c>
      <c r="E9" t="str">
        <f>_xlfn.CONCAT("""",Keys!E2,""": ", """",E2,"""")</f>
        <v>"12": "y"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"w"</v>
      </c>
      <c r="M9" t="str">
        <f>_xlfn.CONCAT("""",Keys!M2,""": ", """",M2,"""")</f>
        <v>"12": "l"</v>
      </c>
      <c r="N9" t="str">
        <f>_xlfn.CONCAT("""",Keys!N2,""": ", """",N2,"""")</f>
        <v>"11": "m"</v>
      </c>
      <c r="O9" t="str">
        <f>_xlfn.CONCAT("""",Keys!O2,""": ", """",O2,"""")</f>
        <v>"10": "f"</v>
      </c>
      <c r="P9" t="str">
        <f>_xlfn.CONCAT("""",Keys!P2,""": ", """",P2,"""")</f>
        <v>"9": "c"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"r"</v>
      </c>
      <c r="M10" t="str">
        <f>_xlfn.CONCAT("""",Keys!M3,""": ", """",M3,"""")</f>
        <v>"19": "n"</v>
      </c>
      <c r="N10" t="str">
        <f>_xlfn.CONCAT("""",Keys!N3,""": ", """",N3,"""")</f>
        <v>"18": "t"</v>
      </c>
      <c r="O10" t="str">
        <f>_xlfn.CONCAT("""",Keys!O3,""": ", """",O3,"""")</f>
        <v>"17": "h"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"."</v>
      </c>
      <c r="D11" t="str">
        <f>_xlfn.CONCAT("""",Keys!D4,""": ", """",D4,"""")</f>
        <v>"25": "'"</v>
      </c>
      <c r="E11" t="str">
        <f>_xlfn.CONCAT("""",Keys!E4,""": ", """",E4,"""")</f>
        <v>"26": ";"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"x"</v>
      </c>
      <c r="M11" t="str">
        <f>_xlfn.CONCAT("""",Keys!M4,""": ", """",M4,"""")</f>
        <v>"26": "v"</v>
      </c>
      <c r="N11" t="str">
        <f>_xlfn.CONCAT("""",Keys!N4,""": ", """",N4,"""")</f>
        <v>"25": "g"</v>
      </c>
      <c r="O11" t="str">
        <f>_xlfn.CONCAT("""",Keys!O4,""": ", """",O4,"""")</f>
        <v>"24": "b"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""}, "right": {"7":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6AF9-62D0-40D3-9A2C-146AE5375FCA}">
  <dimension ref="A1:Q18"/>
  <sheetViews>
    <sheetView zoomScale="205" zoomScaleNormal="205" workbookViewId="0">
      <selection activeCell="F3" sqref="F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53" t="s">
        <v>7</v>
      </c>
      <c r="C2" s="53" t="s">
        <v>29</v>
      </c>
      <c r="D2" s="52" t="s">
        <v>30</v>
      </c>
      <c r="E2" s="50" t="s">
        <v>31</v>
      </c>
      <c r="F2" s="180" t="s">
        <v>36</v>
      </c>
      <c r="G2" s="69"/>
      <c r="H2" s="2"/>
      <c r="J2" s="26"/>
      <c r="K2" s="108"/>
      <c r="L2" s="79" t="s">
        <v>32</v>
      </c>
      <c r="M2" s="84" t="s">
        <v>14</v>
      </c>
      <c r="N2" s="80" t="s">
        <v>23</v>
      </c>
      <c r="O2" s="81" t="s">
        <v>13</v>
      </c>
      <c r="P2" s="81" t="s">
        <v>26</v>
      </c>
      <c r="Q2" s="116" t="s">
        <v>6</v>
      </c>
    </row>
    <row r="3" spans="1:17" x14ac:dyDescent="0.3">
      <c r="A3" s="120" t="s">
        <v>35</v>
      </c>
      <c r="B3" s="1" t="s">
        <v>11</v>
      </c>
      <c r="C3" s="53" t="s">
        <v>10</v>
      </c>
      <c r="D3" s="52" t="s">
        <v>9</v>
      </c>
      <c r="E3" s="50" t="s">
        <v>22</v>
      </c>
      <c r="F3" s="50" t="s">
        <v>3</v>
      </c>
      <c r="G3" s="92"/>
      <c r="H3" s="2"/>
      <c r="J3" s="26"/>
      <c r="K3" s="128" t="s">
        <v>4</v>
      </c>
      <c r="L3" s="79" t="s">
        <v>15</v>
      </c>
      <c r="M3" s="84" t="s">
        <v>12</v>
      </c>
      <c r="N3" s="80" t="s">
        <v>25</v>
      </c>
      <c r="O3" s="81" t="s">
        <v>2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8</v>
      </c>
      <c r="D4" s="131" t="s">
        <v>27</v>
      </c>
      <c r="E4" s="50" t="s">
        <v>21</v>
      </c>
      <c r="F4" s="70" t="s">
        <v>1</v>
      </c>
      <c r="G4" s="3"/>
      <c r="H4" s="3"/>
      <c r="J4" s="83"/>
      <c r="K4" s="83"/>
      <c r="L4" s="79" t="s">
        <v>19</v>
      </c>
      <c r="M4" s="84" t="s">
        <v>18</v>
      </c>
      <c r="N4" s="80" t="s">
        <v>20</v>
      </c>
      <c r="O4" s="81" t="s">
        <v>24</v>
      </c>
      <c r="P4" s="82" t="s">
        <v>17</v>
      </c>
      <c r="Q4" s="117"/>
    </row>
    <row r="5" spans="1:17" x14ac:dyDescent="0.3">
      <c r="A5" s="1"/>
      <c r="B5" s="102"/>
      <c r="C5" s="101"/>
      <c r="D5" s="98"/>
      <c r="E5" s="105"/>
      <c r="F5" s="146"/>
      <c r="G5" s="146"/>
      <c r="H5" s="3"/>
      <c r="J5" s="83"/>
      <c r="K5" s="126"/>
      <c r="L5" s="154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12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"l"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"'"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"d"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"n"</v>
      </c>
      <c r="F10" t="str">
        <f>_xlfn.CONCAT("""",Keys!F3,""": ", """",F3,"""")</f>
        <v>"20": "b"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"g"</v>
      </c>
      <c r="M10" t="str">
        <f>_xlfn.CONCAT("""",Keys!M3,""": ", """",M3,"""")</f>
        <v>"19": "s"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"w"</v>
      </c>
      <c r="D11" t="str">
        <f>_xlfn.CONCAT("""",Keys!D4,""": ", """",D4,"""")</f>
        <v>"25": ","</v>
      </c>
      <c r="E11" t="str">
        <f>_xlfn.CONCAT("""",Keys!E4,""": ", """",E4,"""")</f>
        <v>"26": "h"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"c"</v>
      </c>
      <c r="N11" t="str">
        <f>_xlfn.CONCAT("""",Keys!N4,""": ", """",N4,"""")</f>
        <v>"25": "y"</v>
      </c>
      <c r="O11" t="str">
        <f>_xlfn.CONCAT("""",Keys!O4,""": ", """",O4,"""")</f>
        <v>"24": "m"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""}, "right": {"7":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A0FC-2DD3-4061-8ACC-BF92E96507B0}">
  <dimension ref="A1:Q18"/>
  <sheetViews>
    <sheetView zoomScale="205" zoomScaleNormal="205" workbookViewId="0">
      <selection activeCell="A4" sqref="A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10</v>
      </c>
      <c r="F2" s="50" t="s">
        <v>14</v>
      </c>
      <c r="G2" s="69"/>
      <c r="H2" s="2"/>
      <c r="J2" s="26"/>
      <c r="K2" s="108"/>
      <c r="L2" s="79" t="s">
        <v>1</v>
      </c>
      <c r="M2" s="84" t="s">
        <v>20</v>
      </c>
      <c r="N2" s="80" t="s">
        <v>31</v>
      </c>
      <c r="O2" s="81" t="s">
        <v>29</v>
      </c>
      <c r="P2" s="81" t="s">
        <v>26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23</v>
      </c>
      <c r="N3" s="80" t="s">
        <v>25</v>
      </c>
      <c r="O3" s="81" t="s">
        <v>28</v>
      </c>
      <c r="P3" s="82" t="s">
        <v>27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22</v>
      </c>
      <c r="M4" s="84" t="s">
        <v>24</v>
      </c>
      <c r="N4" s="80" t="s">
        <v>32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12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12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","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";"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I2" sqref="I2"/>
    </sheetView>
  </sheetViews>
  <sheetFormatPr defaultColWidth="4.77734375" defaultRowHeight="14.4" x14ac:dyDescent="0.3"/>
  <cols>
    <col min="1" max="1" width="5.33203125" style="74" bestFit="1" customWidth="1"/>
    <col min="2" max="16384" width="4.77734375" style="74"/>
  </cols>
  <sheetData>
    <row r="1" spans="1:17" x14ac:dyDescent="0.3">
      <c r="A1" s="52">
        <v>1</v>
      </c>
      <c r="B1" s="52">
        <v>2</v>
      </c>
      <c r="C1" s="52">
        <v>3</v>
      </c>
      <c r="D1" s="52">
        <v>4</v>
      </c>
      <c r="E1" s="50">
        <v>5</v>
      </c>
      <c r="F1" s="50">
        <v>6</v>
      </c>
      <c r="G1" s="51">
        <v>7</v>
      </c>
      <c r="H1" s="2" t="s">
        <v>43</v>
      </c>
      <c r="I1"/>
      <c r="J1" t="s">
        <v>44</v>
      </c>
      <c r="K1" s="79">
        <v>7</v>
      </c>
      <c r="L1" s="79">
        <v>6</v>
      </c>
      <c r="M1" s="84">
        <v>5</v>
      </c>
      <c r="N1" s="80">
        <v>4</v>
      </c>
      <c r="O1" s="80">
        <v>3</v>
      </c>
      <c r="P1" s="80">
        <v>2</v>
      </c>
      <c r="Q1" s="80">
        <v>1</v>
      </c>
    </row>
    <row r="2" spans="1:17" x14ac:dyDescent="0.3">
      <c r="A2" s="53">
        <v>8</v>
      </c>
      <c r="B2" s="1">
        <v>9</v>
      </c>
      <c r="C2" s="53">
        <v>10</v>
      </c>
      <c r="D2" s="52">
        <v>11</v>
      </c>
      <c r="E2" s="50">
        <v>12</v>
      </c>
      <c r="F2" s="50">
        <v>13</v>
      </c>
      <c r="G2" s="51">
        <v>14</v>
      </c>
      <c r="H2" s="2"/>
      <c r="I2"/>
      <c r="J2" s="26"/>
      <c r="K2" s="79">
        <v>14</v>
      </c>
      <c r="L2" s="79">
        <v>13</v>
      </c>
      <c r="M2" s="84">
        <v>12</v>
      </c>
      <c r="N2" s="80">
        <v>11</v>
      </c>
      <c r="O2" s="81">
        <v>10</v>
      </c>
      <c r="P2" s="1">
        <v>9</v>
      </c>
      <c r="Q2" s="81">
        <v>8</v>
      </c>
    </row>
    <row r="3" spans="1:17" x14ac:dyDescent="0.3">
      <c r="A3" s="1">
        <v>15</v>
      </c>
      <c r="B3" s="1">
        <v>16</v>
      </c>
      <c r="C3" s="53">
        <v>17</v>
      </c>
      <c r="D3" s="52">
        <v>18</v>
      </c>
      <c r="E3" s="50">
        <v>19</v>
      </c>
      <c r="F3" s="50">
        <v>20</v>
      </c>
      <c r="G3" s="69">
        <v>21</v>
      </c>
      <c r="H3" s="2"/>
      <c r="I3"/>
      <c r="J3" s="26"/>
      <c r="K3" s="79">
        <v>21</v>
      </c>
      <c r="L3" s="79">
        <v>20</v>
      </c>
      <c r="M3" s="84">
        <v>19</v>
      </c>
      <c r="N3" s="80">
        <v>18</v>
      </c>
      <c r="O3" s="81">
        <v>17</v>
      </c>
      <c r="P3" s="82">
        <v>16</v>
      </c>
      <c r="Q3" s="82">
        <v>15</v>
      </c>
    </row>
    <row r="4" spans="1:17" x14ac:dyDescent="0.3">
      <c r="A4" s="1">
        <v>22</v>
      </c>
      <c r="B4" s="1">
        <v>23</v>
      </c>
      <c r="C4" s="53">
        <v>24</v>
      </c>
      <c r="D4" s="52">
        <v>25</v>
      </c>
      <c r="E4" s="50">
        <v>26</v>
      </c>
      <c r="F4" s="70">
        <v>27</v>
      </c>
      <c r="G4" s="3">
        <v>28</v>
      </c>
      <c r="H4" s="3">
        <v>29</v>
      </c>
      <c r="I4"/>
      <c r="J4" s="83">
        <v>29</v>
      </c>
      <c r="K4" s="83">
        <v>28</v>
      </c>
      <c r="L4" s="79">
        <v>27</v>
      </c>
      <c r="M4" s="84">
        <v>26</v>
      </c>
      <c r="N4" s="80">
        <v>25</v>
      </c>
      <c r="O4" s="81">
        <v>24</v>
      </c>
      <c r="P4" s="82">
        <v>23</v>
      </c>
      <c r="Q4" s="82">
        <v>22</v>
      </c>
    </row>
    <row r="5" spans="1:17" x14ac:dyDescent="0.3">
      <c r="A5" s="1">
        <v>30</v>
      </c>
      <c r="B5" s="1">
        <v>31</v>
      </c>
      <c r="C5" s="53">
        <v>32</v>
      </c>
      <c r="D5" s="52">
        <v>33</v>
      </c>
      <c r="E5" s="3">
        <v>34</v>
      </c>
      <c r="F5" s="146">
        <v>35</v>
      </c>
      <c r="G5" s="146">
        <v>36</v>
      </c>
      <c r="H5" s="3">
        <v>37</v>
      </c>
      <c r="I5"/>
      <c r="J5" s="83">
        <v>37</v>
      </c>
      <c r="K5" s="132">
        <v>36</v>
      </c>
      <c r="L5" s="132">
        <v>35</v>
      </c>
      <c r="M5" s="85">
        <v>34</v>
      </c>
      <c r="N5" s="80">
        <v>33</v>
      </c>
      <c r="O5" s="81">
        <v>32</v>
      </c>
      <c r="P5" s="82">
        <v>31</v>
      </c>
      <c r="Q5" s="82">
        <v>30</v>
      </c>
    </row>
    <row r="6" spans="1:17" x14ac:dyDescent="0.3">
      <c r="A6" s="2"/>
      <c r="B6" s="2"/>
      <c r="C6" s="2"/>
      <c r="D6" s="2"/>
      <c r="E6" s="2"/>
      <c r="F6" s="147"/>
      <c r="G6" s="147"/>
      <c r="H6" s="3">
        <v>38</v>
      </c>
      <c r="I6"/>
      <c r="J6" s="83">
        <v>38</v>
      </c>
      <c r="K6" s="133"/>
      <c r="L6" s="133"/>
      <c r="M6" s="26"/>
      <c r="N6" s="26"/>
      <c r="O6" s="26"/>
      <c r="P6" s="26"/>
      <c r="Q6" s="26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4215-6A0C-40C0-88A6-1DE2D92E64FE}">
  <dimension ref="A1:Q18"/>
  <sheetViews>
    <sheetView zoomScale="205" zoomScaleNormal="205" workbookViewId="0">
      <selection activeCell="A4" sqref="A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10</v>
      </c>
      <c r="F2" s="50" t="s">
        <v>2</v>
      </c>
      <c r="G2" s="69"/>
      <c r="H2" s="2"/>
      <c r="J2" s="26"/>
      <c r="K2" s="108"/>
      <c r="L2" s="79" t="s">
        <v>1</v>
      </c>
      <c r="M2" s="84" t="s">
        <v>20</v>
      </c>
      <c r="N2" s="80" t="s">
        <v>26</v>
      </c>
      <c r="O2" s="81" t="s">
        <v>29</v>
      </c>
      <c r="P2" s="81" t="s">
        <v>31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14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23</v>
      </c>
      <c r="N3" s="80" t="s">
        <v>25</v>
      </c>
      <c r="O3" s="81" t="s">
        <v>28</v>
      </c>
      <c r="P3" s="82" t="s">
        <v>32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22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12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12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"k"</v>
      </c>
      <c r="O9" t="str">
        <f>_xlfn.CONCAT("""",Keys!O2,""": ", """",O2,"""")</f>
        <v>"10": "l"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12A-A2CB-4707-A296-A156E930D34D}">
  <dimension ref="A1:Q18"/>
  <sheetViews>
    <sheetView zoomScale="205" zoomScaleNormal="205" workbookViewId="0">
      <selection activeCell="A4" sqref="A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10</v>
      </c>
      <c r="F2" s="50" t="s">
        <v>14</v>
      </c>
      <c r="G2" s="69"/>
      <c r="H2" s="2"/>
      <c r="J2" s="26"/>
      <c r="K2" s="108"/>
      <c r="L2" s="79" t="s">
        <v>1</v>
      </c>
      <c r="M2" s="84" t="s">
        <v>20</v>
      </c>
      <c r="N2" s="80" t="s">
        <v>31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23</v>
      </c>
      <c r="N3" s="80" t="s">
        <v>22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12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12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8FB7-FC95-4EDA-AF33-3D57BE0BA794}">
  <dimension ref="A1:Q18"/>
  <sheetViews>
    <sheetView zoomScale="205" zoomScaleNormal="205" workbookViewId="0">
      <selection activeCell="P7" sqref="P7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53" t="s">
        <v>30</v>
      </c>
      <c r="C2" s="53" t="s">
        <v>24</v>
      </c>
      <c r="D2" s="52" t="s">
        <v>20</v>
      </c>
      <c r="E2" s="50" t="s">
        <v>13</v>
      </c>
      <c r="F2" s="50" t="s">
        <v>15</v>
      </c>
      <c r="G2" s="69"/>
      <c r="H2" s="2"/>
      <c r="J2" s="26"/>
      <c r="K2" s="108"/>
      <c r="L2" s="79" t="s">
        <v>32</v>
      </c>
      <c r="M2" s="84" t="s">
        <v>8</v>
      </c>
      <c r="N2" s="80" t="s">
        <v>21</v>
      </c>
      <c r="O2" s="81" t="s">
        <v>27</v>
      </c>
      <c r="P2" s="181" t="s">
        <v>36</v>
      </c>
      <c r="Q2" s="116" t="s">
        <v>6</v>
      </c>
    </row>
    <row r="3" spans="1:17" x14ac:dyDescent="0.3">
      <c r="A3" s="120" t="s">
        <v>35</v>
      </c>
      <c r="B3" s="1" t="s">
        <v>11</v>
      </c>
      <c r="C3" s="53" t="s">
        <v>10</v>
      </c>
      <c r="D3" s="52" t="s">
        <v>9</v>
      </c>
      <c r="E3" s="50" t="s">
        <v>12</v>
      </c>
      <c r="F3" s="50" t="s">
        <v>14</v>
      </c>
      <c r="G3" s="92"/>
      <c r="H3" s="2"/>
      <c r="J3" s="26"/>
      <c r="K3" s="128" t="s">
        <v>4</v>
      </c>
      <c r="L3" s="79" t="s">
        <v>26</v>
      </c>
      <c r="M3" s="84" t="s">
        <v>2</v>
      </c>
      <c r="N3" s="80" t="s">
        <v>22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17</v>
      </c>
      <c r="C4" s="53" t="s">
        <v>18</v>
      </c>
      <c r="D4" s="131" t="s">
        <v>16</v>
      </c>
      <c r="E4" s="50" t="s">
        <v>19</v>
      </c>
      <c r="F4" s="70" t="s">
        <v>1</v>
      </c>
      <c r="G4" s="3"/>
      <c r="H4" s="3"/>
      <c r="J4" s="83"/>
      <c r="K4" s="83"/>
      <c r="L4" s="79" t="s">
        <v>3</v>
      </c>
      <c r="M4" s="84" t="s">
        <v>31</v>
      </c>
      <c r="N4" s="80" t="s">
        <v>29</v>
      </c>
      <c r="O4" s="81" t="s">
        <v>23</v>
      </c>
      <c r="P4" s="82" t="s">
        <v>7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12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12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"."</v>
      </c>
      <c r="C9" t="str">
        <f>_xlfn.CONCAT("""",Keys!C2,""": ", """",C2,"""")</f>
        <v>"10": "m"</v>
      </c>
      <c r="D9" t="str">
        <f>_xlfn.CONCAT("""",Keys!D2,""": ", """",D2,"""")</f>
        <v>"11": "y"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","</v>
      </c>
      <c r="P9" t="str">
        <f>_xlfn.CONCAT("""",Keys!P2,""": ", """",P2,"""")</f>
        <v>"9": "'"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"z"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"p"</v>
      </c>
      <c r="N11" t="str">
        <f>_xlfn.CONCAT("""",Keys!N4,""": ", """",N4,"""")</f>
        <v>"25": "l"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".","10": "m","11": "y","12": "d","13": "g","14": "","15": "/","16": "a","17": "r","18": "e","19": "s","20": "f","21": "","22": "","23": "x","24": "c","25": "z","26":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"w","11": "h","10": ",","9": "'","8": "=","21": "`","20": "k","19": "t","18": "n","17": "i","16": "o","15": "-","29": "","28": "","27": "b","26": "p","25": "l","24": "u","23": "q","22":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".","10": "m","11": "y","12": "d","13": "g","14": "","15": "/","16": "a","17": "r","18": "e","19": "s","20": "f","21": "","22": "","23": "x","24": "c","25": "z","26": "v","27": "j","28": "","29": "","30": "","31": "","32": "[","33": "]","34": "","35": "","36": "","37": "","38": ""}, "right": {"7": "","6": "6","5": "7","4": "8","3": "9","2": "0","1": "","14": "","13": ";","12": "w","11": "h","10": ",","9": "'","8": "=","21": "`","20": "k","19": "t","18": "n","17": "i","16": "o","15": "-","29": "","28": "","27": "b","26": "p","25": "l","24": "u","23": "q","22":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F4B-C27E-42C2-8F03-B9EF37D496E8}">
  <dimension ref="A1:Q18"/>
  <sheetViews>
    <sheetView zoomScale="205" zoomScaleNormal="205" workbookViewId="0">
      <selection activeCell="A4" sqref="A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</v>
      </c>
      <c r="E2" s="50" t="s">
        <v>14</v>
      </c>
      <c r="F2" s="50" t="s">
        <v>15</v>
      </c>
      <c r="G2" s="69"/>
      <c r="H2" s="2"/>
      <c r="J2" s="26"/>
      <c r="K2" s="108"/>
      <c r="L2" s="79" t="s">
        <v>20</v>
      </c>
      <c r="M2" s="84" t="s">
        <v>31</v>
      </c>
      <c r="N2" s="80" t="s">
        <v>23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13</v>
      </c>
      <c r="G3" s="92"/>
      <c r="H3" s="2"/>
      <c r="J3" s="26"/>
      <c r="K3" s="128" t="s">
        <v>4</v>
      </c>
      <c r="L3" s="79" t="s">
        <v>21</v>
      </c>
      <c r="M3" s="84" t="s">
        <v>22</v>
      </c>
      <c r="N3" s="80" t="s">
        <v>25</v>
      </c>
      <c r="O3" s="81" t="s">
        <v>28</v>
      </c>
      <c r="P3" s="82" t="s">
        <v>10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46"/>
      <c r="G5" s="146"/>
      <c r="H5" s="3"/>
      <c r="J5" s="83"/>
      <c r="K5" s="126"/>
      <c r="L5" s="154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12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"j"</v>
      </c>
      <c r="E9" t="str">
        <f>_xlfn.CONCAT("""",Keys!E2,""": ", """",E2,"""")</f>
        <v>"12": "f"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"p"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3D08-8BFF-4D8A-BF21-41A0D1FFB842}">
  <dimension ref="A1:S20"/>
  <sheetViews>
    <sheetView zoomScale="205" zoomScaleNormal="205" workbookViewId="0">
      <selection activeCell="A4" sqref="A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9" x14ac:dyDescent="0.3">
      <c r="A2" s="53" t="s">
        <v>45</v>
      </c>
      <c r="B2" s="101" t="s">
        <v>26</v>
      </c>
      <c r="C2" s="101" t="s">
        <v>18</v>
      </c>
      <c r="D2" s="98" t="s">
        <v>13</v>
      </c>
      <c r="E2" s="99" t="s">
        <v>15</v>
      </c>
      <c r="F2" s="99" t="s">
        <v>16</v>
      </c>
      <c r="G2" s="69"/>
      <c r="H2" s="2"/>
      <c r="J2" s="26"/>
      <c r="K2" s="79"/>
      <c r="L2" s="79" t="s">
        <v>1</v>
      </c>
      <c r="M2" s="84" t="s">
        <v>23</v>
      </c>
      <c r="N2" s="80" t="s">
        <v>10</v>
      </c>
      <c r="O2" s="81" t="s">
        <v>29</v>
      </c>
      <c r="P2" s="81" t="s">
        <v>32</v>
      </c>
      <c r="Q2" s="116" t="s">
        <v>6</v>
      </c>
      <c r="S2" t="s">
        <v>115</v>
      </c>
    </row>
    <row r="3" spans="1:19" x14ac:dyDescent="0.3">
      <c r="A3" s="129" t="s">
        <v>36</v>
      </c>
      <c r="B3" s="102" t="s">
        <v>14</v>
      </c>
      <c r="C3" s="101" t="s">
        <v>2</v>
      </c>
      <c r="D3" s="98" t="s">
        <v>9</v>
      </c>
      <c r="E3" s="99" t="s">
        <v>11</v>
      </c>
      <c r="F3" s="99" t="s">
        <v>19</v>
      </c>
      <c r="G3" s="92"/>
      <c r="H3" s="2"/>
      <c r="J3" s="26"/>
      <c r="K3" s="93" t="s">
        <v>4</v>
      </c>
      <c r="L3" s="79" t="s">
        <v>20</v>
      </c>
      <c r="M3" s="84" t="s">
        <v>22</v>
      </c>
      <c r="N3" s="80" t="s">
        <v>25</v>
      </c>
      <c r="O3" s="81" t="s">
        <v>28</v>
      </c>
      <c r="P3" s="82" t="s">
        <v>21</v>
      </c>
      <c r="Q3" s="117" t="s">
        <v>5</v>
      </c>
    </row>
    <row r="4" spans="1:19" x14ac:dyDescent="0.3">
      <c r="A4" s="1"/>
      <c r="B4" s="102" t="s">
        <v>17</v>
      </c>
      <c r="C4" s="101" t="s">
        <v>3</v>
      </c>
      <c r="D4" s="98" t="s">
        <v>8</v>
      </c>
      <c r="E4" s="99" t="s">
        <v>12</v>
      </c>
      <c r="F4" s="104" t="s">
        <v>7</v>
      </c>
      <c r="G4" s="3"/>
      <c r="H4" s="3"/>
      <c r="J4" s="83"/>
      <c r="K4" s="83"/>
      <c r="L4" s="79" t="s">
        <v>31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9" x14ac:dyDescent="0.3">
      <c r="A5" s="1"/>
      <c r="B5" s="1"/>
      <c r="C5" s="53" t="s">
        <v>33</v>
      </c>
      <c r="D5" s="52" t="s">
        <v>34</v>
      </c>
      <c r="E5" s="3"/>
      <c r="F5" s="146"/>
      <c r="G5" s="146"/>
      <c r="H5" s="3"/>
      <c r="J5" s="83"/>
      <c r="K5" s="126"/>
      <c r="L5" s="154" t="s">
        <v>37</v>
      </c>
      <c r="M5" s="119"/>
      <c r="N5" s="114"/>
      <c r="O5" s="115"/>
      <c r="P5" s="82"/>
      <c r="Q5" s="82"/>
    </row>
    <row r="6" spans="1:19" x14ac:dyDescent="0.3">
      <c r="A6" s="2"/>
      <c r="B6" s="2"/>
      <c r="C6" s="2"/>
      <c r="D6" s="2"/>
      <c r="E6" s="2"/>
      <c r="F6" s="147"/>
      <c r="G6" s="147"/>
      <c r="H6" s="3"/>
      <c r="J6" s="83"/>
      <c r="K6" s="127"/>
      <c r="L6" s="133"/>
      <c r="M6" s="26"/>
      <c r="N6" s="26"/>
      <c r="O6" s="26"/>
      <c r="P6" s="26"/>
      <c r="Q6" s="26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C162-FDE8-44F3-BA8C-5BCB87DCDACE}">
  <dimension ref="A1:Q20"/>
  <sheetViews>
    <sheetView zoomScale="205" zoomScaleNormal="205" workbookViewId="0">
      <selection activeCell="L5" sqref="L5:L6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101" t="s">
        <v>26</v>
      </c>
      <c r="C2" s="101" t="s">
        <v>18</v>
      </c>
      <c r="D2" s="98" t="s">
        <v>13</v>
      </c>
      <c r="E2" s="99" t="s">
        <v>15</v>
      </c>
      <c r="F2" s="99" t="s">
        <v>16</v>
      </c>
      <c r="G2" s="69"/>
      <c r="H2" s="2"/>
      <c r="J2" s="26"/>
      <c r="K2" s="79"/>
      <c r="L2" s="108" t="s">
        <v>1</v>
      </c>
      <c r="M2" s="113" t="s">
        <v>32</v>
      </c>
      <c r="N2" s="114" t="s">
        <v>10</v>
      </c>
      <c r="O2" s="115" t="s">
        <v>21</v>
      </c>
      <c r="P2" s="115" t="s">
        <v>35</v>
      </c>
      <c r="Q2" s="116" t="s">
        <v>6</v>
      </c>
    </row>
    <row r="3" spans="1:17" x14ac:dyDescent="0.3">
      <c r="A3" s="129" t="s">
        <v>36</v>
      </c>
      <c r="B3" s="102" t="s">
        <v>14</v>
      </c>
      <c r="C3" s="101" t="s">
        <v>2</v>
      </c>
      <c r="D3" s="98" t="s">
        <v>9</v>
      </c>
      <c r="E3" s="99" t="s">
        <v>11</v>
      </c>
      <c r="F3" s="99" t="s">
        <v>19</v>
      </c>
      <c r="G3" s="92"/>
      <c r="H3" s="2"/>
      <c r="J3" s="26"/>
      <c r="K3" s="93" t="s">
        <v>4</v>
      </c>
      <c r="L3" s="108" t="s">
        <v>24</v>
      </c>
      <c r="M3" s="113" t="s">
        <v>28</v>
      </c>
      <c r="N3" s="114" t="s">
        <v>25</v>
      </c>
      <c r="O3" s="115" t="s">
        <v>22</v>
      </c>
      <c r="P3" s="117" t="s">
        <v>31</v>
      </c>
      <c r="Q3" s="117" t="s">
        <v>5</v>
      </c>
    </row>
    <row r="4" spans="1:17" x14ac:dyDescent="0.3">
      <c r="A4" s="1"/>
      <c r="B4" s="102" t="s">
        <v>17</v>
      </c>
      <c r="C4" s="101" t="s">
        <v>3</v>
      </c>
      <c r="D4" s="98" t="s">
        <v>8</v>
      </c>
      <c r="E4" s="99" t="s">
        <v>12</v>
      </c>
      <c r="F4" s="104" t="s">
        <v>7</v>
      </c>
      <c r="G4" s="3"/>
      <c r="H4" s="3"/>
      <c r="J4" s="83"/>
      <c r="K4" s="83"/>
      <c r="L4" s="108" t="s">
        <v>20</v>
      </c>
      <c r="M4" s="113" t="s">
        <v>29</v>
      </c>
      <c r="N4" s="114" t="s">
        <v>23</v>
      </c>
      <c r="O4" s="115" t="s">
        <v>27</v>
      </c>
      <c r="P4" s="117" t="s">
        <v>30</v>
      </c>
      <c r="Q4" s="117"/>
    </row>
    <row r="5" spans="1:17" x14ac:dyDescent="0.3">
      <c r="A5" s="1"/>
      <c r="B5" s="1"/>
      <c r="C5" s="53" t="s">
        <v>33</v>
      </c>
      <c r="D5" s="52" t="s">
        <v>34</v>
      </c>
      <c r="E5" s="3"/>
      <c r="F5" s="146"/>
      <c r="G5" s="146"/>
      <c r="H5" s="3"/>
      <c r="J5" s="83"/>
      <c r="K5" s="126"/>
      <c r="L5" s="154" t="s">
        <v>37</v>
      </c>
      <c r="M5" s="119"/>
      <c r="N5" s="114"/>
      <c r="O5" s="115"/>
      <c r="P5" s="82"/>
      <c r="Q5" s="82"/>
    </row>
    <row r="6" spans="1:17" x14ac:dyDescent="0.3">
      <c r="A6" s="2"/>
      <c r="B6" s="2"/>
      <c r="C6" s="2"/>
      <c r="D6" s="2"/>
      <c r="E6" s="2"/>
      <c r="F6" s="147"/>
      <c r="G6" s="147"/>
      <c r="H6" s="3"/>
      <c r="J6" s="83"/>
      <c r="K6" s="127"/>
      <c r="L6" s="133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";"</v>
      </c>
      <c r="N9" t="str">
        <f>_xlfn.CONCAT("""",Keys!N2,""": ", """",N2,"""")</f>
        <v>"11": "r"</v>
      </c>
      <c r="O9" t="str">
        <f>_xlfn.CONCAT("""",Keys!O2,""": ", """",O2,"""")</f>
        <v>"10": "h"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"o"</v>
      </c>
      <c r="N10" t="str">
        <f>_xlfn.CONCAT("""",Keys!N3,""": ", """",N3,"""")</f>
        <v>"18": "i"</v>
      </c>
      <c r="O10" t="str">
        <f>_xlfn.CONCAT("""",Keys!O3,""": ", """",O3,"""")</f>
        <v>"17": "n"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"l"</v>
      </c>
      <c r="N11" t="str">
        <f>_xlfn.CONCAT("""",Keys!N4,""": ", """",N4,"""")</f>
        <v>"25": "u"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AJ19"/>
  <sheetViews>
    <sheetView zoomScale="205" zoomScaleNormal="205" workbookViewId="0">
      <selection activeCell="E7" sqref="E7"/>
    </sheetView>
  </sheetViews>
  <sheetFormatPr defaultColWidth="4.77734375" defaultRowHeight="14.4" x14ac:dyDescent="0.3"/>
  <cols>
    <col min="1" max="7" width="4.77734375" style="100"/>
    <col min="8" max="8" width="4.77734375" style="100" customWidth="1"/>
    <col min="9" max="18" width="4.77734375" style="100"/>
    <col min="19" max="20" width="4.77734375" style="100" customWidth="1"/>
    <col min="21" max="29" width="4.77734375" style="100"/>
    <col min="30" max="31" width="4.77734375" style="100" customWidth="1"/>
    <col min="32" max="16384" width="4.77734375" style="100"/>
  </cols>
  <sheetData>
    <row r="1" spans="1:36" x14ac:dyDescent="0.3">
      <c r="A1" s="100" t="s">
        <v>118</v>
      </c>
    </row>
    <row r="2" spans="1:36" x14ac:dyDescent="0.3">
      <c r="A2" s="98"/>
      <c r="B2" s="106">
        <v>1</v>
      </c>
      <c r="C2" s="106">
        <v>2</v>
      </c>
      <c r="D2" s="106">
        <v>3</v>
      </c>
      <c r="E2" s="107">
        <v>4</v>
      </c>
      <c r="F2" s="107">
        <v>5</v>
      </c>
      <c r="G2" s="99"/>
      <c r="H2" s="4"/>
      <c r="J2" s="72"/>
      <c r="K2" s="108"/>
      <c r="L2" s="107">
        <v>6</v>
      </c>
      <c r="M2" s="168">
        <v>7</v>
      </c>
      <c r="N2" s="106">
        <v>8</v>
      </c>
      <c r="O2" s="111">
        <v>9</v>
      </c>
      <c r="P2" s="111">
        <v>0</v>
      </c>
      <c r="Q2" s="112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30" t="s">
        <v>45</v>
      </c>
      <c r="B3" s="173">
        <f ca="1">OFFSET($I3,0,COLUMN($I3)-COLUMN())</f>
        <v>5</v>
      </c>
      <c r="C3" s="171">
        <f ca="1">OFFSET($I3,0,COLUMN($I3)-COLUMN())</f>
        <v>1.5</v>
      </c>
      <c r="D3" s="170">
        <f ca="1">OFFSET($I3,0,COLUMN($I3)-COLUMN())</f>
        <v>1.5</v>
      </c>
      <c r="E3" s="99">
        <f ca="1">OFFSET($I3,0,COLUMN($I3)-COLUMN())</f>
        <v>2</v>
      </c>
      <c r="F3" s="174">
        <f ca="1">OFFSET($I3,0,COLUMN($I3)-COLUMN())</f>
        <v>3</v>
      </c>
      <c r="G3" s="103"/>
      <c r="H3" s="4"/>
      <c r="J3" s="4"/>
      <c r="K3" s="99"/>
      <c r="L3" s="174">
        <f>Efforts!C3*Efforts!$D$1/Efforts!$H$1</f>
        <v>3</v>
      </c>
      <c r="M3" s="99">
        <f>Efforts!D3*Efforts!$D$1/Efforts!$H$1</f>
        <v>2</v>
      </c>
      <c r="N3" s="170">
        <f>Efforts!E3*Efforts!$E$1/Efforts!$H$1</f>
        <v>1.5</v>
      </c>
      <c r="O3" s="171">
        <f>Efforts!F3*Efforts!$F$1/Efforts!$H$1</f>
        <v>1.5</v>
      </c>
      <c r="P3" s="172">
        <f>Efforts!G3*Efforts!$G$1/Efforts!$H$1</f>
        <v>5</v>
      </c>
      <c r="Q3" s="116" t="s">
        <v>6</v>
      </c>
      <c r="T3" t="str">
        <f>_xlfn.CONCAT("""",Keys!A2,""": ", """",A3,"""")</f>
        <v>"8": "\\"</v>
      </c>
      <c r="U3" t="str">
        <f ca="1">_xlfn.CONCAT("""",Keys!B2,""": ", """",B3,"""")</f>
        <v>"9": "5"</v>
      </c>
      <c r="V3" t="str">
        <f ca="1">_xlfn.CONCAT("""",Keys!C2,""": ", """",C3,"""")</f>
        <v>"10": "1.5"</v>
      </c>
      <c r="W3" t="str">
        <f ca="1">_xlfn.CONCAT("""",Keys!D2,""": ", """",D3,"""")</f>
        <v>"11": "1.5"</v>
      </c>
      <c r="X3" t="str">
        <f ca="1">_xlfn.CONCAT("""",Keys!E2,""": ", """",E3,"""")</f>
        <v>"12": "2"</v>
      </c>
      <c r="Y3" t="str">
        <f ca="1">_xlfn.CONCAT("""",Keys!F2,""": ", """",F3,"""")</f>
        <v>"13": "3"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"3"</v>
      </c>
      <c r="AF3" t="str">
        <f>_xlfn.CONCAT("""",Keys!M2,""": ", """",M3,"""")</f>
        <v>"12": "2"</v>
      </c>
      <c r="AG3" t="str">
        <f>_xlfn.CONCAT("""",Keys!N2,""": ", """",N3,"""")</f>
        <v>"11": "1.5"</v>
      </c>
      <c r="AH3" t="str">
        <f>_xlfn.CONCAT("""",Keys!O2,""": ", """",O3,"""")</f>
        <v>"10": "1.5"</v>
      </c>
      <c r="AI3" t="str">
        <f>_xlfn.CONCAT("""",Keys!P2,""": ", """",P3,"""")</f>
        <v>"9": "5"</v>
      </c>
      <c r="AJ3" t="str">
        <f>_xlfn.CONCAT("""",Keys!Q2,""": ", """",Q3,"""")</f>
        <v>"8": "="</v>
      </c>
    </row>
    <row r="4" spans="1:36" x14ac:dyDescent="0.3">
      <c r="A4" s="120" t="s">
        <v>35</v>
      </c>
      <c r="B4" s="102">
        <f ca="1">OFFSET($I4,0,COLUMN($I4)-COLUMN())</f>
        <v>2</v>
      </c>
      <c r="C4" s="171">
        <f ca="1">OFFSET($I4,0,COLUMN($I4)-COLUMN())</f>
        <v>0.5</v>
      </c>
      <c r="D4" s="170">
        <f ca="1">OFFSET($I4,0,COLUMN($I4)-COLUMN())</f>
        <v>0.5</v>
      </c>
      <c r="E4" s="169">
        <f ca="1">OFFSET($I4,0,COLUMN($I4)-COLUMN())</f>
        <v>0.5</v>
      </c>
      <c r="F4" s="99">
        <f ca="1">OFFSET($I4,0,COLUMN($I4)-COLUMN())</f>
        <v>2.5</v>
      </c>
      <c r="G4" s="128"/>
      <c r="H4" s="4"/>
      <c r="J4" s="4"/>
      <c r="K4" s="103" t="s">
        <v>4</v>
      </c>
      <c r="L4" s="99">
        <f>Efforts!C4*Efforts!$D$1/Efforts!$H$1</f>
        <v>2.5</v>
      </c>
      <c r="M4" s="169">
        <f>Efforts!D4*Efforts!$D$1/Efforts!$H$1</f>
        <v>0.5</v>
      </c>
      <c r="N4" s="170">
        <f>Efforts!E4*Efforts!$E$1/Efforts!$H$1</f>
        <v>0.5</v>
      </c>
      <c r="O4" s="171">
        <f>Efforts!F4*Efforts!$F$1/Efforts!$H$1</f>
        <v>0.5</v>
      </c>
      <c r="P4" s="102">
        <f>Efforts!G4*Efforts!$G$1/Efforts!$H$1</f>
        <v>2</v>
      </c>
      <c r="Q4" s="117" t="s">
        <v>5</v>
      </c>
      <c r="T4" t="str">
        <f>_xlfn.CONCAT("""",Keys!A3,""": ", """",A4,"""")</f>
        <v>"15": "/"</v>
      </c>
      <c r="U4" t="str">
        <f ca="1">_xlfn.CONCAT("""",Keys!B3,""": ", """",B4,"""")</f>
        <v>"16": "2"</v>
      </c>
      <c r="V4" t="str">
        <f ca="1">_xlfn.CONCAT("""",Keys!C3,""": ", """",C4,"""")</f>
        <v>"17": "0.5"</v>
      </c>
      <c r="W4" t="str">
        <f ca="1">_xlfn.CONCAT("""",Keys!D3,""": ", """",D4,"""")</f>
        <v>"18": "0.5"</v>
      </c>
      <c r="X4" t="str">
        <f ca="1">_xlfn.CONCAT("""",Keys!E3,""": ", """",E4,"""")</f>
        <v>"19": "0.5"</v>
      </c>
      <c r="Y4" t="str">
        <f ca="1">_xlfn.CONCAT("""",Keys!F3,""": ", """",F4,"""")</f>
        <v>"20": "2.5"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"2.5"</v>
      </c>
      <c r="AF4" t="str">
        <f>_xlfn.CONCAT("""",Keys!M3,""": ", """",M4,"""")</f>
        <v>"19": "0.5"</v>
      </c>
      <c r="AG4" t="str">
        <f>_xlfn.CONCAT("""",Keys!N3,""": ", """",N4,"""")</f>
        <v>"18": "0.5"</v>
      </c>
      <c r="AH4" t="str">
        <f>_xlfn.CONCAT("""",Keys!O3,""": ", """",O4,"""")</f>
        <v>"17": "0.5"</v>
      </c>
      <c r="AI4" t="str">
        <f>_xlfn.CONCAT("""",Keys!P3,""": ", """",P4,"""")</f>
        <v>"16": "2"</v>
      </c>
      <c r="AJ4" t="str">
        <f>_xlfn.CONCAT("""",Keys!Q3,""": ", """",Q4,"""")</f>
        <v>"15": "-"</v>
      </c>
    </row>
    <row r="5" spans="1:36" x14ac:dyDescent="0.3">
      <c r="A5" s="102"/>
      <c r="B5" s="173">
        <f ca="1">OFFSET($I5,0,COLUMN($I5)-COLUMN())</f>
        <v>3</v>
      </c>
      <c r="C5" s="101">
        <f ca="1">OFFSET($I5,0,COLUMN($I5)-COLUMN())</f>
        <v>2</v>
      </c>
      <c r="D5" s="98">
        <f ca="1">OFFSET($I5,0,COLUMN($I5)-COLUMN())</f>
        <v>2</v>
      </c>
      <c r="E5" s="169">
        <f ca="1">OFFSET($I5,0,COLUMN($I5)-COLUMN())</f>
        <v>1.5</v>
      </c>
      <c r="F5" s="176">
        <f ca="1">OFFSET($I5,0,COLUMN($I5)-COLUMN())</f>
        <v>3</v>
      </c>
      <c r="G5" s="105"/>
      <c r="H5" s="105"/>
      <c r="J5" s="118"/>
      <c r="K5" s="118"/>
      <c r="L5" s="175">
        <f>Efforts!C5*Efforts!$D$1/Efforts!$H$1</f>
        <v>3</v>
      </c>
      <c r="M5" s="169">
        <f>Efforts!D5*Efforts!$D$1/Efforts!$H$1</f>
        <v>1.5</v>
      </c>
      <c r="N5" s="98">
        <f>Efforts!E5*Efforts!$E$1/Efforts!$H$1</f>
        <v>2</v>
      </c>
      <c r="O5" s="101">
        <f>Efforts!F5*Efforts!$F$1/Efforts!$H$1</f>
        <v>2</v>
      </c>
      <c r="P5" s="173">
        <f>Efforts!G5*Efforts!$G$1/Efforts!$H$1</f>
        <v>3</v>
      </c>
      <c r="Q5" s="117"/>
      <c r="T5" t="str">
        <f>_xlfn.CONCAT("""",Keys!A4,""": ", """",A5,"""")</f>
        <v>"22": ""</v>
      </c>
      <c r="U5" t="str">
        <f ca="1">_xlfn.CONCAT("""",Keys!B4,""": ", """",B5,"""")</f>
        <v>"23": "3"</v>
      </c>
      <c r="V5" t="str">
        <f ca="1">_xlfn.CONCAT("""",Keys!C4,""": ", """",C5,"""")</f>
        <v>"24": "2"</v>
      </c>
      <c r="W5" t="str">
        <f ca="1">_xlfn.CONCAT("""",Keys!D4,""": ", """",D5,"""")</f>
        <v>"25": "2"</v>
      </c>
      <c r="X5" t="str">
        <f ca="1">_xlfn.CONCAT("""",Keys!E4,""": ", """",E5,"""")</f>
        <v>"26": "1.5"</v>
      </c>
      <c r="Y5" t="str">
        <f ca="1">_xlfn.CONCAT("""",Keys!F4,""": ", """",F5,"""")</f>
        <v>"27": "3"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"3"</v>
      </c>
      <c r="AF5" t="str">
        <f>_xlfn.CONCAT("""",Keys!M4,""": ", """",M5,"""")</f>
        <v>"26": "1.5"</v>
      </c>
      <c r="AG5" t="str">
        <f>_xlfn.CONCAT("""",Keys!N4,""": ", """",N5,"""")</f>
        <v>"25": "2"</v>
      </c>
      <c r="AH5" t="str">
        <f>_xlfn.CONCAT("""",Keys!O4,""": ", """",O5,"""")</f>
        <v>"24": "2"</v>
      </c>
      <c r="AI5" t="str">
        <f>_xlfn.CONCAT("""",Keys!P4,""": ", """",P5,"""")</f>
        <v>"23": "3"</v>
      </c>
      <c r="AJ5" t="str">
        <f>_xlfn.CONCAT("""",Keys!Q4,""": ", """",Q5,"""")</f>
        <v>"22": ""</v>
      </c>
    </row>
    <row r="6" spans="1:36" x14ac:dyDescent="0.3">
      <c r="A6" s="102"/>
      <c r="B6" s="102"/>
      <c r="C6" s="101" t="s">
        <v>33</v>
      </c>
      <c r="D6" s="98" t="s">
        <v>34</v>
      </c>
      <c r="E6" s="105"/>
      <c r="F6" s="148"/>
      <c r="G6" s="148"/>
      <c r="H6" s="105"/>
      <c r="J6" s="118"/>
      <c r="K6" s="152"/>
      <c r="L6" s="150" t="s">
        <v>37</v>
      </c>
      <c r="M6" s="119"/>
      <c r="N6" s="98"/>
      <c r="O6" s="115"/>
      <c r="P6" s="117"/>
      <c r="Q6" s="117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49"/>
      <c r="G7" s="149"/>
      <c r="H7" s="105"/>
      <c r="J7" s="118"/>
      <c r="K7" s="153"/>
      <c r="L7" s="151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100" t="s">
        <v>109</v>
      </c>
      <c r="T8" t="str">
        <f ca="1">_xlfn.TEXTJOIN(",",TRUE,T2:AA7,)</f>
        <v>"1": "","2": "1","3": "2","4": "3","5": "4","6": "5","7": "","8": "\\","9": "5","10": "1.5","11": "1.5","12": "2","13": "3","14": "","15": "/","16": "2","17": "0.5","18": "0.5","19": "0.5","20": "2.5","21": "","22": "","23": "3","24": "2","25": "2","26": "1.5","27": "3","28":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 ca="1">_xlfn.CONCAT("{","""left"": {",T8,"}",", ""right"": {",T9,"}}")</f>
        <v>{"left": {"1": "","2": "1","3": "2","4": "3","5": "4","6": "5","7": "","8": "\\","9": "5","10": "1.5","11": "1.5","12": "2","13": "3","14": "","15": "/","16": "2","17": "0.5","18": "0.5","19": "0.5","20": "2.5","21": "","22": "","23": "3","24": "2","25": "2","26": "1.5","27": "3","28": "","29": "","30": "","31": "","32": "[","33": "]","34": "","35": "","36": "","37": "","38": ""}, "right": {"7": "","6": "6","5": "7","4": "8","3": "9","2": "0","1": "","14": "","13": "3","12": "2","11": "1.5","10": "1.5","9": "5","8": "=","21": "`","20": "2.5","19": "0.5","18": "0.5","17": "0.5","16": "2","15": "-","29": "","28": "","27": "3","26": "1.5","25": "2","24": "2","23": "3","22": "","37": "","36": "","35": " ","34": "","33": "","32": "","31": "","30": "","38": ""}}</v>
      </c>
      <c r="R9" s="74"/>
      <c r="S9" s="74"/>
      <c r="T9" t="str">
        <f>_xlfn.TEXTJOIN(",",TRUE,AC2:AJ7,)</f>
        <v>"7": "","6": "6","5": "7","4": "8","3": "9","2": "0","1": "","14": "","13": "3","12": "2","11": "1.5","10": "1.5","9": "5","8": "=","21": "`","20": "2.5","19": "0.5","18": "0.5","17": "0.5","16": "2","15": "-","29": "","28": "","27": "3","26": "1.5","25": "2","24": "2","23": "3","22":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1" spans="1:36" x14ac:dyDescent="0.3">
      <c r="A11" s="100" t="s">
        <v>119</v>
      </c>
    </row>
    <row r="13" spans="1:36" x14ac:dyDescent="0.3">
      <c r="A13" s="100" t="s">
        <v>120</v>
      </c>
    </row>
    <row r="14" spans="1:36" x14ac:dyDescent="0.3">
      <c r="A14" s="100" t="s">
        <v>121</v>
      </c>
    </row>
    <row r="15" spans="1:36" x14ac:dyDescent="0.3">
      <c r="A15" s="100" t="s">
        <v>122</v>
      </c>
    </row>
    <row r="16" spans="1:36" x14ac:dyDescent="0.3">
      <c r="A16" s="100" t="s">
        <v>124</v>
      </c>
    </row>
    <row r="17" spans="1:17" x14ac:dyDescent="0.3">
      <c r="A17" s="100" t="s">
        <v>121</v>
      </c>
      <c r="M17"/>
      <c r="N17"/>
      <c r="O17"/>
      <c r="P17"/>
      <c r="Q17"/>
    </row>
    <row r="18" spans="1:17" x14ac:dyDescent="0.3">
      <c r="A18" s="100" t="s">
        <v>125</v>
      </c>
      <c r="M18"/>
      <c r="N18"/>
      <c r="O18"/>
      <c r="P18"/>
      <c r="Q18"/>
    </row>
    <row r="19" spans="1:17" x14ac:dyDescent="0.3">
      <c r="A19" t="s">
        <v>123</v>
      </c>
      <c r="B19"/>
      <c r="C19"/>
      <c r="D19"/>
      <c r="E19"/>
      <c r="F19"/>
      <c r="G19"/>
      <c r="H19"/>
      <c r="I19"/>
      <c r="J19"/>
      <c r="K19"/>
      <c r="L19"/>
    </row>
  </sheetData>
  <mergeCells count="4">
    <mergeCell ref="L6:L7"/>
    <mergeCell ref="G6:G7"/>
    <mergeCell ref="F6:F7"/>
    <mergeCell ref="K6:K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S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I1" s="100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19" x14ac:dyDescent="0.3">
      <c r="A2" s="130" t="s">
        <v>45</v>
      </c>
      <c r="B2" s="101" t="s">
        <v>7</v>
      </c>
      <c r="C2" s="101" t="s">
        <v>31</v>
      </c>
      <c r="D2" s="98" t="s">
        <v>13</v>
      </c>
      <c r="E2" s="99" t="s">
        <v>19</v>
      </c>
      <c r="F2" s="99" t="s">
        <v>26</v>
      </c>
      <c r="G2" s="103"/>
      <c r="H2" s="4"/>
      <c r="I2" s="100"/>
      <c r="J2" s="72"/>
      <c r="K2" s="108"/>
      <c r="L2" s="108" t="s">
        <v>16</v>
      </c>
      <c r="M2" s="113" t="s">
        <v>32</v>
      </c>
      <c r="N2" s="114" t="s">
        <v>29</v>
      </c>
      <c r="O2" s="115" t="s">
        <v>20</v>
      </c>
      <c r="P2" s="115" t="s">
        <v>1</v>
      </c>
      <c r="Q2" s="116" t="s">
        <v>6</v>
      </c>
      <c r="S2" t="s">
        <v>113</v>
      </c>
    </row>
    <row r="3" spans="1:19" x14ac:dyDescent="0.3">
      <c r="A3" s="120" t="s">
        <v>35</v>
      </c>
      <c r="B3" s="102" t="s">
        <v>14</v>
      </c>
      <c r="C3" s="101" t="s">
        <v>21</v>
      </c>
      <c r="D3" s="98" t="s">
        <v>9</v>
      </c>
      <c r="E3" s="99" t="s">
        <v>28</v>
      </c>
      <c r="F3" s="99" t="s">
        <v>8</v>
      </c>
      <c r="G3" s="128"/>
      <c r="H3" s="4"/>
      <c r="I3" s="100"/>
      <c r="J3" s="72"/>
      <c r="K3" s="103" t="s">
        <v>4</v>
      </c>
      <c r="L3" s="108" t="s">
        <v>12</v>
      </c>
      <c r="M3" s="113" t="s">
        <v>11</v>
      </c>
      <c r="N3" s="114" t="s">
        <v>2</v>
      </c>
      <c r="O3" s="115" t="s">
        <v>25</v>
      </c>
      <c r="P3" s="117" t="s">
        <v>24</v>
      </c>
      <c r="Q3" s="117" t="s">
        <v>5</v>
      </c>
    </row>
    <row r="4" spans="1:19" x14ac:dyDescent="0.3">
      <c r="A4" s="102"/>
      <c r="B4" s="102" t="s">
        <v>17</v>
      </c>
      <c r="C4" s="101" t="s">
        <v>18</v>
      </c>
      <c r="D4" s="98" t="s">
        <v>23</v>
      </c>
      <c r="E4" s="99" t="s">
        <v>10</v>
      </c>
      <c r="F4" s="104" t="s">
        <v>3</v>
      </c>
      <c r="G4" s="105"/>
      <c r="H4" s="105"/>
      <c r="I4" s="100"/>
      <c r="J4" s="118"/>
      <c r="K4" s="118"/>
      <c r="L4" s="178" t="s">
        <v>36</v>
      </c>
      <c r="M4" s="113" t="s">
        <v>22</v>
      </c>
      <c r="N4" s="114" t="s">
        <v>15</v>
      </c>
      <c r="O4" s="115" t="s">
        <v>27</v>
      </c>
      <c r="P4" s="117" t="s">
        <v>30</v>
      </c>
      <c r="Q4" s="117"/>
    </row>
    <row r="5" spans="1:19" x14ac:dyDescent="0.3">
      <c r="A5" s="102"/>
      <c r="B5" s="102"/>
      <c r="C5" s="101" t="s">
        <v>33</v>
      </c>
      <c r="D5" s="98" t="s">
        <v>34</v>
      </c>
      <c r="E5" s="105"/>
      <c r="F5" s="148"/>
      <c r="G5" s="148"/>
      <c r="H5" s="105"/>
      <c r="I5" s="100"/>
      <c r="J5" s="118"/>
      <c r="K5" s="152"/>
      <c r="L5" s="150" t="s">
        <v>37</v>
      </c>
      <c r="M5" s="119"/>
      <c r="N5" s="114"/>
      <c r="O5" s="115"/>
      <c r="P5" s="117"/>
      <c r="Q5" s="117"/>
    </row>
    <row r="6" spans="1:19" x14ac:dyDescent="0.3">
      <c r="A6" s="4"/>
      <c r="B6" s="4"/>
      <c r="C6" s="4"/>
      <c r="D6" s="4"/>
      <c r="E6" s="4"/>
      <c r="F6" s="149"/>
      <c r="G6" s="149"/>
      <c r="H6" s="105"/>
      <c r="I6" s="100"/>
      <c r="J6" s="118"/>
      <c r="K6" s="153"/>
      <c r="L6" s="151"/>
      <c r="M6" s="72"/>
      <c r="N6" s="72"/>
      <c r="O6" s="72"/>
      <c r="P6" s="72"/>
      <c r="Q6" s="7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"'"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""}, "right": {"7":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""}}</v>
      </c>
    </row>
    <row r="20" spans="1:1" x14ac:dyDescent="0.3">
      <c r="A20" s="89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S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I1" s="100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19" x14ac:dyDescent="0.3">
      <c r="A2" s="130" t="s">
        <v>45</v>
      </c>
      <c r="B2" s="101" t="s">
        <v>26</v>
      </c>
      <c r="C2" s="101" t="s">
        <v>12</v>
      </c>
      <c r="D2" s="98" t="s">
        <v>23</v>
      </c>
      <c r="E2" s="99" t="s">
        <v>3</v>
      </c>
      <c r="F2" s="99" t="s">
        <v>7</v>
      </c>
      <c r="G2" s="103"/>
      <c r="H2" s="4"/>
      <c r="I2" s="100"/>
      <c r="J2" s="72"/>
      <c r="K2" s="108"/>
      <c r="L2" s="108" t="s">
        <v>1</v>
      </c>
      <c r="M2" s="113" t="s">
        <v>31</v>
      </c>
      <c r="N2" s="114" t="s">
        <v>21</v>
      </c>
      <c r="O2" s="115" t="s">
        <v>24</v>
      </c>
      <c r="P2" s="115" t="s">
        <v>17</v>
      </c>
      <c r="Q2" s="116" t="s">
        <v>6</v>
      </c>
      <c r="S2" t="s">
        <v>114</v>
      </c>
    </row>
    <row r="3" spans="1:19" x14ac:dyDescent="0.3">
      <c r="A3" s="120" t="s">
        <v>35</v>
      </c>
      <c r="B3" s="102" t="s">
        <v>22</v>
      </c>
      <c r="C3" s="101" t="s">
        <v>25</v>
      </c>
      <c r="D3" s="98" t="s">
        <v>11</v>
      </c>
      <c r="E3" s="99" t="s">
        <v>2</v>
      </c>
      <c r="F3" s="99" t="s">
        <v>20</v>
      </c>
      <c r="G3" s="128"/>
      <c r="H3" s="4"/>
      <c r="I3" s="100"/>
      <c r="J3" s="72"/>
      <c r="K3" s="128" t="s">
        <v>4</v>
      </c>
      <c r="L3" s="108" t="s">
        <v>14</v>
      </c>
      <c r="M3" s="113" t="s">
        <v>10</v>
      </c>
      <c r="N3" s="114" t="s">
        <v>9</v>
      </c>
      <c r="O3" s="115" t="s">
        <v>28</v>
      </c>
      <c r="P3" s="117" t="s">
        <v>18</v>
      </c>
      <c r="Q3" s="117" t="s">
        <v>5</v>
      </c>
    </row>
    <row r="4" spans="1:19" x14ac:dyDescent="0.3">
      <c r="A4" s="102"/>
      <c r="B4" s="102" t="s">
        <v>16</v>
      </c>
      <c r="C4" s="101" t="s">
        <v>32</v>
      </c>
      <c r="D4" s="98" t="s">
        <v>29</v>
      </c>
      <c r="E4" s="99" t="s">
        <v>15</v>
      </c>
      <c r="F4" s="179" t="s">
        <v>36</v>
      </c>
      <c r="G4" s="105"/>
      <c r="H4" s="105"/>
      <c r="I4" s="100"/>
      <c r="J4" s="118"/>
      <c r="K4" s="118"/>
      <c r="L4" s="108" t="s">
        <v>19</v>
      </c>
      <c r="M4" s="113" t="s">
        <v>13</v>
      </c>
      <c r="N4" s="114" t="s">
        <v>8</v>
      </c>
      <c r="O4" s="115" t="s">
        <v>27</v>
      </c>
      <c r="P4" s="117" t="s">
        <v>30</v>
      </c>
      <c r="Q4" s="117"/>
    </row>
    <row r="5" spans="1:19" x14ac:dyDescent="0.3">
      <c r="A5" s="102"/>
      <c r="B5" s="102"/>
      <c r="C5" s="101" t="s">
        <v>33</v>
      </c>
      <c r="D5" s="98" t="s">
        <v>34</v>
      </c>
      <c r="E5" s="105"/>
      <c r="F5" s="148"/>
      <c r="G5" s="148"/>
      <c r="H5" s="105"/>
      <c r="I5" s="100"/>
      <c r="J5" s="118"/>
      <c r="K5" s="152"/>
      <c r="L5" s="150" t="s">
        <v>37</v>
      </c>
      <c r="M5" s="119"/>
      <c r="N5" s="114"/>
      <c r="O5" s="116"/>
      <c r="P5" s="117"/>
      <c r="Q5" s="117"/>
    </row>
    <row r="6" spans="1:19" x14ac:dyDescent="0.3">
      <c r="A6" s="4"/>
      <c r="B6" s="4"/>
      <c r="C6" s="4"/>
      <c r="D6" s="4"/>
      <c r="E6" s="4"/>
      <c r="F6" s="149"/>
      <c r="G6" s="149"/>
      <c r="H6" s="105"/>
      <c r="I6" s="100"/>
      <c r="J6" s="118"/>
      <c r="K6" s="153"/>
      <c r="L6" s="151"/>
      <c r="M6" s="72"/>
      <c r="N6" s="72"/>
      <c r="O6" s="72"/>
      <c r="P6" s="72"/>
      <c r="Q6" s="7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""}, "right": {"7":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""}}</v>
      </c>
    </row>
    <row r="20" spans="1:1" x14ac:dyDescent="0.3">
      <c r="A20" s="89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B7CF-9279-41E3-B271-C760CA13CBBF}">
  <dimension ref="A1:Z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7" width="4.77734375" style="100"/>
    <col min="8" max="8" width="4.77734375" style="100" customWidth="1"/>
    <col min="9" max="18" width="4.77734375" style="100"/>
    <col min="19" max="20" width="4.77734375" style="100" customWidth="1"/>
    <col min="21" max="16384" width="4.77734375" style="100"/>
  </cols>
  <sheetData>
    <row r="1" spans="1:26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26" x14ac:dyDescent="0.3">
      <c r="A2" s="130" t="s">
        <v>45</v>
      </c>
      <c r="B2" s="101" t="s">
        <v>31</v>
      </c>
      <c r="C2" s="101" t="s">
        <v>12</v>
      </c>
      <c r="D2" s="98" t="s">
        <v>11</v>
      </c>
      <c r="E2" s="99" t="s">
        <v>13</v>
      </c>
      <c r="F2" s="99" t="s">
        <v>20</v>
      </c>
      <c r="G2" s="103"/>
      <c r="H2" s="4"/>
      <c r="J2" s="4"/>
      <c r="K2" s="157"/>
      <c r="L2" s="101" t="s">
        <v>32</v>
      </c>
      <c r="M2" s="99" t="s">
        <v>19</v>
      </c>
      <c r="N2" s="155" t="s">
        <v>15</v>
      </c>
      <c r="O2" s="155" t="s">
        <v>3</v>
      </c>
      <c r="P2" s="98" t="s">
        <v>8</v>
      </c>
      <c r="Q2" s="160" t="s">
        <v>6</v>
      </c>
      <c r="S2" s="100" t="s">
        <v>116</v>
      </c>
    </row>
    <row r="3" spans="1:26" x14ac:dyDescent="0.3">
      <c r="A3" s="120" t="s">
        <v>35</v>
      </c>
      <c r="B3" s="102" t="s">
        <v>18</v>
      </c>
      <c r="C3" s="101" t="s">
        <v>10</v>
      </c>
      <c r="D3" s="98" t="s">
        <v>9</v>
      </c>
      <c r="E3" s="99" t="s">
        <v>2</v>
      </c>
      <c r="F3" s="99" t="s">
        <v>21</v>
      </c>
      <c r="G3" s="128"/>
      <c r="H3" s="4"/>
      <c r="J3" s="4"/>
      <c r="K3" s="158" t="s">
        <v>4</v>
      </c>
      <c r="L3" s="98" t="s">
        <v>16</v>
      </c>
      <c r="M3" s="155" t="s">
        <v>22</v>
      </c>
      <c r="N3" s="155" t="s">
        <v>28</v>
      </c>
      <c r="O3" s="155" t="s">
        <v>25</v>
      </c>
      <c r="P3" s="99" t="s">
        <v>14</v>
      </c>
      <c r="Q3" s="161" t="s">
        <v>5</v>
      </c>
    </row>
    <row r="4" spans="1:26" x14ac:dyDescent="0.3">
      <c r="A4" s="102"/>
      <c r="B4" s="102" t="s">
        <v>26</v>
      </c>
      <c r="C4" s="101" t="s">
        <v>29</v>
      </c>
      <c r="D4" s="98" t="s">
        <v>23</v>
      </c>
      <c r="E4" s="99" t="s">
        <v>24</v>
      </c>
      <c r="F4" s="104" t="s">
        <v>17</v>
      </c>
      <c r="G4" s="105"/>
      <c r="H4" s="105"/>
      <c r="J4" s="118"/>
      <c r="K4" s="159"/>
      <c r="L4" s="130" t="s">
        <v>36</v>
      </c>
      <c r="M4" s="155" t="s">
        <v>1</v>
      </c>
      <c r="N4" s="99" t="s">
        <v>7</v>
      </c>
      <c r="O4" s="99" t="s">
        <v>27</v>
      </c>
      <c r="P4" s="101" t="s">
        <v>30</v>
      </c>
      <c r="Q4" s="161"/>
    </row>
    <row r="5" spans="1:26" x14ac:dyDescent="0.3">
      <c r="A5" s="102"/>
      <c r="B5" s="102"/>
      <c r="C5" s="101" t="s">
        <v>33</v>
      </c>
      <c r="D5" s="98" t="s">
        <v>34</v>
      </c>
      <c r="E5" s="105"/>
      <c r="F5" s="148" t="str">
        <f t="shared" ref="A1:H6" ca="1" si="0">OFFSET($I5,0,COLUMN($I5)-COLUMN())</f>
        <v xml:space="preserve"> </v>
      </c>
      <c r="G5" s="148"/>
      <c r="H5" s="105"/>
      <c r="J5" s="118"/>
      <c r="K5" s="152"/>
      <c r="L5" s="162" t="s">
        <v>37</v>
      </c>
      <c r="M5" s="163"/>
      <c r="N5" s="164"/>
      <c r="O5" s="165"/>
      <c r="P5" s="166"/>
      <c r="Q5" s="117"/>
    </row>
    <row r="6" spans="1:26" x14ac:dyDescent="0.3">
      <c r="A6" s="4"/>
      <c r="B6" s="4"/>
      <c r="C6" s="4"/>
      <c r="D6" s="4"/>
      <c r="E6" s="4"/>
      <c r="F6" s="149">
        <f t="shared" ca="1" si="0"/>
        <v>0</v>
      </c>
      <c r="G6" s="149"/>
      <c r="H6" s="105"/>
      <c r="J6" s="118"/>
      <c r="K6" s="153"/>
      <c r="L6" s="151"/>
      <c r="M6" s="72"/>
      <c r="N6" s="72"/>
      <c r="O6" s="72"/>
      <c r="P6" s="72"/>
      <c r="Q6" s="72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>_xlfn.CONCAT("""",Keys!B2,""": ", """",B2,"""")</f>
        <v>"9": "p"</v>
      </c>
      <c r="C9" t="str">
        <f>_xlfn.CONCAT("""",Keys!C2,""": ", """",C2,"""")</f>
        <v>"10": "s"</v>
      </c>
      <c r="D9" t="str">
        <f>_xlfn.CONCAT("""",Keys!D2,""": ", """",D2,"""")</f>
        <v>"11": "a"</v>
      </c>
      <c r="E9" t="str">
        <f>_xlfn.CONCAT("""",Keys!E2,""": ", """",E2,"""")</f>
        <v>"12": "d"</v>
      </c>
      <c r="F9" t="str">
        <f>_xlfn.CONCAT("""",Keys!F2,""": ", """",F2,"""")</f>
        <v>"13": "y"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"v"</v>
      </c>
      <c r="N9" t="str">
        <f>_xlfn.CONCAT("""",Keys!N2,""": ", """",N2,"""")</f>
        <v>"11": "g"</v>
      </c>
      <c r="O9" t="str">
        <f>_xlfn.CONCAT("""",Keys!O2,""": ", """",O2,"""")</f>
        <v>"10": "b"</v>
      </c>
      <c r="P9" t="str">
        <f>_xlfn.CONCAT("""",Keys!P2,""": ", """",P2,"""")</f>
        <v>"9": "w"</v>
      </c>
      <c r="Q9" t="str">
        <f>_xlfn.CONCAT("""",Keys!Q2,""": ", """",Q2,"""")</f>
        <v>"8": "="</v>
      </c>
      <c r="R9" s="74"/>
      <c r="S9" s="74"/>
      <c r="T9" s="74"/>
      <c r="U9" s="74"/>
      <c r="V9" s="74"/>
      <c r="W9" s="74"/>
      <c r="X9" s="74"/>
      <c r="Y9" s="74"/>
      <c r="Z9" s="74"/>
    </row>
    <row r="10" spans="1:26" x14ac:dyDescent="0.3">
      <c r="A10" t="str">
        <f>_xlfn.CONCAT("""",Keys!A3,""": ", """",A3,"""")</f>
        <v>"15": "/"</v>
      </c>
      <c r="B10" t="str">
        <f>_xlfn.CONCAT("""",Keys!B3,""": ", """",B3,"""")</f>
        <v>"16": "c"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"h"</v>
      </c>
      <c r="G10" t="str">
        <f>_xlfn.CONCAT("""",Keys!G3,""": ", """",G3,"""")</f>
        <v>"21": ""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"z"</v>
      </c>
      <c r="M10" t="str">
        <f>_xlfn.CONCAT("""",Keys!M3,""": ", """",M3,"""")</f>
        <v>"19": "n"</v>
      </c>
      <c r="N10" t="str">
        <f>_xlfn.CONCAT("""",Keys!N3,""": ", """",N3,"""")</f>
        <v>"18": "o"</v>
      </c>
      <c r="O10" t="str">
        <f>_xlfn.CONCAT("""",Keys!O3,""": ", """",O3,"""")</f>
        <v>"17": "i"</v>
      </c>
      <c r="P10" t="str">
        <f>_xlfn.CONCAT("""",Keys!P3,""": ", """",P3,"""")</f>
        <v>"16": "f"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>_xlfn.CONCAT("""",Keys!B4,""": ", """",B4,"""")</f>
        <v>"23": "k"</v>
      </c>
      <c r="C11" t="str">
        <f>_xlfn.CONCAT("""",Keys!C4,""": ", """",C4,"""")</f>
        <v>"24": "l"</v>
      </c>
      <c r="D11" t="str">
        <f>_xlfn.CONCAT("""",Keys!D4,""": ", """",D4,"""")</f>
        <v>"25": "u"</v>
      </c>
      <c r="E11" t="str">
        <f>_xlfn.CONCAT("""",Keys!E4,""": ", """",E4,"""")</f>
        <v>"26": "m"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"'"</v>
      </c>
      <c r="M11" t="str">
        <f>_xlfn.CONCAT("""",Keys!M4,""": ", """",M4,"""")</f>
        <v>"26": "j"</v>
      </c>
      <c r="N11" t="str">
        <f>_xlfn.CONCAT("""",Keys!N4,""": ", """",N4,"""")</f>
        <v>"25": "q"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 ca="1">_xlfn.CONCAT("""",Keys!F5,""": ", """",F5,"""")</f>
        <v>"35": " 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 ca="1">_xlfn.TEXTJOIN(",",TRUE,A8:H13,)</f>
        <v>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 ca="1">_xlfn.CONCAT("{","""left"": {",A15,"}",", ""right"": {",A16,"}}")</f>
        <v>{"left": {"1":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""}, "right": {"7":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0E80-ACFB-4EA9-87DF-627CD4AF3E25}">
  <dimension ref="A1:Z18"/>
  <sheetViews>
    <sheetView tabSelected="1" zoomScale="205" zoomScaleNormal="205" workbookViewId="0">
      <selection activeCell="A18" sqref="A18"/>
    </sheetView>
  </sheetViews>
  <sheetFormatPr defaultColWidth="4.77734375" defaultRowHeight="14.4" x14ac:dyDescent="0.3"/>
  <cols>
    <col min="1" max="7" width="4.77734375" style="100"/>
    <col min="8" max="8" width="4.77734375" style="100" customWidth="1"/>
    <col min="9" max="18" width="4.77734375" style="100"/>
    <col min="19" max="20" width="4.77734375" style="100" customWidth="1"/>
    <col min="21" max="16384" width="4.77734375" style="100"/>
  </cols>
  <sheetData>
    <row r="1" spans="1:26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26" x14ac:dyDescent="0.3">
      <c r="A2" s="130" t="s">
        <v>45</v>
      </c>
      <c r="B2" s="101" t="s">
        <v>19</v>
      </c>
      <c r="C2" s="101" t="s">
        <v>23</v>
      </c>
      <c r="D2" s="98" t="s">
        <v>10</v>
      </c>
      <c r="E2" s="99" t="s">
        <v>31</v>
      </c>
      <c r="F2" s="99" t="s">
        <v>1</v>
      </c>
      <c r="G2" s="103"/>
      <c r="H2" s="4"/>
      <c r="J2" s="4"/>
      <c r="K2" s="108"/>
      <c r="L2" s="101" t="s">
        <v>16</v>
      </c>
      <c r="M2" s="99" t="s">
        <v>13</v>
      </c>
      <c r="N2" s="155" t="s">
        <v>29</v>
      </c>
      <c r="O2" s="155" t="s">
        <v>18</v>
      </c>
      <c r="P2" s="98" t="s">
        <v>27</v>
      </c>
      <c r="Q2" s="116" t="s">
        <v>6</v>
      </c>
      <c r="S2" s="100" t="s">
        <v>117</v>
      </c>
    </row>
    <row r="3" spans="1:26" x14ac:dyDescent="0.3">
      <c r="A3" s="120" t="s">
        <v>35</v>
      </c>
      <c r="B3" s="102" t="s">
        <v>3</v>
      </c>
      <c r="C3" s="101" t="s">
        <v>9</v>
      </c>
      <c r="D3" s="98" t="s">
        <v>11</v>
      </c>
      <c r="E3" s="99" t="s">
        <v>28</v>
      </c>
      <c r="F3" s="177" t="s">
        <v>36</v>
      </c>
      <c r="G3" s="128"/>
      <c r="H3" s="4"/>
      <c r="J3" s="4"/>
      <c r="K3" s="103" t="s">
        <v>4</v>
      </c>
      <c r="L3" s="98" t="s">
        <v>8</v>
      </c>
      <c r="M3" s="155" t="s">
        <v>22</v>
      </c>
      <c r="N3" s="155" t="s">
        <v>25</v>
      </c>
      <c r="O3" s="155" t="s">
        <v>2</v>
      </c>
      <c r="P3" s="99" t="s">
        <v>30</v>
      </c>
      <c r="Q3" s="117" t="s">
        <v>5</v>
      </c>
    </row>
    <row r="4" spans="1:26" x14ac:dyDescent="0.3">
      <c r="A4" s="102"/>
      <c r="B4" s="102" t="s">
        <v>17</v>
      </c>
      <c r="C4" s="101" t="s">
        <v>20</v>
      </c>
      <c r="D4" s="98" t="s">
        <v>24</v>
      </c>
      <c r="E4" s="99" t="s">
        <v>12</v>
      </c>
      <c r="F4" s="104" t="s">
        <v>7</v>
      </c>
      <c r="G4" s="105"/>
      <c r="H4" s="105"/>
      <c r="J4" s="118"/>
      <c r="K4" s="118"/>
      <c r="L4" s="156" t="s">
        <v>32</v>
      </c>
      <c r="M4" s="155" t="s">
        <v>21</v>
      </c>
      <c r="N4" s="99" t="s">
        <v>14</v>
      </c>
      <c r="O4" s="99" t="s">
        <v>15</v>
      </c>
      <c r="P4" s="101" t="s">
        <v>26</v>
      </c>
      <c r="Q4" s="117"/>
    </row>
    <row r="5" spans="1:26" x14ac:dyDescent="0.3">
      <c r="A5" s="102"/>
      <c r="B5" s="102"/>
      <c r="C5" s="101" t="s">
        <v>33</v>
      </c>
      <c r="D5" s="98" t="s">
        <v>34</v>
      </c>
      <c r="E5" s="105"/>
      <c r="F5" s="148"/>
      <c r="G5" s="148"/>
      <c r="H5" s="105"/>
      <c r="J5" s="118"/>
      <c r="K5" s="152"/>
      <c r="L5" s="150" t="s">
        <v>37</v>
      </c>
      <c r="M5" s="119"/>
      <c r="N5" s="114"/>
      <c r="O5" s="115"/>
      <c r="P5" s="117"/>
      <c r="Q5" s="117"/>
    </row>
    <row r="6" spans="1:26" x14ac:dyDescent="0.3">
      <c r="A6" s="4"/>
      <c r="B6" s="4"/>
      <c r="C6" s="4"/>
      <c r="D6" s="4"/>
      <c r="E6" s="4"/>
      <c r="F6" s="149"/>
      <c r="G6" s="149"/>
      <c r="H6" s="105"/>
      <c r="J6" s="118"/>
      <c r="K6" s="153"/>
      <c r="L6" s="151"/>
      <c r="M6" s="4"/>
      <c r="N6" s="4"/>
      <c r="O6" s="4"/>
      <c r="P6" s="4"/>
      <c r="Q6" s="4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>_xlfn.CONCAT("""",Keys!B2,""": ", """",B2,"""")</f>
        <v>"9": "v"</v>
      </c>
      <c r="C9" t="str">
        <f>_xlfn.CONCAT("""",Keys!C2,""": ", """",C2,"""")</f>
        <v>"10": "u"</v>
      </c>
      <c r="D9" t="str">
        <f>_xlfn.CONCAT("""",Keys!D2,""": ", """",D2,"""")</f>
        <v>"11": "r"</v>
      </c>
      <c r="E9" t="str">
        <f>_xlfn.CONCAT("""",Keys!E2,""": ", """",E2,"""")</f>
        <v>"12": "p"</v>
      </c>
      <c r="F9" t="str">
        <f>_xlfn.CONCAT("""",Keys!F2,""": ", """",F2,"""")</f>
        <v>"13": "j"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","</v>
      </c>
      <c r="Q9" t="str">
        <f>_xlfn.CONCAT("""",Keys!Q2,""": ", """",Q2,"""")</f>
        <v>"8": "="</v>
      </c>
      <c r="R9" s="74"/>
      <c r="S9" s="74"/>
      <c r="T9" s="74"/>
      <c r="U9" s="74"/>
      <c r="V9" s="74"/>
      <c r="W9" s="74"/>
      <c r="X9" s="74"/>
      <c r="Y9" s="74"/>
      <c r="Z9" s="74"/>
    </row>
    <row r="10" spans="1:26" x14ac:dyDescent="0.3">
      <c r="A10" t="str">
        <f>_xlfn.CONCAT("""",Keys!A3,""": ", """",A3,"""")</f>
        <v>"15": "/"</v>
      </c>
      <c r="B10" t="str">
        <f>_xlfn.CONCAT("""",Keys!B3,""": ", """",B3,"""")</f>
        <v>"16": "b"</v>
      </c>
      <c r="C10" t="str">
        <f>_xlfn.CONCAT("""",Keys!C3,""": ", """",C3,"""")</f>
        <v>"17": "e"</v>
      </c>
      <c r="D10" t="str">
        <f>_xlfn.CONCAT("""",Keys!D3,""": ", """",D3,"""")</f>
        <v>"18": "a"</v>
      </c>
      <c r="E10" t="str">
        <f>_xlfn.CONCAT("""",Keys!E3,""": ", """",E3,"""")</f>
        <v>"19": "o"</v>
      </c>
      <c r="F10" t="str">
        <f>_xlfn.CONCAT("""",Keys!F3,""": ", """",F3,"""")</f>
        <v>"20": "'"</v>
      </c>
      <c r="G10" t="str">
        <f>_xlfn.CONCAT("""",Keys!G3,""": ", """",G3,"""")</f>
        <v>"21": ""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"w"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"."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"y"</v>
      </c>
      <c r="D11" t="str">
        <f>_xlfn.CONCAT("""",Keys!D4,""": ", """",D4,"""")</f>
        <v>"25": "m"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";"</v>
      </c>
      <c r="M11" t="str">
        <f>_xlfn.CONCAT("""",Keys!M4,""": ", """",M4,"""")</f>
        <v>"26": "h"</v>
      </c>
      <c r="N11" t="str">
        <f>_xlfn.CONCAT("""",Keys!N4,""": ", """",N4,"""")</f>
        <v>"25": "f"</v>
      </c>
      <c r="O11" t="str">
        <f>_xlfn.CONCAT("""",Keys!O4,""": ", """",O4,"""")</f>
        <v>"24": "g"</v>
      </c>
      <c r="P11" t="str">
        <f>_xlfn.CONCAT("""",Keys!P4,""": ", """",P4,"""")</f>
        <v>"23": "k"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>_xlfn.TEXTJOIN(",",TRUE,A8:H13,)</f>
        <v>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>_xlfn.CONCAT("{","""left"": {",A15,"}",", ""right"": {",A16,"}}")</f>
        <v>{"left": {"1":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""}, "right": {"7":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F67-9362-49C4-935C-9ABB6FC3B216}">
  <dimension ref="A1:AJ20"/>
  <sheetViews>
    <sheetView zoomScale="205" zoomScaleNormal="205" workbookViewId="0">
      <selection activeCell="Q13" sqref="Q13"/>
    </sheetView>
  </sheetViews>
  <sheetFormatPr defaultColWidth="4.77734375" defaultRowHeight="14.4" x14ac:dyDescent="0.3"/>
  <cols>
    <col min="1" max="7" width="4.77734375" style="100"/>
    <col min="8" max="8" width="4.77734375" style="100" customWidth="1"/>
    <col min="9" max="18" width="4.77734375" style="100"/>
    <col min="19" max="20" width="4.77734375" style="100" customWidth="1"/>
    <col min="21" max="29" width="4.77734375" style="100"/>
    <col min="30" max="31" width="4.77734375" style="100" customWidth="1"/>
    <col min="32" max="16384" width="4.77734375" style="100"/>
  </cols>
  <sheetData>
    <row r="1" spans="1:36" x14ac:dyDescent="0.3">
      <c r="A1" s="100" t="s">
        <v>126</v>
      </c>
    </row>
    <row r="2" spans="1:36" x14ac:dyDescent="0.3">
      <c r="A2" s="98"/>
      <c r="B2" s="106">
        <v>1</v>
      </c>
      <c r="C2" s="106">
        <v>2</v>
      </c>
      <c r="D2" s="106">
        <v>3</v>
      </c>
      <c r="E2" s="107">
        <v>4</v>
      </c>
      <c r="F2" s="107">
        <v>5</v>
      </c>
      <c r="G2" s="99"/>
      <c r="H2" s="4"/>
      <c r="J2" s="72"/>
      <c r="K2" s="108"/>
      <c r="L2" s="107">
        <v>6</v>
      </c>
      <c r="M2" s="168">
        <v>7</v>
      </c>
      <c r="N2" s="106">
        <v>8</v>
      </c>
      <c r="O2" s="111">
        <v>9</v>
      </c>
      <c r="P2" s="111">
        <v>0</v>
      </c>
      <c r="Q2" s="112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30" t="s">
        <v>45</v>
      </c>
      <c r="B3" s="173" t="s">
        <v>1</v>
      </c>
      <c r="C3" s="171">
        <v>1.5</v>
      </c>
      <c r="D3" s="170">
        <v>1.5</v>
      </c>
      <c r="E3" s="99">
        <v>2</v>
      </c>
      <c r="F3" s="174">
        <v>3</v>
      </c>
      <c r="G3" s="103"/>
      <c r="H3" s="4"/>
      <c r="J3" s="4"/>
      <c r="K3" s="99"/>
      <c r="L3" s="174">
        <f>Efforts!C3*Efforts!$D$1/Efforts!$H$1</f>
        <v>3</v>
      </c>
      <c r="M3" s="99">
        <f>Efforts!D3*Efforts!$D$1/Efforts!$H$1</f>
        <v>2</v>
      </c>
      <c r="N3" s="170">
        <f>Efforts!E3*Efforts!$E$1/Efforts!$H$1</f>
        <v>1.5</v>
      </c>
      <c r="O3" s="171">
        <f>Efforts!F3*Efforts!$F$1/Efforts!$H$1</f>
        <v>1.5</v>
      </c>
      <c r="P3" s="172">
        <f>Efforts!G3*Efforts!$G$1/Efforts!$H$1</f>
        <v>5</v>
      </c>
      <c r="Q3" s="116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"1.5"</v>
      </c>
      <c r="W3" t="str">
        <f>_xlfn.CONCAT("""",Keys!D2,""": ", """",D3,"""")</f>
        <v>"11": "1.5"</v>
      </c>
      <c r="X3" t="str">
        <f>_xlfn.CONCAT("""",Keys!E2,""": ", """",E3,"""")</f>
        <v>"12": "2"</v>
      </c>
      <c r="Y3" t="str">
        <f>_xlfn.CONCAT("""",Keys!F2,""": ", """",F3,"""")</f>
        <v>"13": "3"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"3"</v>
      </c>
      <c r="AF3" t="str">
        <f>_xlfn.CONCAT("""",Keys!M2,""": ", """",M3,"""")</f>
        <v>"12": "2"</v>
      </c>
      <c r="AG3" t="str">
        <f>_xlfn.CONCAT("""",Keys!N2,""": ", """",N3,"""")</f>
        <v>"11": "1.5"</v>
      </c>
      <c r="AH3" t="str">
        <f>_xlfn.CONCAT("""",Keys!O2,""": ", """",O3,"""")</f>
        <v>"10": "1.5"</v>
      </c>
      <c r="AI3" t="str">
        <f>_xlfn.CONCAT("""",Keys!P2,""": ", """",P3,"""")</f>
        <v>"9": "5"</v>
      </c>
      <c r="AJ3" t="str">
        <f>_xlfn.CONCAT("""",Keys!Q2,""": ", """",Q3,"""")</f>
        <v>"8": "="</v>
      </c>
    </row>
    <row r="4" spans="1:36" x14ac:dyDescent="0.3">
      <c r="A4" s="120" t="s">
        <v>35</v>
      </c>
      <c r="B4" s="102">
        <v>2</v>
      </c>
      <c r="C4" s="171">
        <v>0.5</v>
      </c>
      <c r="D4" s="170" t="s">
        <v>9</v>
      </c>
      <c r="E4" s="169">
        <v>0.5</v>
      </c>
      <c r="F4" s="99">
        <v>2.5</v>
      </c>
      <c r="G4" s="128"/>
      <c r="H4" s="4"/>
      <c r="J4" s="4"/>
      <c r="K4" s="103" t="s">
        <v>4</v>
      </c>
      <c r="L4" s="99">
        <f>Efforts!C4*Efforts!$D$1/Efforts!$H$1</f>
        <v>2.5</v>
      </c>
      <c r="M4" s="169">
        <f>Efforts!D4*Efforts!$D$1/Efforts!$H$1</f>
        <v>0.5</v>
      </c>
      <c r="N4" s="170">
        <f>Efforts!E4*Efforts!$E$1/Efforts!$H$1</f>
        <v>0.5</v>
      </c>
      <c r="O4" s="171">
        <f>Efforts!F4*Efforts!$F$1/Efforts!$H$1</f>
        <v>0.5</v>
      </c>
      <c r="P4" s="102">
        <f>Efforts!G4*Efforts!$G$1/Efforts!$H$1</f>
        <v>2</v>
      </c>
      <c r="Q4" s="117" t="s">
        <v>5</v>
      </c>
      <c r="T4" t="str">
        <f>_xlfn.CONCAT("""",Keys!A3,""": ", """",A4,"""")</f>
        <v>"15": "/"</v>
      </c>
      <c r="U4" t="str">
        <f>_xlfn.CONCAT("""",Keys!B3,""": ", """",B4,"""")</f>
        <v>"16": "2"</v>
      </c>
      <c r="V4" t="str">
        <f>_xlfn.CONCAT("""",Keys!C3,""": ", """",C4,"""")</f>
        <v>"17": "0.5"</v>
      </c>
      <c r="W4" t="str">
        <f>_xlfn.CONCAT("""",Keys!D3,""": ", """",D4,"""")</f>
        <v>"18": "e"</v>
      </c>
      <c r="X4" t="str">
        <f>_xlfn.CONCAT("""",Keys!E3,""": ", """",E4,"""")</f>
        <v>"19": "0.5"</v>
      </c>
      <c r="Y4" t="str">
        <f>_xlfn.CONCAT("""",Keys!F3,""": ", """",F4,"""")</f>
        <v>"20": "2.5"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"2.5"</v>
      </c>
      <c r="AF4" t="str">
        <f>_xlfn.CONCAT("""",Keys!M3,""": ", """",M4,"""")</f>
        <v>"19": "0.5"</v>
      </c>
      <c r="AG4" t="str">
        <f>_xlfn.CONCAT("""",Keys!N3,""": ", """",N4,"""")</f>
        <v>"18": "0.5"</v>
      </c>
      <c r="AH4" t="str">
        <f>_xlfn.CONCAT("""",Keys!O3,""": ", """",O4,"""")</f>
        <v>"17": "0.5"</v>
      </c>
      <c r="AI4" t="str">
        <f>_xlfn.CONCAT("""",Keys!P3,""": ", """",P4,"""")</f>
        <v>"16": "2"</v>
      </c>
      <c r="AJ4" t="str">
        <f>_xlfn.CONCAT("""",Keys!Q3,""": ", """",Q4,"""")</f>
        <v>"15": "-"</v>
      </c>
    </row>
    <row r="5" spans="1:36" x14ac:dyDescent="0.3">
      <c r="A5" s="102"/>
      <c r="B5" s="173">
        <v>3</v>
      </c>
      <c r="C5" s="101">
        <v>2</v>
      </c>
      <c r="D5" s="98">
        <v>2</v>
      </c>
      <c r="E5" s="169">
        <v>1.5</v>
      </c>
      <c r="F5" s="176">
        <v>3</v>
      </c>
      <c r="G5" s="105"/>
      <c r="H5" s="105"/>
      <c r="J5" s="118"/>
      <c r="K5" s="118"/>
      <c r="L5" s="175">
        <f>Efforts!C5*Efforts!$D$1/Efforts!$H$1</f>
        <v>3</v>
      </c>
      <c r="M5" s="169">
        <f>Efforts!D5*Efforts!$D$1/Efforts!$H$1</f>
        <v>1.5</v>
      </c>
      <c r="N5" s="98" t="s">
        <v>27</v>
      </c>
      <c r="O5" s="101" t="s">
        <v>30</v>
      </c>
      <c r="P5" s="173">
        <f>Efforts!G5*Efforts!$G$1/Efforts!$H$1</f>
        <v>3</v>
      </c>
      <c r="Q5" s="117"/>
      <c r="T5" t="str">
        <f>_xlfn.CONCAT("""",Keys!A4,""": ", """",A5,"""")</f>
        <v>"22": ""</v>
      </c>
      <c r="U5" t="str">
        <f>_xlfn.CONCAT("""",Keys!B4,""": ", """",B5,"""")</f>
        <v>"23": "3"</v>
      </c>
      <c r="V5" t="str">
        <f>_xlfn.CONCAT("""",Keys!C4,""": ", """",C5,"""")</f>
        <v>"24": "2"</v>
      </c>
      <c r="W5" t="str">
        <f>_xlfn.CONCAT("""",Keys!D4,""": ", """",D5,"""")</f>
        <v>"25": "2"</v>
      </c>
      <c r="X5" t="str">
        <f>_xlfn.CONCAT("""",Keys!E4,""": ", """",E5,"""")</f>
        <v>"26": "1.5"</v>
      </c>
      <c r="Y5" t="str">
        <f>_xlfn.CONCAT("""",Keys!F4,""": ", """",F5,"""")</f>
        <v>"27": "3"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"3"</v>
      </c>
      <c r="AF5" t="str">
        <f>_xlfn.CONCAT("""",Keys!M4,""": ", """",M5,"""")</f>
        <v>"26": "1.5"</v>
      </c>
      <c r="AG5" t="str">
        <f>_xlfn.CONCAT("""",Keys!N4,""": ", """",N5,"""")</f>
        <v>"25": ","</v>
      </c>
      <c r="AH5" t="str">
        <f>_xlfn.CONCAT("""",Keys!O4,""": ", """",O5,"""")</f>
        <v>"24": "."</v>
      </c>
      <c r="AI5" t="str">
        <f>_xlfn.CONCAT("""",Keys!P4,""": ", """",P5,"""")</f>
        <v>"23": "3"</v>
      </c>
      <c r="AJ5" t="str">
        <f>_xlfn.CONCAT("""",Keys!Q4,""": ", """",Q5,"""")</f>
        <v>"22": ""</v>
      </c>
    </row>
    <row r="6" spans="1:36" x14ac:dyDescent="0.3">
      <c r="A6" s="102"/>
      <c r="B6" s="102"/>
      <c r="C6" s="101" t="s">
        <v>33</v>
      </c>
      <c r="D6" s="98" t="s">
        <v>34</v>
      </c>
      <c r="E6" s="105"/>
      <c r="F6" s="148"/>
      <c r="G6" s="148"/>
      <c r="H6" s="105"/>
      <c r="J6" s="118"/>
      <c r="K6" s="152"/>
      <c r="L6" s="150" t="s">
        <v>37</v>
      </c>
      <c r="M6" s="119"/>
      <c r="N6" s="98"/>
      <c r="O6" s="115"/>
      <c r="P6" s="117"/>
      <c r="Q6" s="117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49"/>
      <c r="G7" s="149"/>
      <c r="H7" s="105"/>
      <c r="J7" s="118"/>
      <c r="K7" s="153"/>
      <c r="L7" s="151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100" t="s">
        <v>109</v>
      </c>
      <c r="T8" t="str">
        <f>_xlfn.TEXTJOIN(",",TRUE,T2:AA7,)</f>
        <v>"1": "","2": "1","3": "2","4": "3","5": "4","6": "5","7": "","8": "\\","9": "j","10": "1.5","11": "1.5","12": "2","13": "3","14": "","15": "/","16": "2","17": "0.5","18": "e","19": "0.5","20": "2.5","21": "","22": "","23": "3","24": "2","25": "2","26": "1.5","27": "3","28":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"1.5","11": "1.5","12": "2","13": "3","14": "","15": "/","16": "2","17": "0.5","18": "e","19": "0.5","20": "2.5","21": "","22": "","23": "3","24": "2","25": "2","26": "1.5","27": "3","28": "","29": "","30": "","31": "","32": "[","33": "]","34": "","35": "","36": "","37": "","38": ""}, "right": {"7": "","6": "6","5": "7","4": "8","3": "9","2": "0","1": "","14": "","13": "3","12": "2","11": "1.5","10": "1.5","9": "5","8": "=","21": "`","20": "2.5","19": "0.5","18": "0.5","17": "0.5","16": "2","15": "-","29": "","28": "","27": "3","26": "1.5","25": ",","24": ".","23": "3","22": "","37": "","36": "","35": " ","34": "","33": "","32": "","31": "","30": "","38": ""}}</v>
      </c>
      <c r="R9" s="74"/>
      <c r="S9" s="74"/>
      <c r="T9" t="str">
        <f>_xlfn.TEXTJOIN(",",TRUE,AC2:AJ7,)</f>
        <v>"7": "","6": "6","5": "7","4": "8","3": "9","2": "0","1": "","14": "","13": "3","12": "2","11": "1.5","10": "1.5","9": "5","8": "=","21": "`","20": "2.5","19": "0.5","18": "0.5","17": "0.5","16": "2","15": "-","29": "","28": "","27": "3","26": "1.5","25": ",","24": ".","23": "3","22":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1" spans="1:36" x14ac:dyDescent="0.3">
      <c r="A11" s="100" t="s">
        <v>119</v>
      </c>
    </row>
    <row r="12" spans="1:36" x14ac:dyDescent="0.3">
      <c r="Q12" s="100" t="s">
        <v>128</v>
      </c>
    </row>
    <row r="13" spans="1:36" x14ac:dyDescent="0.3">
      <c r="A13" s="100" t="s">
        <v>120</v>
      </c>
      <c r="Q13" s="100" t="s">
        <v>127</v>
      </c>
    </row>
    <row r="14" spans="1:36" x14ac:dyDescent="0.3">
      <c r="A14" s="100" t="s">
        <v>121</v>
      </c>
    </row>
    <row r="15" spans="1:36" x14ac:dyDescent="0.3">
      <c r="A15" s="100" t="s">
        <v>122</v>
      </c>
    </row>
    <row r="16" spans="1:36" x14ac:dyDescent="0.3">
      <c r="A16" s="100" t="s">
        <v>124</v>
      </c>
    </row>
    <row r="17" spans="1:17" x14ac:dyDescent="0.3">
      <c r="A17" s="100" t="s">
        <v>121</v>
      </c>
    </row>
    <row r="18" spans="1:17" x14ac:dyDescent="0.3">
      <c r="A18" s="100" t="s">
        <v>125</v>
      </c>
    </row>
    <row r="19" spans="1:17" x14ac:dyDescent="0.3">
      <c r="A19" t="s">
        <v>123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</sheetData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Efforts</vt:lpstr>
      <vt:lpstr>Results</vt:lpstr>
      <vt:lpstr>Keys</vt:lpstr>
      <vt:lpstr>Template</vt:lpstr>
      <vt:lpstr>My 1</vt:lpstr>
      <vt:lpstr>My 2</vt:lpstr>
      <vt:lpstr>My 3</vt:lpstr>
      <vt:lpstr>My 4</vt:lpstr>
      <vt:lpstr>my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Querty</vt:lpstr>
      <vt:lpstr>TNWMLC</vt:lpstr>
      <vt:lpstr>Dvorak</vt:lpstr>
      <vt:lpstr>Capewell-Dvorak</vt:lpstr>
      <vt:lpstr>Klausler</vt:lpstr>
      <vt:lpstr>Arensito</vt:lpstr>
      <vt:lpstr>C-Querty</vt:lpstr>
      <vt:lpstr>C-Querty 1-2</vt:lpstr>
      <vt:lpstr>C-Querty N</vt:lpstr>
      <vt:lpstr>Capewell</vt:lpstr>
      <vt:lpstr>Asset</vt:lpstr>
      <vt:lpstr>Norman L</vt:lpstr>
      <vt:lpstr>Norman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2020-07-04T14:26:21Z</dcterms:modified>
</cp:coreProperties>
</file>