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BE7F62B1-BA68-4365-8EDB-D226C5D89E27}" xr6:coauthVersionLast="45" xr6:coauthVersionMax="45" xr10:uidLastSave="{00000000-0000-0000-0000-000000000000}"/>
  <bookViews>
    <workbookView xWindow="612" yWindow="-108" windowWidth="30216" windowHeight="17496" tabRatio="757" activeTab="4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" sheetId="24" r:id="rId5"/>
    <sheet name="Soul" sheetId="13" r:id="rId6"/>
    <sheet name="Mtgap2" sheetId="8" r:id="rId7"/>
    <sheet name="Norman" sheetId="21" r:id="rId8"/>
    <sheet name="Breakl15" sheetId="6" r:id="rId9"/>
    <sheet name="Querty" sheetId="3" r:id="rId10"/>
    <sheet name="Collemak" sheetId="4" r:id="rId11"/>
    <sheet name="Mtgap1" sheetId="5" r:id="rId12"/>
    <sheet name="Dvorak" sheetId="9" r:id="rId13"/>
    <sheet name="Workman" sheetId="10" r:id="rId14"/>
    <sheet name="Niro" sheetId="12" r:id="rId15"/>
    <sheet name="Kaehi" sheetId="14" r:id="rId16"/>
    <sheet name="QFMLWY" sheetId="15" r:id="rId17"/>
    <sheet name="QGMLWB" sheetId="16" r:id="rId18"/>
    <sheet name="QGMLWY" sheetId="18" r:id="rId19"/>
    <sheet name="TNWMLC" sheetId="19" r:id="rId20"/>
    <sheet name="Gelatin" sheetId="2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4" l="1"/>
  <c r="G6" i="24"/>
  <c r="F6" i="24"/>
  <c r="H5" i="24"/>
  <c r="G5" i="24"/>
  <c r="F5" i="24"/>
  <c r="E5" i="24"/>
  <c r="D5" i="24"/>
  <c r="C5" i="24"/>
  <c r="B5" i="24"/>
  <c r="A5" i="24"/>
  <c r="H4" i="24"/>
  <c r="G4" i="24"/>
  <c r="F4" i="24"/>
  <c r="E4" i="24"/>
  <c r="D4" i="24"/>
  <c r="C4" i="24"/>
  <c r="B4" i="24"/>
  <c r="A4" i="24"/>
  <c r="G3" i="24"/>
  <c r="F3" i="24"/>
  <c r="E3" i="24"/>
  <c r="D3" i="24"/>
  <c r="C3" i="24"/>
  <c r="B3" i="24"/>
  <c r="A3" i="24"/>
  <c r="G2" i="24"/>
  <c r="F2" i="24"/>
  <c r="E2" i="24"/>
  <c r="D2" i="24"/>
  <c r="C2" i="24"/>
  <c r="B2" i="24"/>
  <c r="A2" i="24"/>
  <c r="G1" i="24"/>
  <c r="F1" i="24"/>
  <c r="E1" i="24"/>
  <c r="D1" i="24"/>
  <c r="C1" i="24"/>
  <c r="B1" i="24"/>
  <c r="A1" i="24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K5" i="1" l="1"/>
  <c r="L6" i="1"/>
  <c r="C48" i="1" s="1"/>
  <c r="K6" i="1"/>
  <c r="J5" i="1"/>
  <c r="J6" i="1"/>
  <c r="C50" i="1" s="1"/>
  <c r="J7" i="1"/>
  <c r="C51" i="1" s="1"/>
  <c r="C45" i="1"/>
  <c r="C44" i="1"/>
  <c r="M6" i="1"/>
  <c r="L4" i="1"/>
  <c r="C33" i="1" s="1"/>
  <c r="M4" i="1"/>
  <c r="C32" i="1" s="1"/>
  <c r="L3" i="1"/>
  <c r="M3" i="1"/>
  <c r="C24" i="1"/>
  <c r="C21" i="1"/>
  <c r="C25" i="1"/>
  <c r="C22" i="1"/>
  <c r="K3" i="1"/>
  <c r="C27" i="1" s="1"/>
  <c r="K4" i="1"/>
  <c r="C34" i="1" s="1"/>
  <c r="L2" i="1"/>
  <c r="M2" i="1"/>
  <c r="C18" i="1" s="1"/>
  <c r="C15" i="1"/>
  <c r="K2" i="1"/>
  <c r="C20" i="1" s="1"/>
  <c r="C39" i="1"/>
  <c r="C36" i="1"/>
  <c r="C35" i="1"/>
  <c r="C37" i="1"/>
  <c r="C41" i="1"/>
  <c r="C42" i="1"/>
  <c r="C40" i="1"/>
  <c r="C38" i="1"/>
  <c r="D11" i="1"/>
  <c r="U20" i="1"/>
  <c r="U19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14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C16" i="1"/>
  <c r="C17" i="1"/>
  <c r="C19" i="1"/>
  <c r="C23" i="1"/>
  <c r="C26" i="1"/>
  <c r="C28" i="1"/>
  <c r="C29" i="1"/>
  <c r="C30" i="1"/>
  <c r="C31" i="1"/>
  <c r="C43" i="1"/>
  <c r="C46" i="1"/>
  <c r="C47" i="1"/>
  <c r="C49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6" i="21" l="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8" i="20" l="1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8" i="10" s="1"/>
  <c r="A16" i="9"/>
  <c r="A15" i="9"/>
  <c r="A16" i="8"/>
  <c r="A15" i="8"/>
  <c r="A16" i="6"/>
  <c r="A15" i="6"/>
  <c r="A16" i="5"/>
  <c r="A15" i="5"/>
  <c r="A16" i="4"/>
  <c r="A15" i="4"/>
  <c r="A16" i="3"/>
  <c r="A15" i="3"/>
  <c r="A18" i="4" l="1"/>
  <c r="A18" i="9"/>
  <c r="A18" i="14"/>
  <c r="A18" i="12"/>
  <c r="A18" i="3"/>
  <c r="A18" i="13"/>
  <c r="A18" i="5"/>
  <c r="A18" i="8"/>
  <c r="A18" i="6"/>
  <c r="C14" i="1"/>
  <c r="E17" i="1" l="1"/>
  <c r="H17" i="1"/>
  <c r="E19" i="1"/>
  <c r="H19" i="1"/>
  <c r="E37" i="1"/>
  <c r="H37" i="1"/>
  <c r="H30" i="1"/>
  <c r="E30" i="1"/>
  <c r="H23" i="1"/>
  <c r="E23" i="1"/>
  <c r="E27" i="1"/>
  <c r="H27" i="1"/>
  <c r="H44" i="1"/>
  <c r="E44" i="1"/>
  <c r="H22" i="1"/>
  <c r="E22" i="1"/>
  <c r="H32" i="1"/>
  <c r="E32" i="1"/>
  <c r="H47" i="1"/>
  <c r="E47" i="1"/>
  <c r="H39" i="1"/>
  <c r="E39" i="1"/>
  <c r="H20" i="1"/>
  <c r="E20" i="1"/>
  <c r="E46" i="1"/>
  <c r="H46" i="1"/>
  <c r="E16" i="1"/>
  <c r="H16" i="1"/>
  <c r="E34" i="1"/>
  <c r="H34" i="1"/>
  <c r="E26" i="1"/>
  <c r="H26" i="1"/>
  <c r="H48" i="1"/>
  <c r="E48" i="1"/>
  <c r="E25" i="1"/>
  <c r="H25" i="1"/>
  <c r="H49" i="1"/>
  <c r="E49" i="1"/>
  <c r="H21" i="1"/>
  <c r="E21" i="1"/>
  <c r="H50" i="1"/>
  <c r="E50" i="1"/>
  <c r="H51" i="1"/>
  <c r="E51" i="1"/>
  <c r="H38" i="1"/>
  <c r="E38" i="1"/>
  <c r="H42" i="1"/>
  <c r="E42" i="1"/>
  <c r="H29" i="1"/>
  <c r="E29" i="1"/>
  <c r="H40" i="1"/>
  <c r="E40" i="1"/>
  <c r="H31" i="1"/>
  <c r="E31" i="1"/>
  <c r="H41" i="1"/>
  <c r="E41" i="1"/>
  <c r="E43" i="1"/>
  <c r="H43" i="1"/>
  <c r="E33" i="1"/>
  <c r="H33" i="1"/>
  <c r="E24" i="1"/>
  <c r="H24" i="1"/>
  <c r="E45" i="1"/>
  <c r="H45" i="1"/>
  <c r="E18" i="1"/>
  <c r="H18" i="1"/>
  <c r="E36" i="1"/>
  <c r="H36" i="1"/>
  <c r="H35" i="1"/>
  <c r="E35" i="1"/>
  <c r="E28" i="1"/>
  <c r="H28" i="1"/>
  <c r="E14" i="1"/>
  <c r="H14" i="1"/>
  <c r="H15" i="1" l="1"/>
  <c r="U15" i="1" s="1"/>
  <c r="E15" i="1"/>
  <c r="U14" i="1" s="1"/>
  <c r="D10" i="1" l="1"/>
  <c r="C4" i="23"/>
  <c r="F4" i="23"/>
  <c r="A3" i="23"/>
  <c r="B1" i="23"/>
  <c r="G1" i="23"/>
  <c r="G2" i="23"/>
  <c r="B2" i="23"/>
  <c r="F3" i="23"/>
  <c r="C3" i="23"/>
  <c r="A5" i="23"/>
  <c r="H5" i="23"/>
  <c r="D2" i="23"/>
  <c r="E2" i="23"/>
  <c r="A2" i="23"/>
  <c r="H4" i="23"/>
  <c r="A4" i="23"/>
  <c r="F5" i="23"/>
  <c r="C5" i="23"/>
  <c r="D4" i="23"/>
  <c r="E4" i="23"/>
  <c r="D5" i="23"/>
  <c r="E5" i="23"/>
  <c r="F2" i="23"/>
  <c r="C2" i="23"/>
  <c r="B3" i="23"/>
  <c r="G3" i="23"/>
  <c r="E3" i="23"/>
  <c r="D3" i="23"/>
  <c r="B4" i="23"/>
  <c r="G4" i="23"/>
  <c r="G5" i="23"/>
  <c r="B5" i="23"/>
  <c r="A1" i="23"/>
  <c r="D1" i="23"/>
  <c r="E1" i="23"/>
  <c r="H6" i="23"/>
  <c r="F1" i="23"/>
  <c r="C1" i="23"/>
</calcChain>
</file>

<file path=xl/sharedStrings.xml><?xml version="1.0" encoding="utf-8"?>
<sst xmlns="http://schemas.openxmlformats.org/spreadsheetml/2006/main" count="1009" uniqueCount="206">
  <si>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</si>
  <si>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</si>
  <si>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</si>
  <si>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</si>
  <si>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</si>
  <si>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</si>
  <si>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</si>
  <si>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</si>
  <si>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</si>
  <si>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</si>
  <si>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</si>
  <si>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</si>
  <si>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</si>
  <si>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</si>
  <si>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</si>
  <si>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</si>
  <si>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</si>
  <si>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</si>
  <si>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</si>
  <si>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</si>
  <si>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</si>
  <si>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</si>
  <si>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</si>
  <si>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</si>
  <si>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</si>
  <si>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</si>
  <si>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</si>
  <si>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</si>
  <si>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</si>
  <si>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</si>
  <si>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</si>
  <si>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</si>
  <si>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</si>
  <si>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</si>
  <si>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</si>
  <si>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</si>
  <si>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</si>
  <si>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</si>
  <si>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</si>
  <si>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</si>
  <si>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</si>
  <si>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</si>
  <si>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</si>
  <si>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</si>
  <si>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</si>
  <si>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</si>
  <si>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</si>
  <si>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</si>
  <si>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</si>
  <si>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</si>
  <si>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</si>
  <si>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</si>
  <si>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</si>
  <si>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</si>
  <si>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</si>
  <si>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</si>
  <si>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</si>
  <si>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</si>
  <si>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</si>
  <si>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</si>
  <si>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</si>
  <si>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</si>
  <si>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</si>
  <si>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</si>
  <si>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</si>
  <si>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</si>
  <si>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</si>
  <si>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</si>
  <si>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</si>
  <si>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</si>
  <si>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</si>
  <si>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</si>
  <si>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</si>
  <si>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</si>
  <si>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</si>
  <si>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</si>
  <si>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</si>
  <si>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</si>
  <si>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</si>
  <si>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</si>
  <si>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</si>
  <si>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</si>
  <si>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</si>
  <si>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</si>
  <si>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</si>
  <si>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</si>
  <si>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</si>
  <si>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</si>
  <si>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</si>
  <si>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</si>
  <si>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</si>
  <si>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</si>
  <si>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</si>
  <si>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</si>
  <si>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</si>
  <si>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</si>
  <si>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</si>
  <si>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</si>
  <si>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</si>
  <si>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</si>
  <si>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</si>
  <si>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</si>
  <si>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</si>
  <si>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</si>
  <si>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</si>
  <si>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</si>
  <si>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</si>
  <si>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</si>
  <si>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</si>
  <si>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</si>
  <si>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</si>
  <si>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</si>
  <si>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</si>
  <si>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</si>
  <si>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 xml:space="preserve"> 12.02,</t>
  </si>
  <si>
    <t xml:space="preserve"> 9.10,</t>
  </si>
  <si>
    <t xml:space="preserve"> 8.12,</t>
  </si>
  <si>
    <t xml:space="preserve"> 7.68,</t>
  </si>
  <si>
    <t xml:space="preserve"> 7.31,</t>
  </si>
  <si>
    <t xml:space="preserve"> 6.95,</t>
  </si>
  <si>
    <t xml:space="preserve"> 6.28,</t>
  </si>
  <si>
    <t xml:space="preserve"> 6.02,</t>
  </si>
  <si>
    <t xml:space="preserve"> 5.92,</t>
  </si>
  <si>
    <t xml:space="preserve"> 4.32,</t>
  </si>
  <si>
    <t xml:space="preserve"> 3.98,</t>
  </si>
  <si>
    <t xml:space="preserve"> 2.88,</t>
  </si>
  <si>
    <t xml:space="preserve"> 2.71,</t>
  </si>
  <si>
    <t xml:space="preserve"> 2.61,</t>
  </si>
  <si>
    <t xml:space="preserve"> 2.30,</t>
  </si>
  <si>
    <t xml:space="preserve"> 2.11,</t>
  </si>
  <si>
    <t xml:space="preserve"> 2.09,</t>
  </si>
  <si>
    <t xml:space="preserve"> 2.03,</t>
  </si>
  <si>
    <t xml:space="preserve"> 1.82,</t>
  </si>
  <si>
    <t xml:space="preserve"> 1.49,</t>
  </si>
  <si>
    <t xml:space="preserve"> 1.11,</t>
  </si>
  <si>
    <t xml:space="preserve"> 0.69,</t>
  </si>
  <si>
    <t xml:space="preserve"> 0.17,</t>
  </si>
  <si>
    <t xml:space="preserve"> 0.11,</t>
  </si>
  <si>
    <t xml:space="preserve"> 0.10,</t>
  </si>
  <si>
    <t xml:space="preserve"> 1.52,</t>
  </si>
  <si>
    <t xml:space="preserve"> 1.28,</t>
  </si>
  <si>
    <t xml:space="preserve"> 0.94,</t>
  </si>
  <si>
    <t xml:space="preserve"> 0.82,</t>
  </si>
  <si>
    <t xml:space="preserve"> 0.68,</t>
  </si>
  <si>
    <t xml:space="preserve"> 0.63,</t>
  </si>
  <si>
    <t xml:space="preserve"> 0.59,</t>
  </si>
  <si>
    <t xml:space="preserve"> 0.57,</t>
  </si>
  <si>
    <t xml:space="preserve"> 0.56,</t>
  </si>
  <si>
    <t xml:space="preserve"> 0.55,</t>
  </si>
  <si>
    <t xml:space="preserve"> 0.53,</t>
  </si>
  <si>
    <t xml:space="preserve"> 0.52,</t>
  </si>
  <si>
    <t xml:space="preserve"> 0.50,</t>
  </si>
  <si>
    <t xml:space="preserve"> 0.47,</t>
  </si>
  <si>
    <t xml:space="preserve"> 0.46,</t>
  </si>
  <si>
    <t xml:space="preserve"> 0.43,</t>
  </si>
  <si>
    <t xml:space="preserve"> 0.34,</t>
  </si>
  <si>
    <t xml:space="preserve"> 0.33,</t>
  </si>
  <si>
    <t xml:space="preserve"> 0.27,</t>
  </si>
  <si>
    <t xml:space="preserve"> 0.19,</t>
  </si>
  <si>
    <t xml:space="preserve"> 0.18,</t>
  </si>
  <si>
    <t xml:space="preserve"> 0.16,</t>
  </si>
  <si>
    <t xml:space="preserve"> 0.09,</t>
  </si>
  <si>
    <t xml:space="preserve"> 0.08,</t>
  </si>
  <si>
    <t xml:space="preserve"> 0.06,</t>
  </si>
  <si>
    <t xml:space="preserve"> 0.05,</t>
  </si>
  <si>
    <t xml:space="preserve"> 0.04,</t>
  </si>
  <si>
    <t xml:space="preserve"> 0.02,</t>
  </si>
  <si>
    <t>th</t>
  </si>
  <si>
    <t>he</t>
  </si>
  <si>
    <t>in</t>
  </si>
  <si>
    <t>er</t>
  </si>
  <si>
    <t>an</t>
  </si>
  <si>
    <t>re</t>
  </si>
  <si>
    <t>nd</t>
  </si>
  <si>
    <t>at</t>
  </si>
  <si>
    <t>on</t>
  </si>
  <si>
    <t>nt</t>
  </si>
  <si>
    <t>ha</t>
  </si>
  <si>
    <t>es</t>
  </si>
  <si>
    <t>st</t>
  </si>
  <si>
    <t>en</t>
  </si>
  <si>
    <t>ed</t>
  </si>
  <si>
    <t>to</t>
  </si>
  <si>
    <t>it</t>
  </si>
  <si>
    <t>ou</t>
  </si>
  <si>
    <t>ea</t>
  </si>
  <si>
    <t>hi</t>
  </si>
  <si>
    <t>is</t>
  </si>
  <si>
    <t>or</t>
  </si>
  <si>
    <t>ti</t>
  </si>
  <si>
    <t>as</t>
  </si>
  <si>
    <t>te</t>
  </si>
  <si>
    <t>et</t>
  </si>
  <si>
    <t>ng</t>
  </si>
  <si>
    <t>of</t>
  </si>
  <si>
    <t>al</t>
  </si>
  <si>
    <t>de</t>
  </si>
  <si>
    <t>se</t>
  </si>
  <si>
    <t>le</t>
  </si>
  <si>
    <t>sa</t>
  </si>
  <si>
    <t>si</t>
  </si>
  <si>
    <t>ar</t>
  </si>
  <si>
    <t>ve</t>
  </si>
  <si>
    <t>ra</t>
  </si>
  <si>
    <t>ld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</si>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</sst>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2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1:D17" totalsRowShown="0">
  <autoFilter ref="A1:D17" xr:uid="{2A73B63B-9BCC-459A-B45A-DD63FBB605A0}"/>
  <sortState xmlns:xlrd2="http://schemas.microsoft.com/office/spreadsheetml/2017/richdata2" ref="A2:D17">
    <sortCondition ref="D1:D17"/>
  </sortState>
  <tableColumns count="4">
    <tableColumn id="1" xr3:uid="{A92DB4BE-1C52-4DA8-B720-753A193D705E}" name="Layout"/>
    <tableColumn id="2" xr3:uid="{C632784E-76DD-49BC-8099-F3E74D7D0927}" name="Efforts" dataDxfId="2"/>
    <tableColumn id="3" xr3:uid="{861611B6-B3ED-4625-A36F-101A58AACE9C}" name="Distance" dataDxfId="1"/>
    <tableColumn id="4" xr3:uid="{B83FA508-E4A0-4DDA-B943-6B5F52E598D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lemak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nfigure.ergodox-ez.com/ergodox-ez/layouts/BNpaO/latest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1"/>
  <sheetViews>
    <sheetView zoomScale="175" zoomScaleNormal="175" workbookViewId="0">
      <pane ySplit="7" topLeftCell="A8" activePane="bottomLeft" state="frozen"/>
      <selection pane="bottomLeft" activeCell="J2" sqref="J2:Q7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H1" s="4">
        <v>3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B2*$D$1/$H$1</f>
        <v>3.3333333333333335</v>
      </c>
      <c r="L2" s="6">
        <f t="shared" ref="L2:Q4" si="0">C2*$D$1/$H$1</f>
        <v>2.6666666666666665</v>
      </c>
      <c r="M2" s="7">
        <f t="shared" si="0"/>
        <v>2.3333333333333335</v>
      </c>
      <c r="N2" s="15">
        <f t="shared" ref="N2:N5" si="1">E2*$E$1/$H$1</f>
        <v>1.6666666666666667</v>
      </c>
      <c r="O2" s="15">
        <f t="shared" ref="O2" si="2">F2*$E$1/$H$1</f>
        <v>2</v>
      </c>
      <c r="P2" s="26">
        <f t="shared" ref="P2" si="3">G2*$E$1/$H$1</f>
        <v>2.3333333333333335</v>
      </c>
      <c r="Q2" s="56">
        <f t="shared" ref="Q2" si="4">H2*$E$1/$H$1</f>
        <v>2.6666666666666665</v>
      </c>
      <c r="T2" s="86" t="s">
        <v>54</v>
      </c>
      <c r="U2" s="86" t="s">
        <v>55</v>
      </c>
      <c r="V2" s="91" t="s">
        <v>56</v>
      </c>
      <c r="W2" s="87" t="s">
        <v>57</v>
      </c>
      <c r="X2" s="87" t="s">
        <v>58</v>
      </c>
      <c r="Y2" s="87" t="s">
        <v>59</v>
      </c>
      <c r="Z2" s="87" t="s">
        <v>63</v>
      </c>
      <c r="AB2" t="s">
        <v>46</v>
      </c>
      <c r="AC2" s="86">
        <v>7</v>
      </c>
      <c r="AD2" s="86">
        <v>6</v>
      </c>
      <c r="AE2" s="91">
        <v>5</v>
      </c>
      <c r="AF2" s="87">
        <v>4</v>
      </c>
      <c r="AG2" s="87">
        <v>3</v>
      </c>
      <c r="AH2" s="87">
        <v>2</v>
      </c>
      <c r="AI2" s="87">
        <v>1</v>
      </c>
    </row>
    <row r="3" spans="1:35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 t="shared" ref="K3:K4" si="5">B3*$D$1/$H$1</f>
        <v>2.6666666666666665</v>
      </c>
      <c r="L3" s="8">
        <f t="shared" si="0"/>
        <v>2.3333333333333335</v>
      </c>
      <c r="M3" s="5">
        <f t="shared" si="0"/>
        <v>1.6666666666666667</v>
      </c>
      <c r="N3" s="16">
        <f t="shared" si="1"/>
        <v>1.3333333333333333</v>
      </c>
      <c r="O3" s="18">
        <f>F3*$F$1/$H$1</f>
        <v>2</v>
      </c>
      <c r="P3" s="24">
        <f t="shared" ref="P3:Q3" si="6">G3*$F$1/$H$1</f>
        <v>2.4</v>
      </c>
      <c r="Q3" s="25">
        <f t="shared" si="6"/>
        <v>2.8000000000000003</v>
      </c>
      <c r="S3" s="27"/>
      <c r="T3" s="86" t="s">
        <v>72</v>
      </c>
      <c r="U3" s="86" t="s">
        <v>73</v>
      </c>
      <c r="V3" s="91" t="s">
        <v>74</v>
      </c>
      <c r="W3" s="87" t="s">
        <v>75</v>
      </c>
      <c r="X3" s="88" t="s">
        <v>76</v>
      </c>
      <c r="Y3" s="88" t="s">
        <v>77</v>
      </c>
      <c r="Z3" s="88" t="s">
        <v>78</v>
      </c>
      <c r="AB3" s="27"/>
      <c r="AC3" s="86">
        <v>14</v>
      </c>
      <c r="AD3" s="86">
        <v>13</v>
      </c>
      <c r="AE3" s="91">
        <v>12</v>
      </c>
      <c r="AF3" s="87">
        <v>11</v>
      </c>
      <c r="AG3" s="88">
        <v>10</v>
      </c>
      <c r="AH3" s="88">
        <v>9</v>
      </c>
      <c r="AI3" s="88">
        <v>8</v>
      </c>
    </row>
    <row r="4" spans="1:35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2</v>
      </c>
      <c r="H4" s="40">
        <v>7</v>
      </c>
      <c r="K4" s="75">
        <f t="shared" si="5"/>
        <v>2.3333333333333335</v>
      </c>
      <c r="L4" s="8">
        <f t="shared" si="0"/>
        <v>2</v>
      </c>
      <c r="M4" s="5">
        <f t="shared" si="0"/>
        <v>0.33333333333333331</v>
      </c>
      <c r="N4" s="16">
        <f t="shared" si="1"/>
        <v>0.33333333333333331</v>
      </c>
      <c r="O4" s="18">
        <f t="shared" ref="O4:O6" si="7">F4*$F$1/$H$1</f>
        <v>0.39999999999999997</v>
      </c>
      <c r="P4" s="9">
        <f>G4*$G$1/$H$1</f>
        <v>1.2</v>
      </c>
      <c r="Q4" s="21">
        <f>H4*$G$1/$H$1</f>
        <v>4.2</v>
      </c>
      <c r="S4" s="27"/>
      <c r="T4" s="86" t="s">
        <v>79</v>
      </c>
      <c r="U4" s="86" t="s">
        <v>80</v>
      </c>
      <c r="V4" s="91" t="s">
        <v>81</v>
      </c>
      <c r="W4" s="87" t="s">
        <v>82</v>
      </c>
      <c r="X4" s="88" t="s">
        <v>83</v>
      </c>
      <c r="Y4" s="89" t="s">
        <v>84</v>
      </c>
      <c r="Z4" s="89" t="s">
        <v>85</v>
      </c>
      <c r="AB4" s="27"/>
      <c r="AC4" s="86">
        <v>21</v>
      </c>
      <c r="AD4" s="86">
        <v>20</v>
      </c>
      <c r="AE4" s="91">
        <v>19</v>
      </c>
      <c r="AF4" s="87">
        <v>18</v>
      </c>
      <c r="AG4" s="88">
        <v>17</v>
      </c>
      <c r="AH4" s="89">
        <v>16</v>
      </c>
      <c r="AI4" s="89">
        <v>15</v>
      </c>
    </row>
    <row r="5" spans="1:35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A5*$C$1/$H$1</f>
        <v>3.3333333333333335</v>
      </c>
      <c r="K5" s="72">
        <f>B5*$C$1/$H$1</f>
        <v>3</v>
      </c>
      <c r="L5" s="62">
        <f>C5*$D$1/$H$1</f>
        <v>2.3333333333333335</v>
      </c>
      <c r="M5" s="10">
        <f>D5*$D$1/$H$1</f>
        <v>1</v>
      </c>
      <c r="N5" s="17">
        <f t="shared" si="1"/>
        <v>1</v>
      </c>
      <c r="O5" s="19">
        <f t="shared" si="7"/>
        <v>1.2</v>
      </c>
      <c r="P5" s="11">
        <f t="shared" ref="P5:P6" si="8">G5*$G$1/$H$1</f>
        <v>1.2</v>
      </c>
      <c r="Q5" s="22">
        <f t="shared" ref="Q5:Q6" si="9">H5*$G$1/$H$1</f>
        <v>4.2</v>
      </c>
      <c r="S5" s="90" t="s">
        <v>61</v>
      </c>
      <c r="T5" s="90" t="s">
        <v>62</v>
      </c>
      <c r="U5" s="86" t="s">
        <v>86</v>
      </c>
      <c r="V5" s="91" t="s">
        <v>87</v>
      </c>
      <c r="W5" s="87" t="s">
        <v>88</v>
      </c>
      <c r="X5" s="88" t="s">
        <v>89</v>
      </c>
      <c r="Y5" s="89" t="s">
        <v>90</v>
      </c>
      <c r="Z5" s="89" t="s">
        <v>91</v>
      </c>
      <c r="AB5" s="90">
        <v>29</v>
      </c>
      <c r="AC5" s="90">
        <v>28</v>
      </c>
      <c r="AD5" s="86">
        <v>27</v>
      </c>
      <c r="AE5" s="91">
        <v>26</v>
      </c>
      <c r="AF5" s="87">
        <v>25</v>
      </c>
      <c r="AG5" s="88">
        <v>24</v>
      </c>
      <c r="AH5" s="89">
        <v>23</v>
      </c>
      <c r="AI5" s="89">
        <v>22</v>
      </c>
    </row>
    <row r="6" spans="1:35" ht="15.6" thickTop="1" thickBot="1" x14ac:dyDescent="0.35">
      <c r="A6" s="68">
        <v>9</v>
      </c>
      <c r="B6" s="115">
        <v>3</v>
      </c>
      <c r="C6" s="117">
        <v>1</v>
      </c>
      <c r="D6" s="69">
        <v>5</v>
      </c>
      <c r="E6" s="85">
        <v>6</v>
      </c>
      <c r="F6" s="46">
        <v>6</v>
      </c>
      <c r="G6" s="47">
        <v>6</v>
      </c>
      <c r="H6" s="48">
        <v>8</v>
      </c>
      <c r="J6" s="73">
        <f t="shared" ref="J6:J7" si="10">A6*$C$1/$H$1</f>
        <v>3</v>
      </c>
      <c r="K6" s="111">
        <f>B6*$C$1/$H$1</f>
        <v>1</v>
      </c>
      <c r="L6" s="113">
        <f>C6*$C$1/$H$1</f>
        <v>0.33333333333333331</v>
      </c>
      <c r="M6" s="74">
        <f t="shared" ref="L5:Q6" si="11">D6*$C$1/$H$1</f>
        <v>1.6666666666666667</v>
      </c>
      <c r="N6" s="83">
        <f>E6*$E$1/$H$1</f>
        <v>2</v>
      </c>
      <c r="O6" s="20">
        <f t="shared" si="7"/>
        <v>2.4</v>
      </c>
      <c r="P6" s="14">
        <f t="shared" si="8"/>
        <v>3.6</v>
      </c>
      <c r="Q6" s="23">
        <f t="shared" si="9"/>
        <v>4.8</v>
      </c>
      <c r="S6" s="90" t="s">
        <v>64</v>
      </c>
      <c r="T6" s="119" t="s">
        <v>65</v>
      </c>
      <c r="U6" s="107" t="s">
        <v>66</v>
      </c>
      <c r="V6" s="92" t="s">
        <v>67</v>
      </c>
      <c r="W6" s="87" t="s">
        <v>68</v>
      </c>
      <c r="X6" s="88" t="s">
        <v>69</v>
      </c>
      <c r="Y6" s="89" t="s">
        <v>70</v>
      </c>
      <c r="Z6" s="89" t="s">
        <v>71</v>
      </c>
      <c r="AB6" s="90">
        <v>37</v>
      </c>
      <c r="AC6" s="109">
        <v>36</v>
      </c>
      <c r="AD6" s="109">
        <v>35</v>
      </c>
      <c r="AE6" s="92">
        <v>34</v>
      </c>
      <c r="AF6" s="87">
        <v>33</v>
      </c>
      <c r="AG6" s="88">
        <v>32</v>
      </c>
      <c r="AH6" s="89">
        <v>31</v>
      </c>
      <c r="AI6" s="89">
        <v>30</v>
      </c>
    </row>
    <row r="7" spans="1:35" ht="15.6" thickTop="1" thickBot="1" x14ac:dyDescent="0.35">
      <c r="A7" s="84">
        <v>6</v>
      </c>
      <c r="B7" s="116"/>
      <c r="C7" s="118"/>
      <c r="D7" s="27"/>
      <c r="E7" s="27"/>
      <c r="F7" s="27"/>
      <c r="G7" s="27"/>
      <c r="H7" s="27"/>
      <c r="J7" s="82">
        <f t="shared" si="10"/>
        <v>2</v>
      </c>
      <c r="K7" s="112"/>
      <c r="L7" s="114"/>
      <c r="S7" s="90" t="s">
        <v>60</v>
      </c>
      <c r="T7" s="120"/>
      <c r="U7" s="108"/>
      <c r="V7" s="27"/>
      <c r="W7" s="27"/>
      <c r="X7" s="27"/>
      <c r="Y7" s="27"/>
      <c r="Z7" s="27"/>
      <c r="AB7" s="90">
        <v>38</v>
      </c>
      <c r="AC7" s="110"/>
      <c r="AD7" s="110"/>
      <c r="AE7" s="27"/>
      <c r="AF7" s="27"/>
      <c r="AG7" s="27"/>
      <c r="AH7" s="27"/>
      <c r="AI7" s="27"/>
    </row>
    <row r="8" spans="1:35" ht="15" thickTop="1" x14ac:dyDescent="0.3">
      <c r="J8" s="79"/>
    </row>
    <row r="9" spans="1:35" x14ac:dyDescent="0.3">
      <c r="J9" s="79"/>
    </row>
    <row r="10" spans="1:35" x14ac:dyDescent="0.3">
      <c r="A10" s="50" t="s">
        <v>92</v>
      </c>
      <c r="D10" s="50" t="str">
        <f>_xlfn.CONCAT("{",U14,",",U15,"}")</f>
        <v>{"L1": 2.66666666666667,"L2": 2.33333333333333,"L3": 2,"L4": 1.66666666666667,"L5": 2.33333333333333,"L6": 2.66666666666667,"L7": 3.33333333333333,"L8": 2.8,"L9": 2.4,"L10": 2,"L11": 1.33333333333333,"L12": 1.66666666666667,"L13": 2.33333333333333,"L14": 2.66666666666667,"L15": 4.2,"L16": 1.2,"L17": 0.4,"L18": 0.333333333333333,"L19": 0.333333333333333,"L20": 2,"L21": 2.33333333333333,"L22": 4.2,"L23": 1.2,"L24": 1.2,"L25": 1,"L26": 1,"L27": 2.33333333333333,"L28": 3,"L29": 3.33333333333333,"L30": 4.8,"L31": 3.6,"L32": 2.4,"L33": 2,"L34": 1.66666666666667,"L35": 0.333333333333333,"L36": 1,"L37": 3,"L38": 2,"R1": 2.66666666666667,"R2": 2.33333333333333,"R3": 2,"R4": 1.66666666666667,"R5": 2.33333333333333,"R6": 2.66666666666667,"R7": 3.33333333333333,"R8": 2.8,"R9": 2.4,"R10": 2,"R11": 1.33333333333333,"R12": 1.66666666666667,"R13": 2.33333333333333,"R14": 2.66666666666667,"R15": 4.2,"R16": 1.2,"R17": 0.4,"R18": 0.333333333333333,"R19": 0.333333333333333,"R20": 2,"R21": 2.33333333333333,"R22": 4.2,"R23": 1.2,"R24": 1.2,"R25": 1,"R26": 1,"R27": 2.33333333333333,"R28": 3,"R29": 3.33333333333333,"R30": 4.8,"R31": 3.6,"R32": 2.4,"R33": 2,"R34": 1.66666666666667,"R35": 0.333333333333333,"R36": 1,"R37": 3,"R38": 2}</v>
      </c>
    </row>
    <row r="11" spans="1:35" x14ac:dyDescent="0.3">
      <c r="A11" s="50" t="s">
        <v>53</v>
      </c>
      <c r="D11" s="50" t="str">
        <f>_xlfn.CONCAT("{",U19,",",U20,"}")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3" spans="1:35" x14ac:dyDescent="0.3">
      <c r="A13" s="50"/>
      <c r="C13" s="50" t="s">
        <v>93</v>
      </c>
      <c r="L13" s="50" t="s">
        <v>53</v>
      </c>
      <c r="U13" t="s">
        <v>92</v>
      </c>
    </row>
    <row r="14" spans="1:35" x14ac:dyDescent="0.3">
      <c r="A14" s="2">
        <v>1</v>
      </c>
      <c r="C14" s="4">
        <f>Q2</f>
        <v>2.6666666666666665</v>
      </c>
      <c r="E14" s="80" t="str">
        <f t="shared" ref="E14:E51" si="12">SUBSTITUTE(_xlfn.CONCAT("""L",$A14,""": ",$C14),",",".")</f>
        <v>"L1": 2.66666666666667</v>
      </c>
      <c r="H14" s="50" t="str">
        <f t="shared" ref="H14:H51" si="13">SUBSTITUTE(_xlfn.CONCAT("""R",$A14,""": ",$C14),",",".")</f>
        <v>"R1": 2.66666666666667</v>
      </c>
      <c r="I14" s="4"/>
      <c r="J14" s="2"/>
      <c r="L14" s="103" t="str">
        <f>Z2</f>
        <v>0, 8</v>
      </c>
      <c r="N14" s="80" t="str">
        <f>_xlfn.CONCAT("""L",$A14,""": """,$L14,"""")</f>
        <v>"L1": "0, 8"</v>
      </c>
      <c r="Q14" s="80" t="str">
        <f>_xlfn.CONCAT("""R",$A14,""": """,$L14,"""")</f>
        <v>"R1": "0, 8"</v>
      </c>
      <c r="U14" s="50" t="str">
        <f>_xlfn.TEXTJOIN(",",TRUE,E14:E51,)</f>
        <v>"L1": 2.66666666666667,"L2": 2.33333333333333,"L3": 2,"L4": 1.66666666666667,"L5": 2.33333333333333,"L6": 2.66666666666667,"L7": 3.33333333333333,"L8": 2.8,"L9": 2.4,"L10": 2,"L11": 1.33333333333333,"L12": 1.66666666666667,"L13": 2.33333333333333,"L14": 2.66666666666667,"L15": 4.2,"L16": 1.2,"L17": 0.4,"L18": 0.333333333333333,"L19": 0.333333333333333,"L20": 2,"L21": 2.33333333333333,"L22": 4.2,"L23": 1.2,"L24": 1.2,"L25": 1,"L26": 1,"L27": 2.33333333333333,"L28": 3,"L29": 3.33333333333333,"L30": 4.8,"L31": 3.6,"L32": 2.4,"L33": 2,"L34": 1.66666666666667,"L35": 0.333333333333333,"L36": 1,"L37": 3,"L38": 2</v>
      </c>
    </row>
    <row r="15" spans="1:35" x14ac:dyDescent="0.3">
      <c r="A15" s="2">
        <v>2</v>
      </c>
      <c r="C15" s="4">
        <f>P2</f>
        <v>2.3333333333333335</v>
      </c>
      <c r="E15" s="80" t="str">
        <f t="shared" si="12"/>
        <v>"L2": 2.33333333333333</v>
      </c>
      <c r="H15" s="50" t="str">
        <f t="shared" si="13"/>
        <v>"R2": 2.33333333333333</v>
      </c>
      <c r="I15" s="4"/>
      <c r="J15" s="2"/>
      <c r="L15" s="103" t="str">
        <f>Y2</f>
        <v>0, 7</v>
      </c>
      <c r="N15" s="80" t="str">
        <f t="shared" ref="N15:N51" si="14">_xlfn.CONCAT("""L",$A15,""": """,$L15,"""")</f>
        <v>"L2": "0, 7"</v>
      </c>
      <c r="Q15" s="80" t="str">
        <f t="shared" ref="Q15:Q51" si="15">_xlfn.CONCAT("""R",$A15,""": """,$L15,"""")</f>
        <v>"R2": "0, 7"</v>
      </c>
      <c r="U15" s="50" t="str">
        <f>_xlfn.TEXTJOIN(",",TRUE,H14:H51,)</f>
        <v>"R1": 2.66666666666667,"R2": 2.33333333333333,"R3": 2,"R4": 1.66666666666667,"R5": 2.33333333333333,"R6": 2.66666666666667,"R7": 3.33333333333333,"R8": 2.8,"R9": 2.4,"R10": 2,"R11": 1.33333333333333,"R12": 1.66666666666667,"R13": 2.33333333333333,"R14": 2.66666666666667,"R15": 4.2,"R16": 1.2,"R17": 0.4,"R18": 0.333333333333333,"R19": 0.333333333333333,"R20": 2,"R21": 2.33333333333333,"R22": 4.2,"R23": 1.2,"R24": 1.2,"R25": 1,"R26": 1,"R27": 2.33333333333333,"R28": 3,"R29": 3.33333333333333,"R30": 4.8,"R31": 3.6,"R32": 2.4,"R33": 2,"R34": 1.66666666666667,"R35": 0.333333333333333,"R36": 1,"R37": 3,"R38": 2</v>
      </c>
    </row>
    <row r="16" spans="1:35" x14ac:dyDescent="0.3">
      <c r="A16" s="2">
        <v>3</v>
      </c>
      <c r="C16" s="4">
        <f>O2</f>
        <v>2</v>
      </c>
      <c r="E16" s="80" t="str">
        <f t="shared" si="12"/>
        <v>"L3": 2</v>
      </c>
      <c r="H16" s="50" t="str">
        <f t="shared" si="13"/>
        <v>"R3": 2</v>
      </c>
      <c r="I16" s="4"/>
      <c r="J16" s="2"/>
      <c r="L16" s="103" t="str">
        <f>X2</f>
        <v>0, 6</v>
      </c>
      <c r="N16" s="80" t="str">
        <f t="shared" si="14"/>
        <v>"L3": "0, 6"</v>
      </c>
      <c r="Q16" s="80" t="str">
        <f t="shared" si="15"/>
        <v>"R3": "0, 6"</v>
      </c>
      <c r="U16" s="4"/>
    </row>
    <row r="17" spans="1:21" x14ac:dyDescent="0.3">
      <c r="A17" s="2">
        <v>4</v>
      </c>
      <c r="C17" s="4">
        <f>N2</f>
        <v>1.6666666666666667</v>
      </c>
      <c r="E17" s="80" t="str">
        <f t="shared" si="12"/>
        <v>"L4": 1.66666666666667</v>
      </c>
      <c r="H17" s="50" t="str">
        <f t="shared" si="13"/>
        <v>"R4": 1.66666666666667</v>
      </c>
      <c r="I17" s="4"/>
      <c r="J17" s="2"/>
      <c r="L17" s="103" t="str">
        <f>W2</f>
        <v>0, 5</v>
      </c>
      <c r="N17" s="80" t="str">
        <f t="shared" si="14"/>
        <v>"L4": "0, 5"</v>
      </c>
      <c r="Q17" s="80" t="str">
        <f t="shared" si="15"/>
        <v>"R4": "0, 5"</v>
      </c>
    </row>
    <row r="18" spans="1:21" x14ac:dyDescent="0.3">
      <c r="A18" s="2">
        <v>5</v>
      </c>
      <c r="C18" s="4">
        <f>M2</f>
        <v>2.3333333333333335</v>
      </c>
      <c r="E18" s="80" t="str">
        <f t="shared" si="12"/>
        <v>"L5": 2.33333333333333</v>
      </c>
      <c r="G18" s="51"/>
      <c r="H18" s="50" t="str">
        <f t="shared" si="13"/>
        <v>"R5": 2.33333333333333</v>
      </c>
      <c r="I18" s="4"/>
      <c r="J18" s="2"/>
      <c r="L18" s="103" t="str">
        <f>V2</f>
        <v>0, 4</v>
      </c>
      <c r="N18" s="80" t="str">
        <f t="shared" si="14"/>
        <v>"L5": "0, 4"</v>
      </c>
      <c r="P18" s="51"/>
      <c r="Q18" s="80" t="str">
        <f t="shared" si="15"/>
        <v>"R5": "0, 4"</v>
      </c>
      <c r="U18" t="s">
        <v>53</v>
      </c>
    </row>
    <row r="19" spans="1:21" x14ac:dyDescent="0.3">
      <c r="A19" s="2">
        <v>6</v>
      </c>
      <c r="C19" s="4">
        <f>L2</f>
        <v>2.6666666666666665</v>
      </c>
      <c r="E19" s="80" t="str">
        <f t="shared" si="12"/>
        <v>"L6": 2.66666666666667</v>
      </c>
      <c r="H19" s="50" t="str">
        <f t="shared" si="13"/>
        <v>"R6": 2.66666666666667</v>
      </c>
      <c r="I19" s="4"/>
      <c r="J19" s="2"/>
      <c r="L19" s="103" t="str">
        <f>U2</f>
        <v>0, 3</v>
      </c>
      <c r="N19" s="80" t="str">
        <f t="shared" si="14"/>
        <v>"L6": "0, 3"</v>
      </c>
      <c r="Q19" s="80" t="str">
        <f t="shared" si="15"/>
        <v>"R6": "0, 3"</v>
      </c>
      <c r="U19" s="50" t="str">
        <f>_xlfn.TEXTJOIN(",",TRUE,N14:N51,)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0" spans="1:21" x14ac:dyDescent="0.3">
      <c r="A20" s="2">
        <v>7</v>
      </c>
      <c r="C20" s="4">
        <f>K2</f>
        <v>3.3333333333333335</v>
      </c>
      <c r="E20" s="80" t="str">
        <f t="shared" si="12"/>
        <v>"L7": 3.33333333333333</v>
      </c>
      <c r="H20" s="50" t="str">
        <f t="shared" si="13"/>
        <v>"R7": 3.33333333333333</v>
      </c>
      <c r="I20" s="4"/>
      <c r="J20" s="2"/>
      <c r="L20" s="103" t="str">
        <f>T2</f>
        <v>0, 2</v>
      </c>
      <c r="N20" s="80" t="str">
        <f t="shared" si="14"/>
        <v>"L7": "0, 2"</v>
      </c>
      <c r="Q20" s="80" t="str">
        <f t="shared" si="15"/>
        <v>"R7": "0, 2"</v>
      </c>
      <c r="U20" s="50" t="str">
        <f>_xlfn.TEXTJOIN(",",TRUE,Q14:Q51,)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1" spans="1:21" x14ac:dyDescent="0.3">
      <c r="A21" s="2">
        <v>8</v>
      </c>
      <c r="C21" s="4">
        <f>Q3</f>
        <v>2.8000000000000003</v>
      </c>
      <c r="E21" s="80" t="str">
        <f t="shared" si="12"/>
        <v>"L8": 2.8</v>
      </c>
      <c r="H21" s="50" t="str">
        <f t="shared" si="13"/>
        <v>"R8": 2.8</v>
      </c>
      <c r="I21" s="4"/>
      <c r="J21" s="2"/>
      <c r="L21" s="103" t="str">
        <f>Z3</f>
        <v>1, 8</v>
      </c>
      <c r="N21" s="80" t="str">
        <f t="shared" si="14"/>
        <v>"L8": "1, 8"</v>
      </c>
      <c r="Q21" s="80" t="str">
        <f t="shared" si="15"/>
        <v>"R8": "1, 8"</v>
      </c>
    </row>
    <row r="22" spans="1:21" x14ac:dyDescent="0.3">
      <c r="A22" s="2">
        <v>9</v>
      </c>
      <c r="C22" s="4">
        <f>P3</f>
        <v>2.4</v>
      </c>
      <c r="E22" s="80" t="str">
        <f t="shared" si="12"/>
        <v>"L9": 2.4</v>
      </c>
      <c r="H22" s="50" t="str">
        <f t="shared" si="13"/>
        <v>"R9": 2.4</v>
      </c>
      <c r="I22" s="4"/>
      <c r="J22" s="2"/>
      <c r="L22" s="103" t="str">
        <f>Y3</f>
        <v>1, 7</v>
      </c>
      <c r="N22" s="80" t="str">
        <f t="shared" si="14"/>
        <v>"L9": "1, 7"</v>
      </c>
      <c r="Q22" s="80" t="str">
        <f t="shared" si="15"/>
        <v>"R9": "1, 7"</v>
      </c>
    </row>
    <row r="23" spans="1:21" x14ac:dyDescent="0.3">
      <c r="A23" s="2">
        <v>10</v>
      </c>
      <c r="C23" s="4">
        <f>O3</f>
        <v>2</v>
      </c>
      <c r="E23" s="80" t="str">
        <f t="shared" si="12"/>
        <v>"L10": 2</v>
      </c>
      <c r="H23" s="50" t="str">
        <f t="shared" si="13"/>
        <v>"R10": 2</v>
      </c>
      <c r="I23" s="4"/>
      <c r="J23" s="2"/>
      <c r="L23" s="103" t="str">
        <f>X3</f>
        <v>1, 6</v>
      </c>
      <c r="N23" s="80" t="str">
        <f t="shared" si="14"/>
        <v>"L10": "1, 6"</v>
      </c>
      <c r="Q23" s="80" t="str">
        <f t="shared" si="15"/>
        <v>"R10": "1, 6"</v>
      </c>
      <c r="U23" t="s">
        <v>0</v>
      </c>
    </row>
    <row r="24" spans="1:21" x14ac:dyDescent="0.3">
      <c r="A24" s="2">
        <v>11</v>
      </c>
      <c r="C24" s="4">
        <f>N3</f>
        <v>1.3333333333333333</v>
      </c>
      <c r="E24" s="80" t="str">
        <f t="shared" si="12"/>
        <v>"L11": 1.33333333333333</v>
      </c>
      <c r="H24" s="50" t="str">
        <f t="shared" si="13"/>
        <v>"R11": 1.33333333333333</v>
      </c>
      <c r="I24" s="4"/>
      <c r="J24" s="2"/>
      <c r="L24" s="103" t="str">
        <f>W3</f>
        <v>1, 5</v>
      </c>
      <c r="N24" s="80" t="str">
        <f t="shared" si="14"/>
        <v>"L11": "1, 5"</v>
      </c>
      <c r="Q24" s="80" t="str">
        <f t="shared" si="15"/>
        <v>"R11": "1, 5"</v>
      </c>
      <c r="U24" s="70" t="s">
        <v>40</v>
      </c>
    </row>
    <row r="25" spans="1:21" x14ac:dyDescent="0.3">
      <c r="A25" s="2">
        <v>12</v>
      </c>
      <c r="C25" s="4">
        <f>M3</f>
        <v>1.6666666666666667</v>
      </c>
      <c r="E25" s="80" t="str">
        <f t="shared" si="12"/>
        <v>"L12": 1.66666666666667</v>
      </c>
      <c r="H25" s="50" t="str">
        <f t="shared" si="13"/>
        <v>"R12": 1.66666666666667</v>
      </c>
      <c r="I25" s="4"/>
      <c r="J25" s="2"/>
      <c r="L25" s="103" t="str">
        <f>V3</f>
        <v>1, 4</v>
      </c>
      <c r="N25" s="80" t="str">
        <f t="shared" si="14"/>
        <v>"L12": "1, 4"</v>
      </c>
      <c r="Q25" s="80" t="str">
        <f t="shared" si="15"/>
        <v>"R12": "1, 4"</v>
      </c>
      <c r="U25" s="70" t="s">
        <v>42</v>
      </c>
    </row>
    <row r="26" spans="1:21" x14ac:dyDescent="0.3">
      <c r="A26" s="2">
        <v>13</v>
      </c>
      <c r="C26" s="4">
        <f>L3</f>
        <v>2.3333333333333335</v>
      </c>
      <c r="E26" s="80" t="str">
        <f t="shared" si="12"/>
        <v>"L13": 2.33333333333333</v>
      </c>
      <c r="H26" s="50" t="str">
        <f t="shared" si="13"/>
        <v>"R13": 2.33333333333333</v>
      </c>
      <c r="I26" s="4"/>
      <c r="J26" s="2"/>
      <c r="L26" s="103" t="str">
        <f>U3</f>
        <v>1, 3</v>
      </c>
      <c r="N26" s="80" t="str">
        <f t="shared" si="14"/>
        <v>"L13": "1, 3"</v>
      </c>
      <c r="Q26" s="80" t="str">
        <f t="shared" si="15"/>
        <v>"R13": "1, 3"</v>
      </c>
      <c r="U26" s="70" t="s">
        <v>44</v>
      </c>
    </row>
    <row r="27" spans="1:21" x14ac:dyDescent="0.3">
      <c r="A27" s="2">
        <v>14</v>
      </c>
      <c r="C27" s="4">
        <f>K3</f>
        <v>2.6666666666666665</v>
      </c>
      <c r="E27" s="80" t="str">
        <f t="shared" si="12"/>
        <v>"L14": 2.66666666666667</v>
      </c>
      <c r="H27" s="50" t="str">
        <f t="shared" si="13"/>
        <v>"R14": 2.66666666666667</v>
      </c>
      <c r="I27" s="4"/>
      <c r="J27" s="2"/>
      <c r="L27" s="103" t="str">
        <f>T3</f>
        <v>1.5, 2</v>
      </c>
      <c r="N27" s="80" t="str">
        <f t="shared" si="14"/>
        <v>"L14": "1.5, 2"</v>
      </c>
      <c r="Q27" s="80" t="str">
        <f t="shared" si="15"/>
        <v>"R14": "1.5, 2"</v>
      </c>
      <c r="U27" s="70" t="s">
        <v>43</v>
      </c>
    </row>
    <row r="28" spans="1:21" x14ac:dyDescent="0.3">
      <c r="A28" s="2">
        <v>15</v>
      </c>
      <c r="C28" s="4">
        <f>Q4</f>
        <v>4.2</v>
      </c>
      <c r="E28" s="80" t="str">
        <f t="shared" si="12"/>
        <v>"L15": 4.2</v>
      </c>
      <c r="H28" s="50" t="str">
        <f t="shared" si="13"/>
        <v>"R15": 4.2</v>
      </c>
      <c r="I28" s="4"/>
      <c r="J28" s="2"/>
      <c r="L28" s="103" t="str">
        <f>Z4</f>
        <v>2, 8</v>
      </c>
      <c r="N28" s="80" t="str">
        <f t="shared" si="14"/>
        <v>"L15": "2, 8"</v>
      </c>
      <c r="Q28" s="80" t="str">
        <f t="shared" si="15"/>
        <v>"R15": "2, 8"</v>
      </c>
      <c r="U28" s="70" t="s">
        <v>41</v>
      </c>
    </row>
    <row r="29" spans="1:21" x14ac:dyDescent="0.3">
      <c r="A29" s="2">
        <v>16</v>
      </c>
      <c r="C29" s="4">
        <f>P4</f>
        <v>1.2</v>
      </c>
      <c r="E29" s="80" t="str">
        <f t="shared" si="12"/>
        <v>"L16": 1.2</v>
      </c>
      <c r="H29" s="50" t="str">
        <f t="shared" si="13"/>
        <v>"R16": 1.2</v>
      </c>
      <c r="I29" s="4"/>
      <c r="J29" s="2"/>
      <c r="L29" s="103" t="str">
        <f>Y4</f>
        <v>2, 7</v>
      </c>
      <c r="N29" s="80" t="str">
        <f t="shared" si="14"/>
        <v>"L16": "2, 7"</v>
      </c>
      <c r="Q29" s="80" t="str">
        <f t="shared" si="15"/>
        <v>"R16": "2, 7"</v>
      </c>
    </row>
    <row r="30" spans="1:21" x14ac:dyDescent="0.3">
      <c r="A30" s="2">
        <v>17</v>
      </c>
      <c r="C30" s="4">
        <f>O4</f>
        <v>0.39999999999999997</v>
      </c>
      <c r="E30" s="80" t="str">
        <f t="shared" si="12"/>
        <v>"L17": 0.4</v>
      </c>
      <c r="H30" s="50" t="str">
        <f t="shared" si="13"/>
        <v>"R17": 0.4</v>
      </c>
      <c r="I30" s="4"/>
      <c r="J30" s="2"/>
      <c r="L30" s="103" t="str">
        <f>X4</f>
        <v>2, 6</v>
      </c>
      <c r="N30" s="80" t="str">
        <f t="shared" si="14"/>
        <v>"L17": "2, 6"</v>
      </c>
      <c r="Q30" s="80" t="str">
        <f t="shared" si="15"/>
        <v>"R17": "2, 6"</v>
      </c>
    </row>
    <row r="31" spans="1:21" x14ac:dyDescent="0.3">
      <c r="A31" s="2">
        <v>18</v>
      </c>
      <c r="C31" s="4">
        <f>N4</f>
        <v>0.33333333333333331</v>
      </c>
      <c r="E31" s="80" t="str">
        <f t="shared" si="12"/>
        <v>"L18": 0.333333333333333</v>
      </c>
      <c r="H31" s="50" t="str">
        <f t="shared" si="13"/>
        <v>"R18": 0.333333333333333</v>
      </c>
      <c r="I31" s="4"/>
      <c r="J31" s="2"/>
      <c r="L31" s="103" t="str">
        <f>W4</f>
        <v>2, 5</v>
      </c>
      <c r="N31" s="80" t="str">
        <f t="shared" si="14"/>
        <v>"L18": "2, 5"</v>
      </c>
      <c r="Q31" s="80" t="str">
        <f t="shared" si="15"/>
        <v>"R18": "2, 5"</v>
      </c>
    </row>
    <row r="32" spans="1:21" x14ac:dyDescent="0.3">
      <c r="A32" s="2">
        <v>19</v>
      </c>
      <c r="C32" s="4">
        <f>M4</f>
        <v>0.33333333333333331</v>
      </c>
      <c r="E32" s="80" t="str">
        <f t="shared" si="12"/>
        <v>"L19": 0.333333333333333</v>
      </c>
      <c r="H32" s="50" t="str">
        <f t="shared" si="13"/>
        <v>"R19": 0.333333333333333</v>
      </c>
      <c r="I32" s="4"/>
      <c r="J32" s="2"/>
      <c r="L32" s="103" t="str">
        <f>V4</f>
        <v>2, 4</v>
      </c>
      <c r="N32" s="80" t="str">
        <f t="shared" si="14"/>
        <v>"L19": "2, 4"</v>
      </c>
      <c r="Q32" s="80" t="str">
        <f t="shared" si="15"/>
        <v>"R19": "2, 4"</v>
      </c>
    </row>
    <row r="33" spans="1:17" x14ac:dyDescent="0.3">
      <c r="A33" s="2">
        <v>20</v>
      </c>
      <c r="C33" s="4">
        <f>L4</f>
        <v>2</v>
      </c>
      <c r="E33" s="80" t="str">
        <f t="shared" si="12"/>
        <v>"L20": 2</v>
      </c>
      <c r="H33" s="50" t="str">
        <f t="shared" si="13"/>
        <v>"R20": 2</v>
      </c>
      <c r="I33" s="4"/>
      <c r="J33" s="2"/>
      <c r="L33" s="103" t="str">
        <f>U4</f>
        <v>2, 3</v>
      </c>
      <c r="N33" s="80" t="str">
        <f t="shared" si="14"/>
        <v>"L20": "2, 3"</v>
      </c>
      <c r="Q33" s="80" t="str">
        <f t="shared" si="15"/>
        <v>"R20": "2, 3"</v>
      </c>
    </row>
    <row r="34" spans="1:17" x14ac:dyDescent="0.3">
      <c r="A34" s="2">
        <v>21</v>
      </c>
      <c r="C34" s="4">
        <f>K4</f>
        <v>2.3333333333333335</v>
      </c>
      <c r="E34" s="80" t="str">
        <f t="shared" si="12"/>
        <v>"L21": 2.33333333333333</v>
      </c>
      <c r="H34" s="50" t="str">
        <f t="shared" si="13"/>
        <v>"R21": 2.33333333333333</v>
      </c>
      <c r="I34" s="4"/>
      <c r="J34" s="2"/>
      <c r="L34" s="103" t="str">
        <f>T4</f>
        <v>3, 2</v>
      </c>
      <c r="N34" s="80" t="str">
        <f t="shared" si="14"/>
        <v>"L21": "3, 2"</v>
      </c>
      <c r="Q34" s="80" t="str">
        <f t="shared" si="15"/>
        <v>"R21": "3, 2"</v>
      </c>
    </row>
    <row r="35" spans="1:17" x14ac:dyDescent="0.3">
      <c r="A35" s="2">
        <v>22</v>
      </c>
      <c r="C35" s="4">
        <f>Q5</f>
        <v>4.2</v>
      </c>
      <c r="E35" s="80" t="str">
        <f t="shared" si="12"/>
        <v>"L22": 4.2</v>
      </c>
      <c r="H35" s="50" t="str">
        <f t="shared" si="13"/>
        <v>"R22": 4.2</v>
      </c>
      <c r="I35" s="4"/>
      <c r="J35" s="2"/>
      <c r="L35" s="103" t="str">
        <f>Z5</f>
        <v>3, 8</v>
      </c>
      <c r="N35" s="80" t="str">
        <f t="shared" si="14"/>
        <v>"L22": "3, 8"</v>
      </c>
      <c r="Q35" s="80" t="str">
        <f t="shared" si="15"/>
        <v>"R22": "3, 8"</v>
      </c>
    </row>
    <row r="36" spans="1:17" x14ac:dyDescent="0.3">
      <c r="A36" s="2">
        <v>23</v>
      </c>
      <c r="C36" s="4">
        <f>P5</f>
        <v>1.2</v>
      </c>
      <c r="E36" s="80" t="str">
        <f t="shared" si="12"/>
        <v>"L23": 1.2</v>
      </c>
      <c r="H36" s="50" t="str">
        <f t="shared" si="13"/>
        <v>"R23": 1.2</v>
      </c>
      <c r="I36" s="4"/>
      <c r="J36" s="2"/>
      <c r="L36" s="103" t="str">
        <f>Y5</f>
        <v>3, 7</v>
      </c>
      <c r="N36" s="80" t="str">
        <f t="shared" si="14"/>
        <v>"L23": "3, 7"</v>
      </c>
      <c r="Q36" s="80" t="str">
        <f t="shared" si="15"/>
        <v>"R23": "3, 7"</v>
      </c>
    </row>
    <row r="37" spans="1:17" x14ac:dyDescent="0.3">
      <c r="A37" s="2">
        <v>24</v>
      </c>
      <c r="C37" s="4">
        <f>O5</f>
        <v>1.2</v>
      </c>
      <c r="E37" s="80" t="str">
        <f t="shared" si="12"/>
        <v>"L24": 1.2</v>
      </c>
      <c r="H37" s="50" t="str">
        <f t="shared" si="13"/>
        <v>"R24": 1.2</v>
      </c>
      <c r="I37" s="4"/>
      <c r="J37" s="2"/>
      <c r="L37" s="103" t="str">
        <f>X5</f>
        <v>3, 6</v>
      </c>
      <c r="N37" s="80" t="str">
        <f t="shared" si="14"/>
        <v>"L24": "3, 6"</v>
      </c>
      <c r="Q37" s="80" t="str">
        <f t="shared" si="15"/>
        <v>"R24": "3, 6"</v>
      </c>
    </row>
    <row r="38" spans="1:17" x14ac:dyDescent="0.3">
      <c r="A38" s="2">
        <v>25</v>
      </c>
      <c r="C38" s="4">
        <f>N5</f>
        <v>1</v>
      </c>
      <c r="E38" s="80" t="str">
        <f t="shared" si="12"/>
        <v>"L25": 1</v>
      </c>
      <c r="H38" s="50" t="str">
        <f t="shared" si="13"/>
        <v>"R25": 1</v>
      </c>
      <c r="I38" s="4"/>
      <c r="J38" s="2"/>
      <c r="L38" s="103" t="str">
        <f>W5</f>
        <v>3, 5</v>
      </c>
      <c r="N38" s="80" t="str">
        <f t="shared" si="14"/>
        <v>"L25": "3, 5"</v>
      </c>
      <c r="Q38" s="80" t="str">
        <f t="shared" si="15"/>
        <v>"R25": "3, 5"</v>
      </c>
    </row>
    <row r="39" spans="1:17" x14ac:dyDescent="0.3">
      <c r="A39" s="2">
        <v>26</v>
      </c>
      <c r="C39" s="4">
        <f>M5</f>
        <v>1</v>
      </c>
      <c r="E39" s="80" t="str">
        <f t="shared" si="12"/>
        <v>"L26": 1</v>
      </c>
      <c r="H39" s="50" t="str">
        <f t="shared" si="13"/>
        <v>"R26": 1</v>
      </c>
      <c r="I39" s="4"/>
      <c r="J39" s="2"/>
      <c r="L39" s="103" t="str">
        <f>V5</f>
        <v>3, 4</v>
      </c>
      <c r="N39" s="80" t="str">
        <f t="shared" si="14"/>
        <v>"L26": "3, 4"</v>
      </c>
      <c r="Q39" s="80" t="str">
        <f t="shared" si="15"/>
        <v>"R26": "3, 4"</v>
      </c>
    </row>
    <row r="40" spans="1:17" x14ac:dyDescent="0.3">
      <c r="A40" s="2">
        <v>27</v>
      </c>
      <c r="C40" s="4">
        <f>L5</f>
        <v>2.3333333333333335</v>
      </c>
      <c r="E40" s="80" t="str">
        <f t="shared" si="12"/>
        <v>"L27": 2.33333333333333</v>
      </c>
      <c r="H40" s="50" t="str">
        <f t="shared" si="13"/>
        <v>"R27": 2.33333333333333</v>
      </c>
      <c r="I40" s="4"/>
      <c r="J40" s="2"/>
      <c r="L40" s="103" t="str">
        <f>U5</f>
        <v>3, 3</v>
      </c>
      <c r="N40" s="80" t="str">
        <f t="shared" si="14"/>
        <v>"L27": "3, 3"</v>
      </c>
      <c r="Q40" s="80" t="str">
        <f t="shared" si="15"/>
        <v>"R27": "3, 3"</v>
      </c>
    </row>
    <row r="41" spans="1:17" x14ac:dyDescent="0.3">
      <c r="A41" s="2">
        <v>28</v>
      </c>
      <c r="C41" s="4">
        <f>K5</f>
        <v>3</v>
      </c>
      <c r="E41" s="80" t="str">
        <f t="shared" si="12"/>
        <v>"L28": 3</v>
      </c>
      <c r="H41" s="50" t="str">
        <f t="shared" si="13"/>
        <v>"R28": 3</v>
      </c>
      <c r="I41" s="4"/>
      <c r="J41" s="2"/>
      <c r="L41" s="103" t="str">
        <f>T5</f>
        <v>4, 1</v>
      </c>
      <c r="N41" s="80" t="str">
        <f t="shared" si="14"/>
        <v>"L28": "4, 1"</v>
      </c>
      <c r="Q41" s="80" t="str">
        <f t="shared" si="15"/>
        <v>"R28": "4, 1"</v>
      </c>
    </row>
    <row r="42" spans="1:17" x14ac:dyDescent="0.3">
      <c r="A42" s="2">
        <v>29</v>
      </c>
      <c r="C42" s="4">
        <f>J5</f>
        <v>3.3333333333333335</v>
      </c>
      <c r="E42" s="80" t="str">
        <f t="shared" si="12"/>
        <v>"L29": 3.33333333333333</v>
      </c>
      <c r="H42" s="50" t="str">
        <f t="shared" si="13"/>
        <v>"R29": 3.33333333333333</v>
      </c>
      <c r="I42" s="4"/>
      <c r="J42" s="2"/>
      <c r="L42" s="103" t="str">
        <f>S5</f>
        <v>4, 0</v>
      </c>
      <c r="N42" s="80" t="str">
        <f t="shared" si="14"/>
        <v>"L29": "4, 0"</v>
      </c>
      <c r="Q42" s="80" t="str">
        <f t="shared" si="15"/>
        <v>"R29": "4, 0"</v>
      </c>
    </row>
    <row r="43" spans="1:17" x14ac:dyDescent="0.3">
      <c r="A43" s="2">
        <v>30</v>
      </c>
      <c r="C43" s="4">
        <f>Q6</f>
        <v>4.8</v>
      </c>
      <c r="E43" s="80" t="str">
        <f t="shared" si="12"/>
        <v>"L30": 4.8</v>
      </c>
      <c r="H43" s="50" t="str">
        <f t="shared" si="13"/>
        <v>"R30": 4.8</v>
      </c>
      <c r="I43" s="4"/>
      <c r="J43" s="2"/>
      <c r="L43" s="103" t="str">
        <f>Z6</f>
        <v>4, 8</v>
      </c>
      <c r="N43" s="80" t="str">
        <f t="shared" si="14"/>
        <v>"L30": "4, 8"</v>
      </c>
      <c r="Q43" s="80" t="str">
        <f t="shared" si="15"/>
        <v>"R30": "4, 8"</v>
      </c>
    </row>
    <row r="44" spans="1:17" x14ac:dyDescent="0.3">
      <c r="A44" s="2">
        <v>31</v>
      </c>
      <c r="C44" s="4">
        <f>P6</f>
        <v>3.6</v>
      </c>
      <c r="E44" s="80" t="str">
        <f t="shared" si="12"/>
        <v>"L31": 3.6</v>
      </c>
      <c r="H44" s="50" t="str">
        <f t="shared" si="13"/>
        <v>"R31": 3.6</v>
      </c>
      <c r="I44" s="4"/>
      <c r="J44" s="2"/>
      <c r="L44" s="103" t="str">
        <f>Y6</f>
        <v>4, 7</v>
      </c>
      <c r="N44" s="80" t="str">
        <f t="shared" si="14"/>
        <v>"L31": "4, 7"</v>
      </c>
      <c r="Q44" s="80" t="str">
        <f t="shared" si="15"/>
        <v>"R31": "4, 7"</v>
      </c>
    </row>
    <row r="45" spans="1:17" x14ac:dyDescent="0.3">
      <c r="A45" s="2">
        <v>32</v>
      </c>
      <c r="C45" s="4">
        <f>O6</f>
        <v>2.4</v>
      </c>
      <c r="E45" s="80" t="str">
        <f t="shared" si="12"/>
        <v>"L32": 2.4</v>
      </c>
      <c r="H45" s="50" t="str">
        <f t="shared" si="13"/>
        <v>"R32": 2.4</v>
      </c>
      <c r="I45" s="4"/>
      <c r="J45" s="2"/>
      <c r="L45" s="103" t="str">
        <f>X6</f>
        <v>4, 6</v>
      </c>
      <c r="N45" s="80" t="str">
        <f t="shared" si="14"/>
        <v>"L32": "4, 6"</v>
      </c>
      <c r="Q45" s="80" t="str">
        <f t="shared" si="15"/>
        <v>"R32": "4, 6"</v>
      </c>
    </row>
    <row r="46" spans="1:17" x14ac:dyDescent="0.3">
      <c r="A46" s="2">
        <v>33</v>
      </c>
      <c r="C46" s="4">
        <f>N6</f>
        <v>2</v>
      </c>
      <c r="E46" s="80" t="str">
        <f t="shared" si="12"/>
        <v>"L33": 2</v>
      </c>
      <c r="H46" s="50" t="str">
        <f t="shared" si="13"/>
        <v>"R33": 2</v>
      </c>
      <c r="I46" s="4"/>
      <c r="J46" s="2"/>
      <c r="L46" s="103" t="str">
        <f>W6</f>
        <v>4, 5</v>
      </c>
      <c r="N46" s="80" t="str">
        <f t="shared" si="14"/>
        <v>"L33": "4, 5"</v>
      </c>
      <c r="Q46" s="80" t="str">
        <f t="shared" si="15"/>
        <v>"R33": "4, 5"</v>
      </c>
    </row>
    <row r="47" spans="1:17" x14ac:dyDescent="0.3">
      <c r="A47" s="2">
        <v>34</v>
      </c>
      <c r="C47" s="4">
        <f>M6</f>
        <v>1.6666666666666667</v>
      </c>
      <c r="E47" s="80" t="str">
        <f t="shared" si="12"/>
        <v>"L34": 1.66666666666667</v>
      </c>
      <c r="H47" s="50" t="str">
        <f t="shared" si="13"/>
        <v>"R34": 1.66666666666667</v>
      </c>
      <c r="I47" s="4"/>
      <c r="J47" s="2"/>
      <c r="L47" s="103" t="str">
        <f>V6</f>
        <v>4, 4</v>
      </c>
      <c r="N47" s="80" t="str">
        <f t="shared" si="14"/>
        <v>"L34": "4, 4"</v>
      </c>
      <c r="Q47" s="80" t="str">
        <f t="shared" si="15"/>
        <v>"R34": "4, 4"</v>
      </c>
    </row>
    <row r="48" spans="1:17" x14ac:dyDescent="0.3">
      <c r="A48" s="2">
        <v>35</v>
      </c>
      <c r="C48" s="4">
        <f>L6</f>
        <v>0.33333333333333331</v>
      </c>
      <c r="E48" s="80" t="str">
        <f t="shared" si="12"/>
        <v>"L35": 0.333333333333333</v>
      </c>
      <c r="H48" s="50" t="str">
        <f t="shared" si="13"/>
        <v>"R35": 0.333333333333333</v>
      </c>
      <c r="I48" s="4"/>
      <c r="J48" s="2"/>
      <c r="L48" s="103" t="str">
        <f>U6</f>
        <v>5, 2.5</v>
      </c>
      <c r="N48" s="80" t="str">
        <f t="shared" si="14"/>
        <v>"L35": "5, 2.5"</v>
      </c>
      <c r="Q48" s="80" t="str">
        <f t="shared" si="15"/>
        <v>"R35": "5, 2.5"</v>
      </c>
    </row>
    <row r="49" spans="1:17" x14ac:dyDescent="0.3">
      <c r="A49" s="2">
        <v>36</v>
      </c>
      <c r="C49" s="4">
        <f>K6</f>
        <v>1</v>
      </c>
      <c r="E49" s="80" t="str">
        <f t="shared" si="12"/>
        <v>"L36": 1</v>
      </c>
      <c r="H49" s="50" t="str">
        <f t="shared" si="13"/>
        <v>"R36": 1</v>
      </c>
      <c r="I49" s="4"/>
      <c r="J49" s="2"/>
      <c r="L49" s="103" t="str">
        <f>T6</f>
        <v>5.5, 1.5</v>
      </c>
      <c r="N49" s="80" t="str">
        <f t="shared" si="14"/>
        <v>"L36": "5.5, 1.5"</v>
      </c>
      <c r="Q49" s="80" t="str">
        <f t="shared" si="15"/>
        <v>"R36": "5.5, 1.5"</v>
      </c>
    </row>
    <row r="50" spans="1:17" x14ac:dyDescent="0.3">
      <c r="A50" s="2">
        <v>37</v>
      </c>
      <c r="C50" s="4">
        <f>J6</f>
        <v>3</v>
      </c>
      <c r="E50" s="80" t="str">
        <f t="shared" si="12"/>
        <v>"L37": 3</v>
      </c>
      <c r="H50" s="50" t="str">
        <f t="shared" si="13"/>
        <v>"R37": 3</v>
      </c>
      <c r="I50" s="4"/>
      <c r="J50" s="2"/>
      <c r="L50" s="103" t="str">
        <f>S6</f>
        <v>5, 0.5</v>
      </c>
      <c r="N50" s="80" t="str">
        <f t="shared" si="14"/>
        <v>"L37": "5, 0.5"</v>
      </c>
      <c r="Q50" s="80" t="str">
        <f t="shared" si="15"/>
        <v>"R37": "5, 0.5"</v>
      </c>
    </row>
    <row r="51" spans="1:17" x14ac:dyDescent="0.3">
      <c r="A51" s="2">
        <v>38</v>
      </c>
      <c r="C51" s="4">
        <f>J7</f>
        <v>2</v>
      </c>
      <c r="E51" s="80" t="str">
        <f t="shared" si="12"/>
        <v>"L38": 2</v>
      </c>
      <c r="H51" s="50" t="str">
        <f t="shared" si="13"/>
        <v>"R38": 2</v>
      </c>
      <c r="I51" s="4"/>
      <c r="J51" s="2"/>
      <c r="L51" s="103" t="str">
        <f>S7</f>
        <v>6, 1</v>
      </c>
      <c r="N51" s="80" t="str">
        <f t="shared" si="14"/>
        <v>"L38": "6, 1"</v>
      </c>
      <c r="Q51" s="80" t="str">
        <f t="shared" si="15"/>
        <v>"R38": "6, 1"</v>
      </c>
    </row>
  </sheetData>
  <mergeCells count="8">
    <mergeCell ref="B6:B7"/>
    <mergeCell ref="C6:C7"/>
    <mergeCell ref="T6:T7"/>
    <mergeCell ref="U6:U7"/>
    <mergeCell ref="AC6:AC7"/>
    <mergeCell ref="AD6:AD7"/>
    <mergeCell ref="K6:K7"/>
    <mergeCell ref="L6:L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25</v>
      </c>
      <c r="O2" s="88" t="s">
        <v>28</v>
      </c>
      <c r="P2" s="88" t="s">
        <v>31</v>
      </c>
      <c r="Q2" s="8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86"/>
      <c r="L3" s="86" t="s">
        <v>21</v>
      </c>
      <c r="M3" s="91" t="s">
        <v>1</v>
      </c>
      <c r="N3" s="87" t="s">
        <v>26</v>
      </c>
      <c r="O3" s="88" t="s">
        <v>29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22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13</v>
      </c>
      <c r="N2" s="87" t="s">
        <v>29</v>
      </c>
      <c r="O2" s="88" t="s">
        <v>18</v>
      </c>
      <c r="P2" s="88" t="s">
        <v>8</v>
      </c>
      <c r="Q2" s="95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6"/>
      <c r="H3" s="2"/>
      <c r="J3" s="27"/>
      <c r="K3" s="76"/>
      <c r="L3" s="86" t="s">
        <v>24</v>
      </c>
      <c r="M3" s="91" t="s">
        <v>21</v>
      </c>
      <c r="N3" s="87" t="s">
        <v>2</v>
      </c>
      <c r="O3" s="88" t="s">
        <v>12</v>
      </c>
      <c r="P3" s="89" t="s">
        <v>10</v>
      </c>
      <c r="Q3" s="89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7" t="s">
        <v>32</v>
      </c>
      <c r="G4" s="3"/>
      <c r="H4" s="3"/>
      <c r="J4" s="90"/>
      <c r="K4" s="90"/>
      <c r="L4" s="86" t="s">
        <v>3</v>
      </c>
      <c r="M4" s="91" t="s">
        <v>14</v>
      </c>
      <c r="N4" s="87" t="s">
        <v>15</v>
      </c>
      <c r="O4" s="88" t="s">
        <v>19</v>
      </c>
      <c r="P4" s="89" t="s">
        <v>17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7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6</v>
      </c>
    </row>
    <row r="2" spans="1:17" x14ac:dyDescent="0.3">
      <c r="A2" s="55"/>
      <c r="B2" s="78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100" t="s">
        <v>47</v>
      </c>
      <c r="H2" s="2"/>
      <c r="J2" s="27"/>
      <c r="K2" s="101" t="s">
        <v>38</v>
      </c>
      <c r="L2" s="86" t="s">
        <v>14</v>
      </c>
      <c r="M2" s="91" t="s">
        <v>15</v>
      </c>
      <c r="N2" s="87" t="s">
        <v>18</v>
      </c>
      <c r="O2" s="88" t="s">
        <v>10</v>
      </c>
      <c r="P2" s="88" t="s">
        <v>29</v>
      </c>
      <c r="Q2" s="88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6"/>
      <c r="H3" s="2"/>
      <c r="J3" s="27"/>
      <c r="K3" s="86"/>
      <c r="L3" s="86" t="s">
        <v>13</v>
      </c>
      <c r="M3" s="91" t="s">
        <v>21</v>
      </c>
      <c r="N3" s="87" t="s">
        <v>2</v>
      </c>
      <c r="O3" s="88" t="s">
        <v>22</v>
      </c>
      <c r="P3" s="89" t="s">
        <v>12</v>
      </c>
      <c r="Q3" s="89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7" t="s">
        <v>17</v>
      </c>
      <c r="G4" s="3"/>
      <c r="H4" s="3"/>
      <c r="J4" s="90"/>
      <c r="K4" s="90"/>
      <c r="L4" s="86" t="s">
        <v>3</v>
      </c>
      <c r="M4" s="91" t="s">
        <v>24</v>
      </c>
      <c r="N4" s="87" t="s">
        <v>8</v>
      </c>
      <c r="O4" s="88" t="s">
        <v>19</v>
      </c>
      <c r="P4" s="89" t="s">
        <v>16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C2" sqref="C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23</v>
      </c>
      <c r="O2" s="88" t="s">
        <v>31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9</v>
      </c>
      <c r="O3" s="88" t="s">
        <v>28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7" t="s">
        <v>19</v>
      </c>
      <c r="G4" s="3"/>
      <c r="H4" s="3"/>
      <c r="J4" s="90"/>
      <c r="K4" s="90"/>
      <c r="L4" s="86" t="s">
        <v>26</v>
      </c>
      <c r="M4" s="91" t="s">
        <v>29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21</v>
      </c>
      <c r="M3" s="91" t="s">
        <v>22</v>
      </c>
      <c r="N3" s="87" t="s">
        <v>25</v>
      </c>
      <c r="O3" s="88" t="s">
        <v>10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28</v>
      </c>
      <c r="O2" s="88" t="s">
        <v>31</v>
      </c>
      <c r="P2" s="88" t="s">
        <v>37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6"/>
      <c r="H3" s="2"/>
      <c r="J3" s="27"/>
      <c r="K3" s="76"/>
      <c r="L3" s="86" t="s">
        <v>26</v>
      </c>
      <c r="M3" s="91" t="s">
        <v>11</v>
      </c>
      <c r="N3" s="87" t="s">
        <v>9</v>
      </c>
      <c r="O3" s="88" t="s">
        <v>21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20</v>
      </c>
      <c r="M4" s="91" t="s">
        <v>14</v>
      </c>
      <c r="N4" s="87" t="s">
        <v>27</v>
      </c>
      <c r="O4" s="88" t="s">
        <v>30</v>
      </c>
      <c r="P4" s="89" t="s">
        <v>32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28</v>
      </c>
      <c r="O2" s="88" t="s">
        <v>3</v>
      </c>
      <c r="P2" s="88" t="s">
        <v>1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21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7" t="s">
        <v>17</v>
      </c>
      <c r="G4" s="3"/>
      <c r="H4" s="3"/>
      <c r="J4" s="90"/>
      <c r="K4" s="90"/>
      <c r="L4" s="86" t="s">
        <v>31</v>
      </c>
      <c r="M4" s="91" t="s">
        <v>26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3</v>
      </c>
      <c r="M2" s="91" t="s">
        <v>20</v>
      </c>
      <c r="N2" s="87" t="s">
        <v>23</v>
      </c>
      <c r="O2" s="88" t="s">
        <v>19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14</v>
      </c>
      <c r="N2" s="87" t="s">
        <v>23</v>
      </c>
      <c r="O2" s="88" t="s">
        <v>3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17"/>
  <sheetViews>
    <sheetView workbookViewId="0">
      <selection activeCell="D12" sqref="D12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112</v>
      </c>
      <c r="B1" t="s">
        <v>92</v>
      </c>
      <c r="C1" t="s">
        <v>95</v>
      </c>
      <c r="D1" t="s">
        <v>96</v>
      </c>
      <c r="F1" t="s">
        <v>113</v>
      </c>
    </row>
    <row r="2" spans="1:6" x14ac:dyDescent="0.3">
      <c r="A2" t="s">
        <v>103</v>
      </c>
      <c r="B2" s="104">
        <v>63006826.979999997</v>
      </c>
      <c r="C2" s="104">
        <v>19395332.300000001</v>
      </c>
      <c r="D2" s="104">
        <v>82935207.909999996</v>
      </c>
      <c r="F2" s="105" t="s">
        <v>105</v>
      </c>
    </row>
    <row r="3" spans="1:6" x14ac:dyDescent="0.3">
      <c r="A3" t="s">
        <v>111</v>
      </c>
      <c r="B3" s="104">
        <v>63021594.32</v>
      </c>
      <c r="C3" s="104">
        <v>19826891.16</v>
      </c>
      <c r="D3" s="104">
        <v>84866278.140000001</v>
      </c>
      <c r="F3" s="106" t="s">
        <v>98</v>
      </c>
    </row>
    <row r="4" spans="1:6" x14ac:dyDescent="0.3">
      <c r="A4" t="s">
        <v>101</v>
      </c>
      <c r="B4" s="104">
        <v>67454002.200000003</v>
      </c>
      <c r="C4" s="104">
        <v>19297528.530000001</v>
      </c>
      <c r="D4" s="104">
        <v>86578542.310000002</v>
      </c>
      <c r="F4" s="105" t="s">
        <v>103</v>
      </c>
    </row>
    <row r="5" spans="1:6" x14ac:dyDescent="0.3">
      <c r="A5" t="s">
        <v>100</v>
      </c>
      <c r="B5" s="104">
        <v>67577455.799999997</v>
      </c>
      <c r="C5" s="104">
        <v>19651448.32</v>
      </c>
      <c r="D5" s="104">
        <v>87836971.450000003</v>
      </c>
      <c r="F5" s="106" t="s">
        <v>111</v>
      </c>
    </row>
    <row r="6" spans="1:6" x14ac:dyDescent="0.3">
      <c r="A6" t="s">
        <v>104</v>
      </c>
      <c r="B6" s="104">
        <v>64336488.939999998</v>
      </c>
      <c r="C6" s="104">
        <v>20230518.75</v>
      </c>
      <c r="D6" s="104">
        <v>87868316.140000001</v>
      </c>
      <c r="F6" s="105" t="s">
        <v>104</v>
      </c>
    </row>
    <row r="7" spans="1:6" x14ac:dyDescent="0.3">
      <c r="A7" t="s">
        <v>98</v>
      </c>
      <c r="B7" s="104">
        <v>62843938.359999999</v>
      </c>
      <c r="C7" s="104">
        <v>21059347.890000001</v>
      </c>
      <c r="D7" s="104">
        <v>87955816.640000001</v>
      </c>
      <c r="F7" s="106" t="s">
        <v>94</v>
      </c>
    </row>
    <row r="8" spans="1:6" x14ac:dyDescent="0.3">
      <c r="A8" t="s">
        <v>108</v>
      </c>
      <c r="B8" s="104">
        <v>67508647.859999999</v>
      </c>
      <c r="C8" s="104">
        <v>20046089.260000002</v>
      </c>
      <c r="D8" s="104">
        <v>88286789.760000005</v>
      </c>
      <c r="F8" s="105" t="s">
        <v>110</v>
      </c>
    </row>
    <row r="9" spans="1:6" x14ac:dyDescent="0.3">
      <c r="A9" t="s">
        <v>110</v>
      </c>
      <c r="B9" s="104">
        <v>66392714.619999997</v>
      </c>
      <c r="C9" s="104">
        <v>20670094.780000001</v>
      </c>
      <c r="D9" s="104">
        <v>88358159.370000005</v>
      </c>
      <c r="F9" s="106" t="s">
        <v>101</v>
      </c>
    </row>
    <row r="10" spans="1:6" x14ac:dyDescent="0.3">
      <c r="A10" t="s">
        <v>94</v>
      </c>
      <c r="B10" s="104">
        <v>64553896.880000003</v>
      </c>
      <c r="C10" s="104">
        <v>20861397.899999999</v>
      </c>
      <c r="D10" s="104">
        <v>89485860.049999997</v>
      </c>
      <c r="F10" s="105" t="s">
        <v>108</v>
      </c>
    </row>
    <row r="11" spans="1:6" x14ac:dyDescent="0.3">
      <c r="A11" t="s">
        <v>102</v>
      </c>
      <c r="B11" s="104">
        <v>70345275.159999996</v>
      </c>
      <c r="C11" s="104">
        <v>18853846.870000001</v>
      </c>
      <c r="D11" s="104">
        <v>89982358.519999996</v>
      </c>
      <c r="F11" s="106" t="s">
        <v>100</v>
      </c>
    </row>
    <row r="12" spans="1:6" x14ac:dyDescent="0.3">
      <c r="A12" t="s">
        <v>105</v>
      </c>
      <c r="B12" s="104">
        <v>61493510.240000002</v>
      </c>
      <c r="C12" s="104">
        <v>21237339.98</v>
      </c>
      <c r="D12" s="104">
        <v>90472118.769999996</v>
      </c>
      <c r="F12" s="105" t="s">
        <v>107</v>
      </c>
    </row>
    <row r="13" spans="1:6" x14ac:dyDescent="0.3">
      <c r="A13" t="s">
        <v>107</v>
      </c>
      <c r="B13" s="104">
        <v>69122581.920000002</v>
      </c>
      <c r="C13" s="104">
        <v>19579550.539999999</v>
      </c>
      <c r="D13" s="104">
        <v>91093558.439999998</v>
      </c>
      <c r="F13" s="106" t="s">
        <v>106</v>
      </c>
    </row>
    <row r="14" spans="1:6" x14ac:dyDescent="0.3">
      <c r="A14" t="s">
        <v>106</v>
      </c>
      <c r="B14" s="104">
        <v>70217301.200000003</v>
      </c>
      <c r="C14" s="104">
        <v>19953253.190000001</v>
      </c>
      <c r="D14" s="104">
        <v>92342053.359999999</v>
      </c>
      <c r="F14" s="105" t="s">
        <v>102</v>
      </c>
    </row>
    <row r="15" spans="1:6" x14ac:dyDescent="0.3">
      <c r="A15" t="s">
        <v>109</v>
      </c>
      <c r="B15" s="104">
        <v>78131280.400000006</v>
      </c>
      <c r="C15" s="104">
        <v>21101450.010000002</v>
      </c>
      <c r="D15" s="104">
        <v>104726747.16</v>
      </c>
      <c r="F15" s="106" t="s">
        <v>109</v>
      </c>
    </row>
    <row r="16" spans="1:6" x14ac:dyDescent="0.3">
      <c r="A16" t="s">
        <v>99</v>
      </c>
      <c r="B16" s="104">
        <v>90643274.200000003</v>
      </c>
      <c r="C16" s="104">
        <v>21071928.530000001</v>
      </c>
      <c r="D16" s="104">
        <v>130204950.77</v>
      </c>
      <c r="F16" s="105" t="s">
        <v>99</v>
      </c>
    </row>
    <row r="17" spans="1:6" x14ac:dyDescent="0.3">
      <c r="A17" t="s">
        <v>97</v>
      </c>
      <c r="B17" s="104">
        <v>96384239.219999999</v>
      </c>
      <c r="C17" s="104">
        <v>22149809.34</v>
      </c>
      <c r="D17" s="104">
        <v>143316664.5</v>
      </c>
      <c r="F17" s="106" t="s">
        <v>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6" t="s">
        <v>47</v>
      </c>
      <c r="H2" s="2"/>
      <c r="J2" s="27"/>
      <c r="K2" s="86" t="s">
        <v>48</v>
      </c>
      <c r="L2" s="86" t="s">
        <v>18</v>
      </c>
      <c r="M2" s="91" t="s">
        <v>3</v>
      </c>
      <c r="N2" s="87" t="s">
        <v>31</v>
      </c>
      <c r="O2" s="88" t="s">
        <v>10</v>
      </c>
      <c r="P2" s="88" t="s">
        <v>21</v>
      </c>
      <c r="Q2" s="95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6"/>
      <c r="H3" s="2"/>
      <c r="J3" s="27"/>
      <c r="K3" s="76"/>
      <c r="L3" s="86" t="s">
        <v>26</v>
      </c>
      <c r="M3" s="91" t="s">
        <v>7</v>
      </c>
      <c r="N3" s="87" t="s">
        <v>16</v>
      </c>
      <c r="O3" s="88" t="s">
        <v>19</v>
      </c>
      <c r="P3" s="89" t="s">
        <v>32</v>
      </c>
      <c r="Q3" s="102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7" t="s">
        <v>28</v>
      </c>
      <c r="G4" s="3"/>
      <c r="H4" s="3"/>
      <c r="J4" s="90"/>
      <c r="K4" s="90"/>
      <c r="L4" s="86" t="s">
        <v>20</v>
      </c>
      <c r="M4" s="91" t="s">
        <v>23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11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81" bestFit="1" customWidth="1"/>
    <col min="2" max="16384" width="4.77734375" style="81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6">
        <v>7</v>
      </c>
      <c r="L1" s="86">
        <v>6</v>
      </c>
      <c r="M1" s="91">
        <v>5</v>
      </c>
      <c r="N1" s="87">
        <v>4</v>
      </c>
      <c r="O1" s="87">
        <v>3</v>
      </c>
      <c r="P1" s="87">
        <v>2</v>
      </c>
      <c r="Q1" s="87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6">
        <v>14</v>
      </c>
      <c r="L2" s="86">
        <v>13</v>
      </c>
      <c r="M2" s="91">
        <v>12</v>
      </c>
      <c r="N2" s="87">
        <v>11</v>
      </c>
      <c r="O2" s="88">
        <v>10</v>
      </c>
      <c r="P2" s="88">
        <v>9</v>
      </c>
      <c r="Q2" s="88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86">
        <v>21</v>
      </c>
      <c r="L3" s="86">
        <v>20</v>
      </c>
      <c r="M3" s="91">
        <v>19</v>
      </c>
      <c r="N3" s="87">
        <v>18</v>
      </c>
      <c r="O3" s="88">
        <v>17</v>
      </c>
      <c r="P3" s="89">
        <v>16</v>
      </c>
      <c r="Q3" s="89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0">
        <v>29</v>
      </c>
      <c r="K4" s="90">
        <v>28</v>
      </c>
      <c r="L4" s="86">
        <v>27</v>
      </c>
      <c r="M4" s="91">
        <v>26</v>
      </c>
      <c r="N4" s="87">
        <v>25</v>
      </c>
      <c r="O4" s="88">
        <v>24</v>
      </c>
      <c r="P4" s="89">
        <v>23</v>
      </c>
      <c r="Q4" s="89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21">
        <v>35</v>
      </c>
      <c r="G5" s="121">
        <v>36</v>
      </c>
      <c r="H5" s="3">
        <v>37</v>
      </c>
      <c r="I5"/>
      <c r="J5" s="90">
        <v>37</v>
      </c>
      <c r="K5" s="109">
        <v>36</v>
      </c>
      <c r="L5" s="109">
        <v>35</v>
      </c>
      <c r="M5" s="92">
        <v>34</v>
      </c>
      <c r="N5" s="87">
        <v>33</v>
      </c>
      <c r="O5" s="88">
        <v>32</v>
      </c>
      <c r="P5" s="89">
        <v>31</v>
      </c>
      <c r="Q5" s="89">
        <v>30</v>
      </c>
    </row>
    <row r="6" spans="1:17" x14ac:dyDescent="0.3">
      <c r="A6" s="2"/>
      <c r="B6" s="2"/>
      <c r="C6" s="2"/>
      <c r="D6" s="2"/>
      <c r="E6" s="2"/>
      <c r="F6" s="122"/>
      <c r="G6" s="122"/>
      <c r="H6" s="3">
        <v>38</v>
      </c>
      <c r="I6"/>
      <c r="J6" s="90">
        <v>38</v>
      </c>
      <c r="K6" s="110"/>
      <c r="L6" s="110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6"/>
  <sheetViews>
    <sheetView zoomScale="205" zoomScaleNormal="205" workbookViewId="0">
      <selection activeCell="A9" sqref="A9:Z16"/>
    </sheetView>
  </sheetViews>
  <sheetFormatPr defaultColWidth="4.77734375" defaultRowHeight="14.4" x14ac:dyDescent="0.3"/>
  <cols>
    <col min="1" max="7" width="4.77734375" style="128"/>
    <col min="8" max="8" width="4.77734375" style="128" customWidth="1"/>
    <col min="9" max="18" width="4.77734375" style="128"/>
    <col min="19" max="20" width="4.77734375" style="128" customWidth="1"/>
    <col min="21" max="16384" width="4.77734375" style="128"/>
  </cols>
  <sheetData>
    <row r="1" spans="1:26" ht="15" thickTop="1" x14ac:dyDescent="0.3">
      <c r="A1" s="125">
        <f t="shared" ref="A1:G6" ca="1" si="0">OFFSET($I1,0,COLUMN($I1)-COLUMN())</f>
        <v>2.6666666666666665</v>
      </c>
      <c r="B1" s="125">
        <f t="shared" ca="1" si="0"/>
        <v>2.3333333333333335</v>
      </c>
      <c r="C1" s="125">
        <f t="shared" ca="1" si="0"/>
        <v>2</v>
      </c>
      <c r="D1" s="125">
        <f t="shared" ca="1" si="0"/>
        <v>1.6666666666666667</v>
      </c>
      <c r="E1" s="126">
        <f t="shared" ca="1" si="0"/>
        <v>2.3333333333333335</v>
      </c>
      <c r="F1" s="126">
        <f t="shared" ca="1" si="0"/>
        <v>2.6666666666666665</v>
      </c>
      <c r="G1" s="127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9">
        <f t="shared" ca="1" si="0"/>
        <v>2.8000000000000003</v>
      </c>
      <c r="B2" s="129">
        <f t="shared" ca="1" si="0"/>
        <v>2.4</v>
      </c>
      <c r="C2" s="129">
        <f t="shared" ca="1" si="0"/>
        <v>2</v>
      </c>
      <c r="D2" s="125">
        <f t="shared" ca="1" si="0"/>
        <v>1.3333333333333333</v>
      </c>
      <c r="E2" s="126">
        <f t="shared" ca="1" si="0"/>
        <v>1.6666666666666667</v>
      </c>
      <c r="F2" s="126">
        <f t="shared" ca="1" si="0"/>
        <v>2.3333333333333335</v>
      </c>
      <c r="G2" s="127">
        <f t="shared" ca="1" si="0"/>
        <v>2.6666666666666665</v>
      </c>
      <c r="H2" s="4"/>
      <c r="J2" s="4"/>
      <c r="K2" s="13">
        <v>2.6666666666666665</v>
      </c>
      <c r="L2" s="8">
        <v>2.3333333333333335</v>
      </c>
      <c r="M2" s="5">
        <v>1.6666666666666667</v>
      </c>
      <c r="N2" s="16">
        <v>1.3333333333333333</v>
      </c>
      <c r="O2" s="18">
        <v>2</v>
      </c>
      <c r="P2" s="24">
        <v>2.4</v>
      </c>
      <c r="Q2" s="25">
        <v>2.8000000000000003</v>
      </c>
    </row>
    <row r="3" spans="1:26" ht="15" thickBot="1" x14ac:dyDescent="0.35">
      <c r="A3" s="130">
        <f t="shared" ca="1" si="0"/>
        <v>4.2</v>
      </c>
      <c r="B3" s="130">
        <f t="shared" ca="1" si="0"/>
        <v>1.2</v>
      </c>
      <c r="C3" s="129">
        <f t="shared" ca="1" si="0"/>
        <v>0.39999999999999997</v>
      </c>
      <c r="D3" s="125">
        <f t="shared" ca="1" si="0"/>
        <v>0.33333333333333331</v>
      </c>
      <c r="E3" s="126">
        <f t="shared" ca="1" si="0"/>
        <v>0.33333333333333331</v>
      </c>
      <c r="F3" s="126">
        <f t="shared" ca="1" si="0"/>
        <v>2</v>
      </c>
      <c r="G3" s="131">
        <f t="shared" ca="1" si="0"/>
        <v>2.3333333333333335</v>
      </c>
      <c r="H3" s="4"/>
      <c r="J3" s="4"/>
      <c r="K3" s="75">
        <v>2.3333333333333335</v>
      </c>
      <c r="L3" s="8">
        <v>2</v>
      </c>
      <c r="M3" s="5">
        <v>0.33333333333333331</v>
      </c>
      <c r="N3" s="16">
        <v>0.33333333333333331</v>
      </c>
      <c r="O3" s="18">
        <v>0.39999999999999997</v>
      </c>
      <c r="P3" s="9">
        <v>1.2</v>
      </c>
      <c r="Q3" s="21">
        <v>4.2</v>
      </c>
    </row>
    <row r="4" spans="1:26" ht="15.6" thickTop="1" thickBot="1" x14ac:dyDescent="0.35">
      <c r="A4" s="130">
        <f t="shared" ca="1" si="0"/>
        <v>4.2</v>
      </c>
      <c r="B4" s="130">
        <f t="shared" ca="1" si="0"/>
        <v>1.2</v>
      </c>
      <c r="C4" s="129">
        <f t="shared" ca="1" si="0"/>
        <v>1.2</v>
      </c>
      <c r="D4" s="125">
        <f ca="1">OFFSET($I4,0,COLUMN($I4)-COLUMN())</f>
        <v>1</v>
      </c>
      <c r="E4" s="126">
        <f t="shared" ca="1" si="0"/>
        <v>1</v>
      </c>
      <c r="F4" s="132">
        <f t="shared" ca="1" si="0"/>
        <v>2.3333333333333335</v>
      </c>
      <c r="G4" s="133">
        <f t="shared" ca="1" si="0"/>
        <v>3</v>
      </c>
      <c r="H4" s="133">
        <f t="shared" ref="H2:H6" ca="1" si="1">OFFSET($I4,0,COLUMN($I4)-COLUMN())</f>
        <v>3.3333333333333335</v>
      </c>
      <c r="J4" s="71">
        <v>3.3333333333333335</v>
      </c>
      <c r="K4" s="72">
        <v>3</v>
      </c>
      <c r="L4" s="62">
        <v>2.3333333333333335</v>
      </c>
      <c r="M4" s="10">
        <v>1</v>
      </c>
      <c r="N4" s="17">
        <v>1</v>
      </c>
      <c r="O4" s="19">
        <v>1.2</v>
      </c>
      <c r="P4" s="11">
        <v>1.2</v>
      </c>
      <c r="Q4" s="22">
        <v>4.2</v>
      </c>
    </row>
    <row r="5" spans="1:26" ht="15.6" thickTop="1" thickBot="1" x14ac:dyDescent="0.35">
      <c r="A5" s="130">
        <f t="shared" ca="1" si="0"/>
        <v>4.8</v>
      </c>
      <c r="B5" s="130">
        <f t="shared" ca="1" si="0"/>
        <v>3.6</v>
      </c>
      <c r="C5" s="129">
        <f t="shared" ca="1" si="0"/>
        <v>2.4</v>
      </c>
      <c r="D5" s="125">
        <f t="shared" ca="1" si="0"/>
        <v>2</v>
      </c>
      <c r="E5" s="133">
        <f t="shared" ca="1" si="0"/>
        <v>1.6666666666666667</v>
      </c>
      <c r="F5" s="134">
        <f t="shared" ca="1" si="0"/>
        <v>0.33333333333333331</v>
      </c>
      <c r="G5" s="134">
        <f t="shared" ca="1" si="0"/>
        <v>1</v>
      </c>
      <c r="H5" s="133">
        <f t="shared" ca="1" si="1"/>
        <v>3</v>
      </c>
      <c r="J5" s="73">
        <v>3</v>
      </c>
      <c r="K5" s="111">
        <v>1</v>
      </c>
      <c r="L5" s="123">
        <v>0.33333333333333331</v>
      </c>
      <c r="M5" s="74">
        <v>1.6666666666666667</v>
      </c>
      <c r="N5" s="83">
        <v>2</v>
      </c>
      <c r="O5" s="20">
        <v>2.4</v>
      </c>
      <c r="P5" s="14">
        <v>3.6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5">
        <f t="shared" ca="1" si="0"/>
        <v>0</v>
      </c>
      <c r="G6" s="135">
        <f t="shared" ca="1" si="0"/>
        <v>0</v>
      </c>
      <c r="H6" s="133">
        <f t="shared" ca="1" si="1"/>
        <v>2</v>
      </c>
      <c r="J6" s="82">
        <v>2</v>
      </c>
      <c r="K6" s="112"/>
      <c r="L6" s="114"/>
      <c r="M6" s="4"/>
      <c r="N6" s="4"/>
      <c r="O6" s="4"/>
      <c r="P6" s="4"/>
      <c r="Q6" s="4"/>
    </row>
    <row r="7" spans="1:26" ht="15" thickTop="1" x14ac:dyDescent="0.3"/>
    <row r="9" spans="1:26" x14ac:dyDescent="0.3">
      <c r="A9" s="81" t="s">
        <v>9</v>
      </c>
      <c r="B9" s="81" t="s">
        <v>2</v>
      </c>
      <c r="C9" s="81" t="s">
        <v>11</v>
      </c>
      <c r="D9" s="81" t="s">
        <v>28</v>
      </c>
      <c r="E9" s="81" t="s">
        <v>25</v>
      </c>
      <c r="F9" s="81" t="s">
        <v>22</v>
      </c>
      <c r="G9" s="81" t="s">
        <v>12</v>
      </c>
      <c r="H9" s="81" t="s">
        <v>10</v>
      </c>
      <c r="I9" s="81" t="s">
        <v>21</v>
      </c>
      <c r="J9" s="81" t="s">
        <v>13</v>
      </c>
      <c r="K9" s="81" t="s">
        <v>29</v>
      </c>
      <c r="L9" s="81" t="s">
        <v>23</v>
      </c>
      <c r="M9" s="81" t="s">
        <v>18</v>
      </c>
      <c r="N9" s="81" t="s">
        <v>24</v>
      </c>
      <c r="O9" s="81" t="s">
        <v>14</v>
      </c>
      <c r="P9" s="81" t="s">
        <v>20</v>
      </c>
      <c r="Q9" s="81" t="s">
        <v>8</v>
      </c>
      <c r="R9" s="81" t="s">
        <v>15</v>
      </c>
      <c r="S9" s="81" t="s">
        <v>31</v>
      </c>
      <c r="T9" s="81" t="s">
        <v>3</v>
      </c>
      <c r="U9" s="81" t="s">
        <v>19</v>
      </c>
      <c r="V9" s="81" t="s">
        <v>26</v>
      </c>
      <c r="W9" s="81" t="s">
        <v>17</v>
      </c>
      <c r="X9" s="81" t="s">
        <v>7</v>
      </c>
      <c r="Y9" s="81" t="s">
        <v>1</v>
      </c>
      <c r="Z9" s="81" t="s">
        <v>16</v>
      </c>
    </row>
    <row r="10" spans="1:26" x14ac:dyDescent="0.3">
      <c r="A10" s="128" t="s">
        <v>114</v>
      </c>
      <c r="B10" s="128" t="s">
        <v>115</v>
      </c>
      <c r="C10" s="128" t="s">
        <v>116</v>
      </c>
      <c r="D10" s="128" t="s">
        <v>117</v>
      </c>
      <c r="E10" s="128" t="s">
        <v>118</v>
      </c>
      <c r="F10" s="128" t="s">
        <v>119</v>
      </c>
      <c r="G10" s="128" t="s">
        <v>120</v>
      </c>
      <c r="H10" s="128" t="s">
        <v>121</v>
      </c>
      <c r="I10" s="128" t="s">
        <v>122</v>
      </c>
      <c r="J10" s="128" t="s">
        <v>123</v>
      </c>
      <c r="K10" s="128" t="s">
        <v>124</v>
      </c>
      <c r="L10" s="128" t="s">
        <v>125</v>
      </c>
      <c r="M10" s="128" t="s">
        <v>126</v>
      </c>
      <c r="N10" s="128" t="s">
        <v>127</v>
      </c>
      <c r="O10" s="128" t="s">
        <v>128</v>
      </c>
      <c r="P10" s="128" t="s">
        <v>129</v>
      </c>
      <c r="Q10" s="128" t="s">
        <v>130</v>
      </c>
      <c r="R10" s="128" t="s">
        <v>131</v>
      </c>
      <c r="S10" s="128" t="s">
        <v>132</v>
      </c>
      <c r="T10" s="128" t="s">
        <v>133</v>
      </c>
      <c r="U10" s="128" t="s">
        <v>134</v>
      </c>
      <c r="V10" s="128" t="s">
        <v>135</v>
      </c>
      <c r="W10" s="128" t="s">
        <v>136</v>
      </c>
      <c r="X10" s="128" t="s">
        <v>137</v>
      </c>
      <c r="Y10" s="128" t="s">
        <v>138</v>
      </c>
      <c r="Z10" s="128">
        <v>7.0000000000000007E-2</v>
      </c>
    </row>
    <row r="11" spans="1:26" x14ac:dyDescent="0.3">
      <c r="A11" s="81"/>
    </row>
    <row r="13" spans="1:26" x14ac:dyDescent="0.3">
      <c r="A13" s="128" t="s">
        <v>167</v>
      </c>
      <c r="B13" s="128" t="s">
        <v>168</v>
      </c>
      <c r="C13" s="128" t="s">
        <v>169</v>
      </c>
      <c r="D13" s="128" t="s">
        <v>170</v>
      </c>
      <c r="E13" s="128" t="s">
        <v>171</v>
      </c>
      <c r="F13" s="128" t="s">
        <v>172</v>
      </c>
      <c r="G13" s="128" t="s">
        <v>173</v>
      </c>
      <c r="H13" s="128" t="s">
        <v>174</v>
      </c>
      <c r="I13" s="128" t="s">
        <v>175</v>
      </c>
      <c r="J13" s="128" t="s">
        <v>176</v>
      </c>
      <c r="K13" s="128" t="s">
        <v>177</v>
      </c>
      <c r="L13" s="128" t="s">
        <v>178</v>
      </c>
      <c r="M13" s="128" t="s">
        <v>179</v>
      </c>
      <c r="N13" s="128" t="s">
        <v>180</v>
      </c>
      <c r="O13" s="128" t="s">
        <v>181</v>
      </c>
      <c r="P13" s="128" t="s">
        <v>182</v>
      </c>
      <c r="Q13" s="128" t="s">
        <v>183</v>
      </c>
      <c r="R13" s="128" t="s">
        <v>184</v>
      </c>
      <c r="S13" s="128" t="s">
        <v>185</v>
      </c>
      <c r="T13" s="128" t="s">
        <v>186</v>
      </c>
    </row>
    <row r="14" spans="1:26" x14ac:dyDescent="0.3">
      <c r="A14" s="128" t="s">
        <v>139</v>
      </c>
      <c r="B14" s="128" t="s">
        <v>140</v>
      </c>
      <c r="C14" s="128" t="s">
        <v>141</v>
      </c>
      <c r="D14" s="128" t="s">
        <v>141</v>
      </c>
      <c r="E14" s="128" t="s">
        <v>142</v>
      </c>
      <c r="F14" s="128" t="s">
        <v>143</v>
      </c>
      <c r="G14" s="128" t="s">
        <v>144</v>
      </c>
      <c r="H14" s="128" t="s">
        <v>145</v>
      </c>
      <c r="I14" s="128" t="s">
        <v>146</v>
      </c>
      <c r="J14" s="128" t="s">
        <v>147</v>
      </c>
      <c r="K14" s="128" t="s">
        <v>147</v>
      </c>
      <c r="L14" s="128" t="s">
        <v>147</v>
      </c>
      <c r="M14" s="128" t="s">
        <v>148</v>
      </c>
      <c r="N14" s="128" t="s">
        <v>148</v>
      </c>
      <c r="O14" s="128" t="s">
        <v>149</v>
      </c>
      <c r="P14" s="128" t="s">
        <v>150</v>
      </c>
      <c r="Q14" s="128" t="s">
        <v>151</v>
      </c>
      <c r="R14" s="128" t="s">
        <v>151</v>
      </c>
      <c r="S14" s="128" t="s">
        <v>152</v>
      </c>
      <c r="T14" s="128" t="s">
        <v>153</v>
      </c>
    </row>
    <row r="15" spans="1:26" x14ac:dyDescent="0.3">
      <c r="A15" s="128" t="s">
        <v>187</v>
      </c>
      <c r="B15" s="128" t="s">
        <v>188</v>
      </c>
      <c r="C15" s="128" t="s">
        <v>189</v>
      </c>
      <c r="D15" s="128" t="s">
        <v>190</v>
      </c>
      <c r="E15" s="128" t="s">
        <v>191</v>
      </c>
      <c r="F15" s="128" t="s">
        <v>192</v>
      </c>
      <c r="G15" s="128" t="s">
        <v>193</v>
      </c>
      <c r="H15" s="128" t="s">
        <v>194</v>
      </c>
      <c r="I15" s="128" t="s">
        <v>195</v>
      </c>
      <c r="J15" s="128" t="s">
        <v>196</v>
      </c>
      <c r="K15" s="128" t="s">
        <v>197</v>
      </c>
      <c r="L15" s="128" t="s">
        <v>198</v>
      </c>
      <c r="M15" s="128" t="s">
        <v>199</v>
      </c>
      <c r="N15" s="128" t="s">
        <v>200</v>
      </c>
      <c r="O15" s="128" t="s">
        <v>201</v>
      </c>
      <c r="P15" s="128" t="s">
        <v>202</v>
      </c>
      <c r="Q15" s="128" t="s">
        <v>203</v>
      </c>
      <c r="R15" s="128" t="s">
        <v>204</v>
      </c>
      <c r="S15" s="128" t="s">
        <v>205</v>
      </c>
    </row>
    <row r="16" spans="1:26" x14ac:dyDescent="0.3">
      <c r="A16" s="128" t="s">
        <v>153</v>
      </c>
      <c r="B16" s="128" t="s">
        <v>154</v>
      </c>
      <c r="C16" s="128" t="s">
        <v>155</v>
      </c>
      <c r="D16" s="128" t="s">
        <v>156</v>
      </c>
      <c r="E16" s="128" t="s">
        <v>157</v>
      </c>
      <c r="F16" s="128" t="s">
        <v>158</v>
      </c>
      <c r="G16" s="128" t="s">
        <v>159</v>
      </c>
      <c r="H16" s="128" t="s">
        <v>160</v>
      </c>
      <c r="I16" s="128" t="s">
        <v>161</v>
      </c>
      <c r="J16" s="128" t="s">
        <v>161</v>
      </c>
      <c r="K16" s="128" t="s">
        <v>162</v>
      </c>
      <c r="L16" s="128" t="s">
        <v>162</v>
      </c>
      <c r="M16" s="128" t="s">
        <v>163</v>
      </c>
      <c r="N16" s="128" t="s">
        <v>164</v>
      </c>
      <c r="O16" s="128" t="s">
        <v>165</v>
      </c>
      <c r="P16" s="128" t="s">
        <v>165</v>
      </c>
      <c r="Q16" s="128" t="s">
        <v>165</v>
      </c>
      <c r="R16" s="128" t="s">
        <v>166</v>
      </c>
      <c r="S16" s="128">
        <v>0.02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6398-4859-49C2-8B21-0B941AB427DC}">
  <dimension ref="A1:Z34"/>
  <sheetViews>
    <sheetView tabSelected="1" zoomScale="205" zoomScaleNormal="205" workbookViewId="0">
      <selection activeCell="E18" sqref="E18"/>
    </sheetView>
  </sheetViews>
  <sheetFormatPr defaultColWidth="4.77734375" defaultRowHeight="14.4" x14ac:dyDescent="0.3"/>
  <cols>
    <col min="1" max="7" width="4.77734375" style="128"/>
    <col min="8" max="8" width="4.77734375" style="128" customWidth="1"/>
    <col min="9" max="18" width="4.77734375" style="128"/>
    <col min="19" max="20" width="4.77734375" style="128" customWidth="1"/>
    <col min="21" max="16384" width="4.77734375" style="128"/>
  </cols>
  <sheetData>
    <row r="1" spans="1:26" ht="15" thickTop="1" x14ac:dyDescent="0.3">
      <c r="A1" s="125">
        <f t="shared" ref="A1:H6" ca="1" si="0">OFFSET($I1,0,COLUMN($I1)-COLUMN())</f>
        <v>2.6666666666666665</v>
      </c>
      <c r="B1" s="125">
        <f t="shared" ca="1" si="0"/>
        <v>2.3333333333333335</v>
      </c>
      <c r="C1" s="125">
        <f t="shared" ca="1" si="0"/>
        <v>2</v>
      </c>
      <c r="D1" s="125">
        <f t="shared" ca="1" si="0"/>
        <v>1.6666666666666667</v>
      </c>
      <c r="E1" s="126">
        <f t="shared" ca="1" si="0"/>
        <v>2.3333333333333335</v>
      </c>
      <c r="F1" s="126">
        <f t="shared" ca="1" si="0"/>
        <v>2.6666666666666665</v>
      </c>
      <c r="G1" s="127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9">
        <f t="shared" ca="1" si="0"/>
        <v>2.8000000000000003</v>
      </c>
      <c r="B2" s="129">
        <f t="shared" ca="1" si="0"/>
        <v>2.4</v>
      </c>
      <c r="C2" s="129">
        <f t="shared" ca="1" si="0"/>
        <v>2</v>
      </c>
      <c r="D2" s="125">
        <f t="shared" ca="1" si="0"/>
        <v>1.3333333333333333</v>
      </c>
      <c r="E2" s="126">
        <f t="shared" ca="1" si="0"/>
        <v>1.6666666666666667</v>
      </c>
      <c r="F2" s="126">
        <f t="shared" ca="1" si="0"/>
        <v>2.3333333333333335</v>
      </c>
      <c r="G2" s="127">
        <f t="shared" ca="1" si="0"/>
        <v>2.6666666666666665</v>
      </c>
      <c r="H2" s="4"/>
      <c r="J2" s="4"/>
      <c r="K2" s="13">
        <v>2.6666666666666665</v>
      </c>
      <c r="L2" s="8">
        <v>2.3333333333333335</v>
      </c>
      <c r="M2" s="5">
        <v>1.6666666666666667</v>
      </c>
      <c r="N2" s="16">
        <v>1.3333333333333333</v>
      </c>
      <c r="O2" s="18">
        <v>2</v>
      </c>
      <c r="P2" s="24">
        <v>2.4</v>
      </c>
      <c r="Q2" s="25">
        <v>2.8000000000000003</v>
      </c>
    </row>
    <row r="3" spans="1:26" ht="15" thickBot="1" x14ac:dyDescent="0.35">
      <c r="A3" s="130">
        <f t="shared" ca="1" si="0"/>
        <v>4.2</v>
      </c>
      <c r="B3" s="130">
        <f t="shared" ca="1" si="0"/>
        <v>1.2</v>
      </c>
      <c r="C3" s="129">
        <f t="shared" ca="1" si="0"/>
        <v>0.39999999999999997</v>
      </c>
      <c r="D3" s="125">
        <f t="shared" ca="1" si="0"/>
        <v>0.33333333333333331</v>
      </c>
      <c r="E3" s="126">
        <f t="shared" ca="1" si="0"/>
        <v>0.33333333333333331</v>
      </c>
      <c r="F3" s="126">
        <f t="shared" ca="1" si="0"/>
        <v>2</v>
      </c>
      <c r="G3" s="131">
        <f t="shared" ca="1" si="0"/>
        <v>2.3333333333333335</v>
      </c>
      <c r="H3" s="4"/>
      <c r="J3" s="4"/>
      <c r="K3" s="75">
        <v>2.3333333333333335</v>
      </c>
      <c r="L3" s="8">
        <v>2</v>
      </c>
      <c r="M3" s="5">
        <v>0.33333333333333331</v>
      </c>
      <c r="N3" s="16">
        <v>0.33333333333333331</v>
      </c>
      <c r="O3" s="18">
        <v>0.39999999999999997</v>
      </c>
      <c r="P3" s="9">
        <v>1.2</v>
      </c>
      <c r="Q3" s="21">
        <v>4.2</v>
      </c>
    </row>
    <row r="4" spans="1:26" ht="15.6" thickTop="1" thickBot="1" x14ac:dyDescent="0.35">
      <c r="A4" s="130">
        <f t="shared" ca="1" si="0"/>
        <v>4.2</v>
      </c>
      <c r="B4" s="130">
        <f t="shared" ca="1" si="0"/>
        <v>1.2</v>
      </c>
      <c r="C4" s="129">
        <f t="shared" ca="1" si="0"/>
        <v>1.2</v>
      </c>
      <c r="D4" s="125">
        <f ca="1">OFFSET($I4,0,COLUMN($I4)-COLUMN())</f>
        <v>1</v>
      </c>
      <c r="E4" s="126">
        <f t="shared" ca="1" si="0"/>
        <v>1</v>
      </c>
      <c r="F4" s="132">
        <f t="shared" ca="1" si="0"/>
        <v>2.3333333333333335</v>
      </c>
      <c r="G4" s="133">
        <f t="shared" ca="1" si="0"/>
        <v>3</v>
      </c>
      <c r="H4" s="133">
        <f t="shared" ca="1" si="0"/>
        <v>3.3333333333333335</v>
      </c>
      <c r="J4" s="71">
        <v>3.3333333333333335</v>
      </c>
      <c r="K4" s="72">
        <v>3</v>
      </c>
      <c r="L4" s="62">
        <v>2.3333333333333335</v>
      </c>
      <c r="M4" s="10">
        <v>1</v>
      </c>
      <c r="N4" s="17">
        <v>1</v>
      </c>
      <c r="O4" s="19">
        <v>1.2</v>
      </c>
      <c r="P4" s="11">
        <v>1.2</v>
      </c>
      <c r="Q4" s="22">
        <v>4.2</v>
      </c>
    </row>
    <row r="5" spans="1:26" ht="15.6" thickTop="1" thickBot="1" x14ac:dyDescent="0.35">
      <c r="A5" s="130">
        <f t="shared" ca="1" si="0"/>
        <v>4.8</v>
      </c>
      <c r="B5" s="130">
        <f t="shared" ca="1" si="0"/>
        <v>3.6</v>
      </c>
      <c r="C5" s="129">
        <f t="shared" ca="1" si="0"/>
        <v>2.4</v>
      </c>
      <c r="D5" s="125">
        <f t="shared" ca="1" si="0"/>
        <v>2</v>
      </c>
      <c r="E5" s="133">
        <f t="shared" ca="1" si="0"/>
        <v>1.6666666666666667</v>
      </c>
      <c r="F5" s="134">
        <f t="shared" ca="1" si="0"/>
        <v>0.33333333333333331</v>
      </c>
      <c r="G5" s="134">
        <f t="shared" ca="1" si="0"/>
        <v>1</v>
      </c>
      <c r="H5" s="133">
        <f t="shared" ca="1" si="0"/>
        <v>3</v>
      </c>
      <c r="J5" s="73">
        <v>3</v>
      </c>
      <c r="K5" s="111">
        <v>1</v>
      </c>
      <c r="L5" s="123">
        <v>0.33333333333333331</v>
      </c>
      <c r="M5" s="74">
        <v>1.6666666666666667</v>
      </c>
      <c r="N5" s="83">
        <v>2</v>
      </c>
      <c r="O5" s="20">
        <v>2.4</v>
      </c>
      <c r="P5" s="14">
        <v>3.6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5">
        <f t="shared" ca="1" si="0"/>
        <v>0</v>
      </c>
      <c r="G6" s="135">
        <f t="shared" ca="1" si="0"/>
        <v>0</v>
      </c>
      <c r="H6" s="133">
        <f t="shared" ca="1" si="0"/>
        <v>2</v>
      </c>
      <c r="J6" s="82">
        <v>2</v>
      </c>
      <c r="K6" s="112"/>
      <c r="L6" s="114"/>
      <c r="M6" s="4"/>
      <c r="N6" s="4"/>
      <c r="O6" s="4"/>
      <c r="P6" s="4"/>
      <c r="Q6" s="4"/>
    </row>
    <row r="7" spans="1:26" ht="15" thickTop="1" x14ac:dyDescent="0.3"/>
    <row r="9" spans="1:26" x14ac:dyDescent="0.3">
      <c r="A9" s="81" t="s">
        <v>9</v>
      </c>
      <c r="B9" s="81" t="s">
        <v>2</v>
      </c>
      <c r="C9" s="81" t="s">
        <v>11</v>
      </c>
      <c r="D9" s="81" t="s">
        <v>28</v>
      </c>
      <c r="E9" s="81" t="s">
        <v>25</v>
      </c>
      <c r="F9" s="81" t="s">
        <v>22</v>
      </c>
      <c r="G9" s="81" t="s">
        <v>12</v>
      </c>
      <c r="H9" s="81" t="s">
        <v>10</v>
      </c>
      <c r="I9" s="81" t="s">
        <v>21</v>
      </c>
      <c r="J9" s="81" t="s">
        <v>13</v>
      </c>
      <c r="K9" s="81" t="s">
        <v>29</v>
      </c>
      <c r="L9" s="81" t="s">
        <v>23</v>
      </c>
      <c r="M9" s="81" t="s">
        <v>18</v>
      </c>
      <c r="N9" s="81" t="s">
        <v>24</v>
      </c>
      <c r="O9" s="81" t="s">
        <v>14</v>
      </c>
      <c r="P9" s="81" t="s">
        <v>20</v>
      </c>
      <c r="Q9" s="81" t="s">
        <v>8</v>
      </c>
      <c r="R9" s="81" t="s">
        <v>15</v>
      </c>
      <c r="S9" s="81" t="s">
        <v>31</v>
      </c>
      <c r="T9" s="81" t="s">
        <v>3</v>
      </c>
      <c r="U9" s="81" t="s">
        <v>19</v>
      </c>
      <c r="V9" s="81" t="s">
        <v>26</v>
      </c>
      <c r="W9" s="81" t="s">
        <v>17</v>
      </c>
      <c r="X9" s="81" t="s">
        <v>7</v>
      </c>
      <c r="Y9" s="81" t="s">
        <v>1</v>
      </c>
      <c r="Z9" s="81" t="s">
        <v>16</v>
      </c>
    </row>
    <row r="10" spans="1:26" x14ac:dyDescent="0.3">
      <c r="A10" s="128" t="s">
        <v>114</v>
      </c>
      <c r="B10" s="128" t="s">
        <v>115</v>
      </c>
      <c r="C10" s="128" t="s">
        <v>116</v>
      </c>
      <c r="D10" s="128" t="s">
        <v>117</v>
      </c>
      <c r="E10" s="128" t="s">
        <v>118</v>
      </c>
      <c r="F10" s="128" t="s">
        <v>119</v>
      </c>
      <c r="G10" s="128" t="s">
        <v>120</v>
      </c>
      <c r="H10" s="128" t="s">
        <v>121</v>
      </c>
      <c r="I10" s="128" t="s">
        <v>122</v>
      </c>
      <c r="J10" s="128" t="s">
        <v>123</v>
      </c>
      <c r="K10" s="128" t="s">
        <v>124</v>
      </c>
      <c r="L10" s="128" t="s">
        <v>125</v>
      </c>
      <c r="M10" s="128" t="s">
        <v>126</v>
      </c>
      <c r="N10" s="128" t="s">
        <v>127</v>
      </c>
      <c r="O10" s="128" t="s">
        <v>128</v>
      </c>
      <c r="P10" s="128" t="s">
        <v>129</v>
      </c>
      <c r="Q10" s="128" t="s">
        <v>130</v>
      </c>
      <c r="R10" s="128" t="s">
        <v>131</v>
      </c>
      <c r="S10" s="128" t="s">
        <v>132</v>
      </c>
      <c r="T10" s="128" t="s">
        <v>133</v>
      </c>
      <c r="U10" s="128" t="s">
        <v>134</v>
      </c>
      <c r="V10" s="128" t="s">
        <v>135</v>
      </c>
      <c r="W10" s="128" t="s">
        <v>136</v>
      </c>
      <c r="X10" s="128" t="s">
        <v>137</v>
      </c>
      <c r="Y10" s="128" t="s">
        <v>138</v>
      </c>
      <c r="Z10" s="128">
        <v>7.0000000000000007E-2</v>
      </c>
    </row>
    <row r="11" spans="1:26" x14ac:dyDescent="0.3">
      <c r="A11" s="81"/>
    </row>
    <row r="13" spans="1:26" x14ac:dyDescent="0.3">
      <c r="A13" s="128" t="s">
        <v>167</v>
      </c>
      <c r="B13" s="128" t="s">
        <v>168</v>
      </c>
      <c r="C13" s="128" t="s">
        <v>169</v>
      </c>
      <c r="D13" s="128" t="s">
        <v>170</v>
      </c>
      <c r="E13" s="128" t="s">
        <v>171</v>
      </c>
      <c r="F13" s="128" t="s">
        <v>172</v>
      </c>
      <c r="G13" s="128" t="s">
        <v>173</v>
      </c>
      <c r="H13" s="128" t="s">
        <v>174</v>
      </c>
      <c r="I13" s="128" t="s">
        <v>175</v>
      </c>
      <c r="J13" s="128" t="s">
        <v>176</v>
      </c>
      <c r="K13" s="128" t="s">
        <v>177</v>
      </c>
      <c r="L13" s="128" t="s">
        <v>178</v>
      </c>
      <c r="M13" s="128" t="s">
        <v>179</v>
      </c>
      <c r="N13" s="128" t="s">
        <v>180</v>
      </c>
      <c r="O13" s="128" t="s">
        <v>181</v>
      </c>
      <c r="P13" s="128" t="s">
        <v>182</v>
      </c>
      <c r="Q13" s="128" t="s">
        <v>183</v>
      </c>
      <c r="R13" s="128" t="s">
        <v>184</v>
      </c>
      <c r="S13" s="128" t="s">
        <v>185</v>
      </c>
      <c r="T13" s="128" t="s">
        <v>186</v>
      </c>
    </row>
    <row r="14" spans="1:26" x14ac:dyDescent="0.3">
      <c r="A14" s="128" t="s">
        <v>139</v>
      </c>
      <c r="B14" s="128" t="s">
        <v>140</v>
      </c>
      <c r="C14" s="128" t="s">
        <v>141</v>
      </c>
      <c r="D14" s="128" t="s">
        <v>141</v>
      </c>
      <c r="E14" s="128" t="s">
        <v>142</v>
      </c>
      <c r="F14" s="128" t="s">
        <v>143</v>
      </c>
      <c r="G14" s="128" t="s">
        <v>144</v>
      </c>
      <c r="H14" s="128" t="s">
        <v>145</v>
      </c>
      <c r="I14" s="128" t="s">
        <v>146</v>
      </c>
      <c r="J14" s="128" t="s">
        <v>147</v>
      </c>
      <c r="K14" s="128" t="s">
        <v>147</v>
      </c>
      <c r="L14" s="128" t="s">
        <v>147</v>
      </c>
      <c r="M14" s="128" t="s">
        <v>148</v>
      </c>
      <c r="N14" s="128" t="s">
        <v>148</v>
      </c>
      <c r="O14" s="128" t="s">
        <v>149</v>
      </c>
      <c r="P14" s="128" t="s">
        <v>150</v>
      </c>
      <c r="Q14" s="128" t="s">
        <v>151</v>
      </c>
      <c r="R14" s="128" t="s">
        <v>151</v>
      </c>
      <c r="S14" s="128" t="s">
        <v>152</v>
      </c>
      <c r="T14" s="128" t="s">
        <v>153</v>
      </c>
    </row>
    <row r="15" spans="1:26" x14ac:dyDescent="0.3">
      <c r="A15" s="128" t="s">
        <v>187</v>
      </c>
      <c r="B15" s="128" t="s">
        <v>188</v>
      </c>
      <c r="C15" s="128" t="s">
        <v>189</v>
      </c>
      <c r="D15" s="128" t="s">
        <v>190</v>
      </c>
      <c r="E15" s="128" t="s">
        <v>191</v>
      </c>
      <c r="F15" s="128" t="s">
        <v>192</v>
      </c>
      <c r="G15" s="128" t="s">
        <v>193</v>
      </c>
      <c r="H15" s="128" t="s">
        <v>194</v>
      </c>
      <c r="I15" s="128" t="s">
        <v>195</v>
      </c>
      <c r="J15" s="128" t="s">
        <v>196</v>
      </c>
      <c r="K15" s="128" t="s">
        <v>197</v>
      </c>
      <c r="L15" s="128" t="s">
        <v>198</v>
      </c>
      <c r="M15" s="128" t="s">
        <v>199</v>
      </c>
      <c r="N15" s="128" t="s">
        <v>200</v>
      </c>
      <c r="O15" s="128" t="s">
        <v>201</v>
      </c>
      <c r="P15" s="128" t="s">
        <v>202</v>
      </c>
      <c r="Q15" s="128" t="s">
        <v>203</v>
      </c>
      <c r="R15" s="128" t="s">
        <v>204</v>
      </c>
      <c r="S15" s="128" t="s">
        <v>205</v>
      </c>
    </row>
    <row r="16" spans="1:26" x14ac:dyDescent="0.3">
      <c r="A16" s="128" t="s">
        <v>153</v>
      </c>
      <c r="B16" s="128" t="s">
        <v>154</v>
      </c>
      <c r="C16" s="128" t="s">
        <v>155</v>
      </c>
      <c r="D16" s="128" t="s">
        <v>156</v>
      </c>
      <c r="E16" s="128" t="s">
        <v>157</v>
      </c>
      <c r="F16" s="128" t="s">
        <v>158</v>
      </c>
      <c r="G16" s="128" t="s">
        <v>159</v>
      </c>
      <c r="H16" s="128" t="s">
        <v>160</v>
      </c>
      <c r="I16" s="128" t="s">
        <v>161</v>
      </c>
      <c r="J16" s="128" t="s">
        <v>161</v>
      </c>
      <c r="K16" s="128" t="s">
        <v>162</v>
      </c>
      <c r="L16" s="128" t="s">
        <v>162</v>
      </c>
      <c r="M16" s="128" t="s">
        <v>163</v>
      </c>
      <c r="N16" s="128" t="s">
        <v>164</v>
      </c>
      <c r="O16" s="128" t="s">
        <v>165</v>
      </c>
      <c r="P16" s="128" t="s">
        <v>165</v>
      </c>
      <c r="Q16" s="128" t="s">
        <v>165</v>
      </c>
      <c r="R16" s="128" t="s">
        <v>166</v>
      </c>
      <c r="S16" s="128">
        <v>0.02</v>
      </c>
    </row>
    <row r="17" spans="1:1" x14ac:dyDescent="0.3">
      <c r="A17" s="81"/>
    </row>
    <row r="18" spans="1:1" x14ac:dyDescent="0.3">
      <c r="A18" s="81"/>
    </row>
    <row r="19" spans="1:1" x14ac:dyDescent="0.3">
      <c r="A19" s="81"/>
    </row>
    <row r="20" spans="1:1" x14ac:dyDescent="0.3">
      <c r="A20" s="81"/>
    </row>
    <row r="21" spans="1:1" x14ac:dyDescent="0.3">
      <c r="A21" s="81"/>
    </row>
    <row r="22" spans="1:1" x14ac:dyDescent="0.3">
      <c r="A22" s="81"/>
    </row>
    <row r="23" spans="1:1" x14ac:dyDescent="0.3">
      <c r="A23" s="81"/>
    </row>
    <row r="24" spans="1:1" x14ac:dyDescent="0.3">
      <c r="A24" s="81"/>
    </row>
    <row r="25" spans="1:1" x14ac:dyDescent="0.3">
      <c r="A25" s="81"/>
    </row>
    <row r="26" spans="1:1" x14ac:dyDescent="0.3">
      <c r="A26" s="81"/>
    </row>
    <row r="27" spans="1:1" x14ac:dyDescent="0.3">
      <c r="A27" s="81"/>
    </row>
    <row r="28" spans="1:1" x14ac:dyDescent="0.3">
      <c r="A28" s="81"/>
    </row>
    <row r="29" spans="1:1" x14ac:dyDescent="0.3">
      <c r="A29" s="81"/>
    </row>
    <row r="30" spans="1:1" x14ac:dyDescent="0.3">
      <c r="A30" s="81"/>
    </row>
    <row r="31" spans="1:1" x14ac:dyDescent="0.3">
      <c r="A31" s="81"/>
    </row>
    <row r="32" spans="1:1" x14ac:dyDescent="0.3">
      <c r="A32" s="81"/>
    </row>
    <row r="33" spans="1:1" x14ac:dyDescent="0.3">
      <c r="A33" s="81"/>
    </row>
    <row r="34" spans="1:1" x14ac:dyDescent="0.3">
      <c r="A34" s="8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2" sqref="A1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24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6"/>
      <c r="H3" s="2"/>
      <c r="J3" s="27"/>
      <c r="K3" s="76"/>
      <c r="L3" s="86" t="s">
        <v>14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3</v>
      </c>
      <c r="M4" s="91" t="s">
        <v>21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O4" sqref="O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18</v>
      </c>
      <c r="N2" s="87" t="s">
        <v>23</v>
      </c>
      <c r="O2" s="88" t="s">
        <v>29</v>
      </c>
      <c r="P2" s="88" t="s">
        <v>30</v>
      </c>
      <c r="Q2" s="95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6"/>
      <c r="H3" s="2"/>
      <c r="J3" s="27"/>
      <c r="K3" s="76"/>
      <c r="L3" s="86" t="s">
        <v>24</v>
      </c>
      <c r="M3" s="91" t="s">
        <v>12</v>
      </c>
      <c r="N3" s="87" t="s">
        <v>9</v>
      </c>
      <c r="O3" s="88" t="s">
        <v>10</v>
      </c>
      <c r="P3" s="89" t="s">
        <v>25</v>
      </c>
      <c r="Q3" s="89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7" t="s">
        <v>16</v>
      </c>
      <c r="G4" s="3"/>
      <c r="H4" s="3"/>
      <c r="J4" s="90"/>
      <c r="K4" s="90"/>
      <c r="L4" s="86" t="s">
        <v>20</v>
      </c>
      <c r="M4" s="99" t="s">
        <v>8</v>
      </c>
      <c r="N4" s="96" t="s">
        <v>38</v>
      </c>
      <c r="O4" s="88" t="s">
        <v>19</v>
      </c>
      <c r="P4" s="89" t="s">
        <v>32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7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P3" sqref="P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10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25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31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6"/>
      <c r="L1" s="86">
        <v>7</v>
      </c>
      <c r="M1" s="91">
        <v>6</v>
      </c>
      <c r="N1" s="87">
        <v>5</v>
      </c>
      <c r="O1" s="87">
        <v>9</v>
      </c>
      <c r="P1" s="87">
        <v>8</v>
      </c>
      <c r="Q1" s="96" t="s">
        <v>36</v>
      </c>
    </row>
    <row r="2" spans="1:17" x14ac:dyDescent="0.3">
      <c r="A2" s="78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100" t="s">
        <v>38</v>
      </c>
      <c r="H2" s="2"/>
      <c r="J2" s="27"/>
      <c r="K2" s="86" t="s">
        <v>48</v>
      </c>
      <c r="L2" s="86" t="s">
        <v>15</v>
      </c>
      <c r="M2" s="91" t="s">
        <v>18</v>
      </c>
      <c r="N2" s="87" t="s">
        <v>10</v>
      </c>
      <c r="O2" s="88" t="s">
        <v>14</v>
      </c>
      <c r="P2" s="88" t="s">
        <v>16</v>
      </c>
      <c r="Q2" s="95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6"/>
      <c r="H3" s="2"/>
      <c r="J3" s="27"/>
      <c r="K3" s="76" t="s">
        <v>47</v>
      </c>
      <c r="L3" s="86" t="s">
        <v>13</v>
      </c>
      <c r="M3" s="91" t="s">
        <v>12</v>
      </c>
      <c r="N3" s="87" t="s">
        <v>2</v>
      </c>
      <c r="O3" s="88" t="s">
        <v>22</v>
      </c>
      <c r="P3" s="89" t="s">
        <v>3</v>
      </c>
      <c r="Q3" s="89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8" t="s">
        <v>38</v>
      </c>
      <c r="G4" s="3"/>
      <c r="H4" s="3"/>
      <c r="J4" s="90"/>
      <c r="K4" s="90"/>
      <c r="L4" s="86" t="s">
        <v>8</v>
      </c>
      <c r="M4" s="91" t="s">
        <v>24</v>
      </c>
      <c r="N4" s="87" t="s">
        <v>29</v>
      </c>
      <c r="O4" s="88" t="s">
        <v>31</v>
      </c>
      <c r="P4" s="89" t="s">
        <v>19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7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Efforts</vt:lpstr>
      <vt:lpstr>Results</vt:lpstr>
      <vt:lpstr>Keys</vt:lpstr>
      <vt:lpstr>Template</vt:lpstr>
      <vt:lpstr>My</vt:lpstr>
      <vt:lpstr>Soul</vt:lpstr>
      <vt:lpstr>Mtgap2</vt:lpstr>
      <vt:lpstr>Norman</vt:lpstr>
      <vt:lpstr>Breakl15</vt:lpstr>
      <vt:lpstr>Querty</vt:lpstr>
      <vt:lpstr>Collemak</vt:lpstr>
      <vt:lpstr>Mtgap1</vt:lpstr>
      <vt:lpstr>Dvorak</vt:lpstr>
      <vt:lpstr>Workman</vt:lpstr>
      <vt:lpstr>Niro</vt:lpstr>
      <vt:lpstr>Kaehi</vt:lpstr>
      <vt:lpstr>QFMLWY</vt:lpstr>
      <vt:lpstr>QGMLWB</vt:lpstr>
      <vt:lpstr>QGMLWY</vt:lpstr>
      <vt:lpstr>TNWMLC</vt:lpstr>
      <vt:lpstr>Gelatin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2020-06-28T18:15:22Z</dcterms:modified>
</cp:coreProperties>
</file>