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showObjects="none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galiamov\projects\personal\ergo-layouts\docs\"/>
    </mc:Choice>
  </mc:AlternateContent>
  <xr:revisionPtr revIDLastSave="0" documentId="13_ncr:1_{13D4116A-2823-421B-A7B3-DA7C93D688E7}" xr6:coauthVersionLast="45" xr6:coauthVersionMax="45" xr10:uidLastSave="{00000000-0000-0000-0000-000000000000}"/>
  <bookViews>
    <workbookView xWindow="624" yWindow="-108" windowWidth="30204" windowHeight="17496" tabRatio="872" activeTab="2" xr2:uid="{76A7A5CA-0E08-423E-A6CA-8240103AE293}"/>
  </bookViews>
  <sheets>
    <sheet name="Efforts" sheetId="1" r:id="rId1"/>
    <sheet name="Template" sheetId="23" r:id="rId2"/>
    <sheet name="My 22" sheetId="24" r:id="rId3"/>
    <sheet name="Keys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24" l="1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AC7" i="24"/>
  <c r="AA7" i="24"/>
  <c r="AJ6" i="24"/>
  <c r="AI6" i="24"/>
  <c r="AH6" i="24"/>
  <c r="AG6" i="24"/>
  <c r="AF6" i="24"/>
  <c r="AE6" i="24"/>
  <c r="AD6" i="24"/>
  <c r="AC6" i="24"/>
  <c r="AA6" i="24"/>
  <c r="Z6" i="24"/>
  <c r="Y6" i="24"/>
  <c r="X6" i="24"/>
  <c r="W6" i="24"/>
  <c r="V6" i="24"/>
  <c r="U6" i="24"/>
  <c r="T6" i="24"/>
  <c r="AJ5" i="24"/>
  <c r="AE5" i="24"/>
  <c r="AD5" i="24"/>
  <c r="AC5" i="24"/>
  <c r="AA5" i="24"/>
  <c r="Z5" i="24"/>
  <c r="T5" i="24"/>
  <c r="AI5" i="24"/>
  <c r="I23" i="24"/>
  <c r="J23" i="24" s="1"/>
  <c r="I20" i="24"/>
  <c r="J20" i="24" s="1"/>
  <c r="AF5" i="24"/>
  <c r="AJ4" i="24"/>
  <c r="AE4" i="24"/>
  <c r="AD4" i="24"/>
  <c r="Z4" i="24"/>
  <c r="T4" i="24"/>
  <c r="AH4" i="24"/>
  <c r="AJ3" i="24"/>
  <c r="AE3" i="24"/>
  <c r="AD3" i="24"/>
  <c r="Z3" i="24"/>
  <c r="T3" i="24"/>
  <c r="AI3" i="24"/>
  <c r="AH3" i="24"/>
  <c r="I15" i="24"/>
  <c r="J15" i="24" s="1"/>
  <c r="AJ2" i="24"/>
  <c r="AI2" i="24"/>
  <c r="AH2" i="24"/>
  <c r="AG2" i="24"/>
  <c r="AF2" i="24"/>
  <c r="AE2" i="24"/>
  <c r="AD2" i="24"/>
  <c r="Z2" i="24"/>
  <c r="Y2" i="24"/>
  <c r="X2" i="24"/>
  <c r="W2" i="24"/>
  <c r="V2" i="24"/>
  <c r="U2" i="24"/>
  <c r="T2" i="24"/>
  <c r="Y5" i="24" l="1"/>
  <c r="F26" i="24"/>
  <c r="G26" i="24" s="1"/>
  <c r="X4" i="24"/>
  <c r="F22" i="24"/>
  <c r="G22" i="24" s="1"/>
  <c r="F18" i="24"/>
  <c r="G18" i="24" s="1"/>
  <c r="W3" i="24"/>
  <c r="F25" i="24"/>
  <c r="G25" i="24" s="1"/>
  <c r="Y4" i="24"/>
  <c r="Y3" i="24"/>
  <c r="F24" i="24"/>
  <c r="G24" i="24" s="1"/>
  <c r="W4" i="24"/>
  <c r="F19" i="24"/>
  <c r="G19" i="24" s="1"/>
  <c r="F13" i="24"/>
  <c r="G13" i="24" s="1"/>
  <c r="U4" i="24"/>
  <c r="I13" i="24"/>
  <c r="J13" i="24" s="1"/>
  <c r="I25" i="24"/>
  <c r="J25" i="24" s="1"/>
  <c r="I18" i="24"/>
  <c r="J18" i="24" s="1"/>
  <c r="I16" i="24"/>
  <c r="J16" i="24" s="1"/>
  <c r="I21" i="24"/>
  <c r="J21" i="24" s="1"/>
  <c r="I26" i="24"/>
  <c r="J26" i="24" s="1"/>
  <c r="I19" i="24"/>
  <c r="J19" i="24" s="1"/>
  <c r="AF4" i="24"/>
  <c r="AG4" i="24"/>
  <c r="AI4" i="24"/>
  <c r="AG5" i="24"/>
  <c r="AH5" i="24"/>
  <c r="I14" i="24"/>
  <c r="J14" i="24" s="1"/>
  <c r="I12" i="24"/>
  <c r="J12" i="24" s="1"/>
  <c r="I24" i="24"/>
  <c r="J24" i="24" s="1"/>
  <c r="AG3" i="24"/>
  <c r="I17" i="24"/>
  <c r="J17" i="24" s="1"/>
  <c r="AF3" i="24"/>
  <c r="I22" i="24"/>
  <c r="J22" i="24" s="1"/>
  <c r="L5" i="1"/>
  <c r="T9" i="24" l="1"/>
  <c r="X3" i="24"/>
  <c r="F21" i="24"/>
  <c r="G21" i="24" s="1"/>
  <c r="V5" i="24"/>
  <c r="F17" i="24"/>
  <c r="G17" i="24" s="1"/>
  <c r="F15" i="24"/>
  <c r="G15" i="24" s="1"/>
  <c r="V3" i="24"/>
  <c r="F20" i="24"/>
  <c r="G20" i="24" s="1"/>
  <c r="W5" i="24"/>
  <c r="J27" i="24"/>
  <c r="V4" i="24"/>
  <c r="F16" i="24"/>
  <c r="G16" i="24" s="1"/>
  <c r="U5" i="24"/>
  <c r="F14" i="24"/>
  <c r="G14" i="24" s="1"/>
  <c r="X5" i="24"/>
  <c r="F23" i="24"/>
  <c r="G23" i="24" s="1"/>
  <c r="F12" i="24"/>
  <c r="G12" i="24" s="1"/>
  <c r="U3" i="24"/>
  <c r="M5" i="1"/>
  <c r="T8" i="24" l="1"/>
  <c r="A9" i="24" s="1"/>
  <c r="G27" i="24"/>
  <c r="L6" i="1"/>
  <c r="O4" i="1" l="1"/>
  <c r="O4" i="23" s="1"/>
  <c r="N4" i="1"/>
  <c r="N4" i="23" s="1"/>
  <c r="M4" i="1"/>
  <c r="M4" i="23" s="1"/>
  <c r="D13" i="23" l="1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I22" i="23" l="1"/>
  <c r="J22" i="23" s="1"/>
  <c r="I19" i="23"/>
  <c r="J19" i="23" s="1"/>
  <c r="I16" i="23"/>
  <c r="J16" i="23" s="1"/>
  <c r="P3" i="1"/>
  <c r="P3" i="23" l="1"/>
  <c r="I24" i="23" s="1"/>
  <c r="J24" i="23" s="1"/>
  <c r="AC7" i="23" l="1"/>
  <c r="AJ6" i="23"/>
  <c r="AI6" i="23"/>
  <c r="AH6" i="23"/>
  <c r="AG6" i="23"/>
  <c r="AF6" i="23"/>
  <c r="AE6" i="23"/>
  <c r="AD6" i="23"/>
  <c r="AC6" i="23"/>
  <c r="AJ5" i="23"/>
  <c r="AD5" i="23"/>
  <c r="AC5" i="23"/>
  <c r="AJ4" i="23"/>
  <c r="AD4" i="23"/>
  <c r="AJ3" i="23"/>
  <c r="AI3" i="23"/>
  <c r="AD3" i="23"/>
  <c r="AJ2" i="23"/>
  <c r="AI2" i="23"/>
  <c r="AH2" i="23"/>
  <c r="AG2" i="23"/>
  <c r="AF2" i="23"/>
  <c r="AE2" i="23"/>
  <c r="AD2" i="23"/>
  <c r="P5" i="1" l="1"/>
  <c r="P5" i="23" s="1"/>
  <c r="P6" i="1"/>
  <c r="P4" i="1"/>
  <c r="P4" i="23" s="1"/>
  <c r="Q5" i="1"/>
  <c r="Q6" i="1"/>
  <c r="Q4" i="1"/>
  <c r="Q3" i="1"/>
  <c r="O5" i="1"/>
  <c r="O5" i="23" s="1"/>
  <c r="I23" i="23" s="1"/>
  <c r="J23" i="23" s="1"/>
  <c r="O6" i="1"/>
  <c r="O3" i="1"/>
  <c r="O3" i="23" s="1"/>
  <c r="I21" i="23" s="1"/>
  <c r="J21" i="23" s="1"/>
  <c r="O2" i="1"/>
  <c r="P2" i="1"/>
  <c r="Q2" i="1"/>
  <c r="N2" i="1"/>
  <c r="N3" i="1"/>
  <c r="N3" i="23" s="1"/>
  <c r="I18" i="23" s="1"/>
  <c r="J18" i="23" s="1"/>
  <c r="N5" i="1"/>
  <c r="N5" i="23" s="1"/>
  <c r="I20" i="23" s="1"/>
  <c r="J20" i="23" s="1"/>
  <c r="N6" i="1"/>
  <c r="L5" i="23"/>
  <c r="I14" i="23" s="1"/>
  <c r="J14" i="23" s="1"/>
  <c r="M5" i="23"/>
  <c r="I17" i="23" s="1"/>
  <c r="J17" i="23" s="1"/>
  <c r="I25" i="23" l="1"/>
  <c r="J25" i="23" s="1"/>
  <c r="AI4" i="23"/>
  <c r="I26" i="23"/>
  <c r="J26" i="23" s="1"/>
  <c r="AI5" i="23"/>
  <c r="K5" i="1"/>
  <c r="C43" i="1" s="1"/>
  <c r="C50" i="1"/>
  <c r="K6" i="1"/>
  <c r="C51" i="1" s="1"/>
  <c r="J5" i="1"/>
  <c r="C44" i="1" s="1"/>
  <c r="J6" i="1"/>
  <c r="C52" i="1" s="1"/>
  <c r="J7" i="1"/>
  <c r="C53" i="1" s="1"/>
  <c r="C47" i="1"/>
  <c r="C46" i="1"/>
  <c r="M6" i="1"/>
  <c r="C49" i="1" s="1"/>
  <c r="L4" i="1"/>
  <c r="C34" i="1"/>
  <c r="L3" i="1"/>
  <c r="M3" i="1"/>
  <c r="C26" i="1"/>
  <c r="C23" i="1"/>
  <c r="C24" i="1"/>
  <c r="K3" i="1"/>
  <c r="C29" i="1" s="1"/>
  <c r="K4" i="1"/>
  <c r="C36" i="1" s="1"/>
  <c r="L2" i="1"/>
  <c r="C21" i="1" s="1"/>
  <c r="M2" i="1"/>
  <c r="C20" i="1" s="1"/>
  <c r="C17" i="1"/>
  <c r="K2" i="1"/>
  <c r="C22" i="1" s="1"/>
  <c r="C41" i="1"/>
  <c r="C38" i="1"/>
  <c r="C37" i="1"/>
  <c r="C39" i="1"/>
  <c r="C42" i="1"/>
  <c r="C40" i="1"/>
  <c r="L53" i="1"/>
  <c r="N53" i="1" s="1"/>
  <c r="L52" i="1"/>
  <c r="N52" i="1" s="1"/>
  <c r="L51" i="1"/>
  <c r="Q51" i="1" s="1"/>
  <c r="L50" i="1"/>
  <c r="Q50" i="1" s="1"/>
  <c r="L49" i="1"/>
  <c r="Q49" i="1" s="1"/>
  <c r="L48" i="1"/>
  <c r="Q48" i="1" s="1"/>
  <c r="L47" i="1"/>
  <c r="Q47" i="1" s="1"/>
  <c r="L46" i="1"/>
  <c r="N46" i="1" s="1"/>
  <c r="L45" i="1"/>
  <c r="N45" i="1" s="1"/>
  <c r="L44" i="1"/>
  <c r="N44" i="1" s="1"/>
  <c r="L43" i="1"/>
  <c r="Q43" i="1" s="1"/>
  <c r="L42" i="1"/>
  <c r="Q42" i="1" s="1"/>
  <c r="L41" i="1"/>
  <c r="Q41" i="1" s="1"/>
  <c r="L40" i="1"/>
  <c r="Q40" i="1" s="1"/>
  <c r="L39" i="1"/>
  <c r="Q39" i="1" s="1"/>
  <c r="L38" i="1"/>
  <c r="Q38" i="1" s="1"/>
  <c r="L37" i="1"/>
  <c r="N37" i="1" s="1"/>
  <c r="L36" i="1"/>
  <c r="N36" i="1" s="1"/>
  <c r="L35" i="1"/>
  <c r="N35" i="1" s="1"/>
  <c r="L34" i="1"/>
  <c r="Q34" i="1" s="1"/>
  <c r="L33" i="1"/>
  <c r="Q33" i="1" s="1"/>
  <c r="L32" i="1"/>
  <c r="Q32" i="1" s="1"/>
  <c r="L31" i="1"/>
  <c r="Q31" i="1" s="1"/>
  <c r="L30" i="1"/>
  <c r="Q30" i="1" s="1"/>
  <c r="L29" i="1"/>
  <c r="N29" i="1" s="1"/>
  <c r="L28" i="1"/>
  <c r="N28" i="1" s="1"/>
  <c r="L27" i="1"/>
  <c r="N27" i="1" s="1"/>
  <c r="L26" i="1"/>
  <c r="Q26" i="1" s="1"/>
  <c r="L25" i="1"/>
  <c r="Q25" i="1" s="1"/>
  <c r="L24" i="1"/>
  <c r="Q24" i="1" s="1"/>
  <c r="L23" i="1"/>
  <c r="Q23" i="1" s="1"/>
  <c r="L22" i="1"/>
  <c r="N22" i="1" s="1"/>
  <c r="L21" i="1"/>
  <c r="N21" i="1" s="1"/>
  <c r="L20" i="1"/>
  <c r="N20" i="1" s="1"/>
  <c r="L19" i="1"/>
  <c r="N19" i="1" s="1"/>
  <c r="L18" i="1"/>
  <c r="Q18" i="1" s="1"/>
  <c r="L17" i="1"/>
  <c r="Q17" i="1" s="1"/>
  <c r="L16" i="1"/>
  <c r="N16" i="1" s="1"/>
  <c r="C18" i="1"/>
  <c r="C19" i="1"/>
  <c r="C25" i="1"/>
  <c r="C30" i="1"/>
  <c r="C31" i="1"/>
  <c r="C32" i="1"/>
  <c r="C33" i="1"/>
  <c r="C45" i="1"/>
  <c r="C48" i="1"/>
  <c r="Q21" i="1" l="1"/>
  <c r="C27" i="1"/>
  <c r="M3" i="23"/>
  <c r="I15" i="23" s="1"/>
  <c r="J15" i="23" s="1"/>
  <c r="C28" i="1"/>
  <c r="L3" i="23"/>
  <c r="I12" i="23" s="1"/>
  <c r="J12" i="23" s="1"/>
  <c r="C35" i="1"/>
  <c r="L4" i="23"/>
  <c r="I13" i="23" s="1"/>
  <c r="J13" i="23" s="1"/>
  <c r="Q27" i="1"/>
  <c r="N50" i="1"/>
  <c r="N34" i="1"/>
  <c r="Q16" i="1"/>
  <c r="N32" i="1"/>
  <c r="Q53" i="1"/>
  <c r="Q35" i="1"/>
  <c r="N18" i="1"/>
  <c r="Q29" i="1"/>
  <c r="Q19" i="1"/>
  <c r="N24" i="1"/>
  <c r="N51" i="1"/>
  <c r="N48" i="1"/>
  <c r="N43" i="1"/>
  <c r="Q45" i="1"/>
  <c r="N42" i="1"/>
  <c r="N40" i="1"/>
  <c r="Q37" i="1"/>
  <c r="N26" i="1"/>
  <c r="Q52" i="1"/>
  <c r="Q44" i="1"/>
  <c r="Q36" i="1"/>
  <c r="Q28" i="1"/>
  <c r="Q20" i="1"/>
  <c r="N49" i="1"/>
  <c r="N41" i="1"/>
  <c r="N33" i="1"/>
  <c r="N25" i="1"/>
  <c r="N17" i="1"/>
  <c r="Q46" i="1"/>
  <c r="Q22" i="1"/>
  <c r="N47" i="1"/>
  <c r="N39" i="1"/>
  <c r="N31" i="1"/>
  <c r="N23" i="1"/>
  <c r="N38" i="1"/>
  <c r="N30" i="1"/>
  <c r="J27" i="23" l="1"/>
  <c r="U21" i="1"/>
  <c r="U22" i="1"/>
  <c r="A13" i="1" l="1"/>
  <c r="C16" i="1"/>
  <c r="E19" i="1" l="1"/>
  <c r="H19" i="1"/>
  <c r="E21" i="1"/>
  <c r="H21" i="1"/>
  <c r="E39" i="1"/>
  <c r="H39" i="1"/>
  <c r="H32" i="1"/>
  <c r="E32" i="1"/>
  <c r="H25" i="1"/>
  <c r="E25" i="1"/>
  <c r="E29" i="1"/>
  <c r="H29" i="1"/>
  <c r="H46" i="1"/>
  <c r="E46" i="1"/>
  <c r="H24" i="1"/>
  <c r="E24" i="1"/>
  <c r="H34" i="1"/>
  <c r="E34" i="1"/>
  <c r="H49" i="1"/>
  <c r="E49" i="1"/>
  <c r="H41" i="1"/>
  <c r="E41" i="1"/>
  <c r="H22" i="1"/>
  <c r="E22" i="1"/>
  <c r="E48" i="1"/>
  <c r="H48" i="1"/>
  <c r="E18" i="1"/>
  <c r="H18" i="1"/>
  <c r="E36" i="1"/>
  <c r="H36" i="1"/>
  <c r="E28" i="1"/>
  <c r="H28" i="1"/>
  <c r="H50" i="1"/>
  <c r="E50" i="1"/>
  <c r="E27" i="1"/>
  <c r="H27" i="1"/>
  <c r="H51" i="1"/>
  <c r="E51" i="1"/>
  <c r="H23" i="1"/>
  <c r="E23" i="1"/>
  <c r="H52" i="1"/>
  <c r="E52" i="1"/>
  <c r="H53" i="1"/>
  <c r="E53" i="1"/>
  <c r="H40" i="1"/>
  <c r="E40" i="1"/>
  <c r="H44" i="1"/>
  <c r="E44" i="1"/>
  <c r="H31" i="1"/>
  <c r="E31" i="1"/>
  <c r="H42" i="1"/>
  <c r="E42" i="1"/>
  <c r="H33" i="1"/>
  <c r="E33" i="1"/>
  <c r="H43" i="1"/>
  <c r="E43" i="1"/>
  <c r="E45" i="1"/>
  <c r="H45" i="1"/>
  <c r="E35" i="1"/>
  <c r="H35" i="1"/>
  <c r="E26" i="1"/>
  <c r="H26" i="1"/>
  <c r="E47" i="1"/>
  <c r="H47" i="1"/>
  <c r="E20" i="1"/>
  <c r="H20" i="1"/>
  <c r="E38" i="1"/>
  <c r="H38" i="1"/>
  <c r="H37" i="1"/>
  <c r="E37" i="1"/>
  <c r="E30" i="1"/>
  <c r="H30" i="1"/>
  <c r="E16" i="1"/>
  <c r="H16" i="1"/>
  <c r="H17" i="1" l="1"/>
  <c r="U17" i="1" s="1"/>
  <c r="E17" i="1"/>
  <c r="U16" i="1" s="1"/>
  <c r="A10" i="1" l="1"/>
  <c r="Z4" i="23"/>
  <c r="B4" i="23"/>
  <c r="F13" i="23" s="1"/>
  <c r="Y6" i="23"/>
  <c r="V6" i="23"/>
  <c r="AA7" i="23"/>
  <c r="Z3" i="23"/>
  <c r="B3" i="23"/>
  <c r="F12" i="23" s="1"/>
  <c r="G12" i="23" s="1"/>
  <c r="T5" i="23"/>
  <c r="AA5" i="23"/>
  <c r="Z6" i="23"/>
  <c r="U6" i="23"/>
  <c r="Z5" i="23"/>
  <c r="B5" i="23"/>
  <c r="T2" i="23"/>
  <c r="W2" i="23"/>
  <c r="X2" i="23"/>
  <c r="T4" i="23"/>
  <c r="U2" i="23"/>
  <c r="Z2" i="23"/>
  <c r="T6" i="23"/>
  <c r="AA6" i="23"/>
  <c r="T3" i="23"/>
  <c r="V2" i="23"/>
  <c r="Y2" i="23"/>
  <c r="W6" i="23"/>
  <c r="X6" i="23"/>
  <c r="U5" i="23" l="1"/>
  <c r="F14" i="23"/>
  <c r="G14" i="23" s="1"/>
  <c r="U4" i="23"/>
  <c r="U3" i="23"/>
  <c r="G13" i="23"/>
  <c r="AE3" i="23"/>
  <c r="F3" i="23"/>
  <c r="F24" i="23" s="1"/>
  <c r="G24" i="23" s="1"/>
  <c r="AH3" i="23"/>
  <c r="AF3" i="23"/>
  <c r="E3" i="23"/>
  <c r="F21" i="23" s="1"/>
  <c r="G21" i="23" s="1"/>
  <c r="Y3" i="23" l="1"/>
  <c r="X3" i="23"/>
  <c r="C3" i="23"/>
  <c r="F15" i="23" s="1"/>
  <c r="G15" i="23" s="1"/>
  <c r="AG3" i="23"/>
  <c r="D3" i="23"/>
  <c r="F18" i="23" s="1"/>
  <c r="G18" i="23" s="1"/>
  <c r="AE4" i="23"/>
  <c r="F4" i="23"/>
  <c r="F25" i="23" s="1"/>
  <c r="G25" i="23" s="1"/>
  <c r="W3" i="23" l="1"/>
  <c r="V3" i="23"/>
  <c r="Y4" i="23"/>
  <c r="C4" i="23"/>
  <c r="F16" i="23" s="1"/>
  <c r="G16" i="23" s="1"/>
  <c r="AH4" i="23"/>
  <c r="AF4" i="23"/>
  <c r="E4" i="23"/>
  <c r="F22" i="23" s="1"/>
  <c r="G22" i="23" s="1"/>
  <c r="X4" i="23" l="1"/>
  <c r="V4" i="23"/>
  <c r="D4" i="23"/>
  <c r="AG4" i="23"/>
  <c r="AE5" i="23"/>
  <c r="F5" i="23"/>
  <c r="AF5" i="23"/>
  <c r="E5" i="23"/>
  <c r="F23" i="23" s="1"/>
  <c r="G23" i="23" s="1"/>
  <c r="Y5" i="23" l="1"/>
  <c r="F26" i="23"/>
  <c r="G26" i="23" s="1"/>
  <c r="F19" i="23"/>
  <c r="G19" i="23" s="1"/>
  <c r="W4" i="23"/>
  <c r="C5" i="23"/>
  <c r="AG5" i="23"/>
  <c r="D5" i="23"/>
  <c r="X5" i="23"/>
  <c r="AH5" i="23"/>
  <c r="W5" i="23" l="1"/>
  <c r="F20" i="23"/>
  <c r="G20" i="23" s="1"/>
  <c r="V5" i="23"/>
  <c r="F17" i="23"/>
  <c r="G17" i="23" s="1"/>
  <c r="T9" i="23"/>
  <c r="T8" i="23" l="1"/>
  <c r="A9" i="23" s="1"/>
  <c r="G27" i="23"/>
</calcChain>
</file>

<file path=xl/sharedStrings.xml><?xml version="1.0" encoding="utf-8"?>
<sst xmlns="http://schemas.openxmlformats.org/spreadsheetml/2006/main" count="243" uniqueCount="100">
  <si>
    <t>A finger has strength. It will be used as multiplication.</t>
  </si>
  <si>
    <t>j</t>
  </si>
  <si>
    <t>t</t>
  </si>
  <si>
    <t>b</t>
  </si>
  <si>
    <t>`</t>
  </si>
  <si>
    <t>-</t>
  </si>
  <si>
    <t>=</t>
  </si>
  <si>
    <t>q</t>
  </si>
  <si>
    <t>w</t>
  </si>
  <si>
    <t>e</t>
  </si>
  <si>
    <t>r</t>
  </si>
  <si>
    <t>a</t>
  </si>
  <si>
    <t>s</t>
  </si>
  <si>
    <t>d</t>
  </si>
  <si>
    <t>f</t>
  </si>
  <si>
    <t>g</t>
  </si>
  <si>
    <t>z</t>
  </si>
  <si>
    <t>x</t>
  </si>
  <si>
    <t>c</t>
  </si>
  <si>
    <t>v</t>
  </si>
  <si>
    <t>y</t>
  </si>
  <si>
    <t>h</t>
  </si>
  <si>
    <t>n</t>
  </si>
  <si>
    <t>u</t>
  </si>
  <si>
    <t>m</t>
  </si>
  <si>
    <t>i</t>
  </si>
  <si>
    <t>k</t>
  </si>
  <si>
    <t>,</t>
  </si>
  <si>
    <t>o</t>
  </si>
  <si>
    <t>l</t>
  </si>
  <si>
    <t>.</t>
  </si>
  <si>
    <t>p</t>
  </si>
  <si>
    <t>;</t>
  </si>
  <si>
    <t>[</t>
  </si>
  <si>
    <t>]</t>
  </si>
  <si>
    <t>/</t>
  </si>
  <si>
    <t>'</t>
  </si>
  <si>
    <t xml:space="preserve"> </t>
  </si>
  <si>
    <t>1-2: initial position</t>
  </si>
  <si>
    <t>9-10: need to  rise a wrist.</t>
  </si>
  <si>
    <t>3-4: natural finger movements.</t>
  </si>
  <si>
    <t>7-8: need to tilt a wrist slightly to get to the button</t>
  </si>
  <si>
    <t>5-6: need to straighten or bend a finger, but without wrist tilt.</t>
  </si>
  <si>
    <t>L</t>
  </si>
  <si>
    <t>R</t>
  </si>
  <si>
    <t>\\</t>
  </si>
  <si>
    <t>Coordinates</t>
  </si>
  <si>
    <t>0, 2</t>
  </si>
  <si>
    <t>0, 3</t>
  </si>
  <si>
    <t>0, 4</t>
  </si>
  <si>
    <t>0, 5</t>
  </si>
  <si>
    <t>0, 6</t>
  </si>
  <si>
    <t>0, 7</t>
  </si>
  <si>
    <t>6, 1</t>
  </si>
  <si>
    <t>4, 0</t>
  </si>
  <si>
    <t>4, 1</t>
  </si>
  <si>
    <t>0, 8</t>
  </si>
  <si>
    <t>5, 0.5</t>
  </si>
  <si>
    <t>5.5, 1.5</t>
  </si>
  <si>
    <t>5, 2.5</t>
  </si>
  <si>
    <t>4, 4</t>
  </si>
  <si>
    <t>4, 5</t>
  </si>
  <si>
    <t>4, 6</t>
  </si>
  <si>
    <t>4, 7</t>
  </si>
  <si>
    <t>4, 8</t>
  </si>
  <si>
    <t>1.5, 2</t>
  </si>
  <si>
    <t>1, 3</t>
  </si>
  <si>
    <t>1, 4</t>
  </si>
  <si>
    <t>1, 5</t>
  </si>
  <si>
    <t>1, 6</t>
  </si>
  <si>
    <t>1, 7</t>
  </si>
  <si>
    <t>1, 8</t>
  </si>
  <si>
    <t>3, 2</t>
  </si>
  <si>
    <t>2, 3</t>
  </si>
  <si>
    <t>2, 4</t>
  </si>
  <si>
    <t>2, 5</t>
  </si>
  <si>
    <t>2, 6</t>
  </si>
  <si>
    <t>2, 7</t>
  </si>
  <si>
    <t>2, 8</t>
  </si>
  <si>
    <t>3, 3</t>
  </si>
  <si>
    <t>3, 4</t>
  </si>
  <si>
    <t>3, 5</t>
  </si>
  <si>
    <t>3, 6</t>
  </si>
  <si>
    <t>3, 7</t>
  </si>
  <si>
    <t>3, 8</t>
  </si>
  <si>
    <t>Efforts</t>
  </si>
  <si>
    <t>Effors</t>
  </si>
  <si>
    <t>Layout</t>
  </si>
  <si>
    <t>Template</t>
  </si>
  <si>
    <t>&gt;</t>
  </si>
  <si>
    <t>&lt;</t>
  </si>
  <si>
    <t>:</t>
  </si>
  <si>
    <t>"</t>
  </si>
  <si>
    <t>%</t>
  </si>
  <si>
    <t>Characters</t>
  </si>
  <si>
    <t>c1</t>
  </si>
  <si>
    <t>c2</t>
  </si>
  <si>
    <t>Delta</t>
  </si>
  <si>
    <t>Coordinates (y, x)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</si>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</sst>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6100"/>
      <name val="Calibri"/>
      <family val="2"/>
      <scheme val="minor"/>
    </font>
    <font>
      <sz val="8"/>
      <color rgb="FF242729"/>
      <name val="Consolas"/>
      <family val="3"/>
    </font>
    <font>
      <b/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/>
      <bottom style="thick">
        <color indexed="64"/>
      </bottom>
      <diagonal/>
    </border>
    <border>
      <left style="dashed">
        <color indexed="64"/>
      </left>
      <right style="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66">
    <xf numFmtId="0" fontId="0" fillId="0" borderId="0" xfId="0"/>
    <xf numFmtId="0" fontId="2" fillId="2" borderId="1" xfId="1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3" borderId="1" xfId="2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6" borderId="5" xfId="5" applyNumberFormat="1" applyBorder="1" applyAlignment="1">
      <alignment horizontal="center" vertical="center"/>
    </xf>
    <xf numFmtId="164" fontId="1" fillId="6" borderId="6" xfId="5" applyNumberFormat="1" applyBorder="1" applyAlignment="1">
      <alignment horizontal="center" vertical="center"/>
    </xf>
    <xf numFmtId="164" fontId="1" fillId="6" borderId="13" xfId="5" applyNumberFormat="1" applyBorder="1" applyAlignment="1">
      <alignment horizontal="center" vertical="center"/>
    </xf>
    <xf numFmtId="164" fontId="1" fillId="6" borderId="14" xfId="5" applyNumberFormat="1" applyBorder="1" applyAlignment="1">
      <alignment horizontal="center" vertical="center"/>
    </xf>
    <xf numFmtId="164" fontId="2" fillId="2" borderId="17" xfId="1" applyNumberFormat="1" applyBorder="1" applyAlignment="1">
      <alignment horizontal="center" vertical="center"/>
    </xf>
    <xf numFmtId="164" fontId="1" fillId="5" borderId="6" xfId="4" applyNumberFormat="1" applyBorder="1" applyAlignment="1">
      <alignment horizontal="center" vertical="center"/>
    </xf>
    <xf numFmtId="164" fontId="1" fillId="4" borderId="17" xfId="3" applyNumberFormat="1" applyBorder="1" applyAlignment="1">
      <alignment horizontal="center" vertical="center"/>
    </xf>
    <xf numFmtId="164" fontId="2" fillId="2" borderId="14" xfId="1" applyNumberFormat="1" applyBorder="1" applyAlignment="1">
      <alignment horizontal="center" vertical="center"/>
    </xf>
    <xf numFmtId="164" fontId="2" fillId="2" borderId="15" xfId="1" applyNumberFormat="1" applyBorder="1" applyAlignment="1">
      <alignment horizontal="center" vertical="center"/>
    </xf>
    <xf numFmtId="164" fontId="2" fillId="2" borderId="18" xfId="1" applyNumberFormat="1" applyBorder="1" applyAlignment="1">
      <alignment horizontal="center" vertical="center"/>
    </xf>
    <xf numFmtId="164" fontId="1" fillId="4" borderId="14" xfId="3" applyNumberFormat="1" applyBorder="1" applyAlignment="1">
      <alignment horizontal="center" vertical="center"/>
    </xf>
    <xf numFmtId="164" fontId="1" fillId="5" borderId="7" xfId="4" applyNumberForma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6" borderId="13" xfId="5" applyNumberFormat="1" applyFont="1" applyBorder="1" applyAlignment="1">
      <alignment horizontal="center" vertical="center"/>
    </xf>
    <xf numFmtId="0" fontId="1" fillId="6" borderId="5" xfId="5" applyNumberFormat="1" applyFont="1" applyBorder="1" applyAlignment="1">
      <alignment horizontal="center" vertical="center"/>
    </xf>
    <xf numFmtId="0" fontId="1" fillId="6" borderId="6" xfId="5" applyNumberFormat="1" applyFont="1" applyBorder="1" applyAlignment="1">
      <alignment horizontal="center" vertical="center"/>
    </xf>
    <xf numFmtId="0" fontId="1" fillId="5" borderId="6" xfId="4" applyNumberFormat="1" applyFont="1" applyBorder="1" applyAlignment="1">
      <alignment horizontal="center" vertical="center"/>
    </xf>
    <xf numFmtId="0" fontId="1" fillId="5" borderId="7" xfId="4" applyNumberFormat="1" applyFont="1" applyBorder="1" applyAlignment="1">
      <alignment horizontal="center" vertical="center"/>
    </xf>
    <xf numFmtId="0" fontId="1" fillId="6" borderId="14" xfId="5" applyNumberFormat="1" applyFont="1" applyBorder="1" applyAlignment="1">
      <alignment horizontal="center" vertical="center"/>
    </xf>
    <xf numFmtId="0" fontId="1" fillId="6" borderId="8" xfId="5" applyNumberFormat="1" applyFont="1" applyBorder="1" applyAlignment="1">
      <alignment horizontal="center" vertical="center"/>
    </xf>
    <xf numFmtId="0" fontId="1" fillId="6" borderId="4" xfId="5" applyNumberFormat="1" applyFont="1" applyBorder="1" applyAlignment="1">
      <alignment horizontal="center" vertical="center"/>
    </xf>
    <xf numFmtId="0" fontId="1" fillId="5" borderId="4" xfId="4" applyNumberFormat="1" applyFont="1" applyBorder="1" applyAlignment="1">
      <alignment horizontal="center" vertical="center"/>
    </xf>
    <xf numFmtId="0" fontId="1" fillId="4" borderId="14" xfId="3" applyNumberFormat="1" applyFont="1" applyBorder="1" applyAlignment="1">
      <alignment horizontal="center" vertical="center"/>
    </xf>
    <xf numFmtId="0" fontId="1" fillId="4" borderId="4" xfId="3" applyNumberFormat="1" applyFont="1" applyBorder="1" applyAlignment="1">
      <alignment horizontal="center" vertical="center"/>
    </xf>
    <xf numFmtId="0" fontId="2" fillId="2" borderId="9" xfId="1" applyNumberFormat="1" applyFont="1" applyBorder="1" applyAlignment="1">
      <alignment horizontal="center" vertical="center"/>
    </xf>
    <xf numFmtId="0" fontId="2" fillId="2" borderId="14" xfId="1" applyNumberFormat="1" applyFont="1" applyBorder="1" applyAlignment="1">
      <alignment horizontal="center" vertical="center"/>
    </xf>
    <xf numFmtId="0" fontId="1" fillId="6" borderId="11" xfId="5" applyNumberFormat="1" applyFont="1" applyBorder="1" applyAlignment="1">
      <alignment horizontal="center" vertical="center"/>
    </xf>
    <xf numFmtId="0" fontId="1" fillId="5" borderId="11" xfId="4" applyNumberFormat="1" applyFont="1" applyBorder="1" applyAlignment="1">
      <alignment horizontal="center" vertical="center"/>
    </xf>
    <xf numFmtId="0" fontId="1" fillId="4" borderId="11" xfId="3" applyNumberFormat="1" applyFont="1" applyBorder="1" applyAlignment="1">
      <alignment horizontal="center" vertical="center"/>
    </xf>
    <xf numFmtId="0" fontId="2" fillId="2" borderId="12" xfId="1" applyNumberFormat="1" applyFont="1" applyBorder="1" applyAlignment="1">
      <alignment horizontal="center" vertical="center"/>
    </xf>
    <xf numFmtId="0" fontId="2" fillId="2" borderId="15" xfId="1" applyNumberFormat="1" applyFont="1" applyBorder="1" applyAlignment="1">
      <alignment horizontal="center" vertical="center"/>
    </xf>
    <xf numFmtId="0" fontId="1" fillId="4" borderId="17" xfId="3" applyNumberFormat="1" applyFont="1" applyBorder="1" applyAlignment="1">
      <alignment horizontal="center" vertical="center"/>
    </xf>
    <xf numFmtId="0" fontId="2" fillId="2" borderId="17" xfId="1" applyNumberFormat="1" applyFont="1" applyBorder="1" applyAlignment="1">
      <alignment horizontal="center" vertical="center"/>
    </xf>
    <xf numFmtId="0" fontId="2" fillId="2" borderId="18" xfId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vertical="center"/>
    </xf>
    <xf numFmtId="0" fontId="1" fillId="6" borderId="1" xfId="5" applyNumberFormat="1" applyBorder="1" applyAlignment="1">
      <alignment horizontal="center" vertical="center"/>
    </xf>
    <xf numFmtId="0" fontId="1" fillId="6" borderId="24" xfId="5" applyNumberFormat="1" applyBorder="1" applyAlignment="1">
      <alignment horizontal="center" vertical="center"/>
    </xf>
    <xf numFmtId="0" fontId="1" fillId="5" borderId="1" xfId="4" applyNumberFormat="1" applyBorder="1" applyAlignment="1">
      <alignment horizontal="center" vertical="center"/>
    </xf>
    <xf numFmtId="0" fontId="1" fillId="4" borderId="1" xfId="3" applyNumberFormat="1" applyBorder="1" applyAlignment="1">
      <alignment horizontal="center" vertical="center"/>
    </xf>
    <xf numFmtId="164" fontId="1" fillId="5" borderId="13" xfId="4" applyNumberFormat="1" applyBorder="1" applyAlignment="1">
      <alignment horizontal="center" vertical="center"/>
    </xf>
    <xf numFmtId="0" fontId="1" fillId="5" borderId="13" xfId="4" applyNumberFormat="1" applyFont="1" applyBorder="1" applyAlignment="1">
      <alignment horizontal="center" vertical="center"/>
    </xf>
    <xf numFmtId="0" fontId="1" fillId="6" borderId="15" xfId="5" applyNumberFormat="1" applyFont="1" applyBorder="1" applyAlignment="1">
      <alignment horizontal="center" vertical="center"/>
    </xf>
    <xf numFmtId="0" fontId="3" fillId="3" borderId="19" xfId="2" applyNumberFormat="1" applyFont="1" applyBorder="1" applyAlignment="1">
      <alignment horizontal="center" vertical="center"/>
    </xf>
    <xf numFmtId="0" fontId="3" fillId="3" borderId="7" xfId="2" applyNumberFormat="1" applyFont="1" applyBorder="1" applyAlignment="1">
      <alignment horizontal="center" vertical="center"/>
    </xf>
    <xf numFmtId="0" fontId="1" fillId="6" borderId="10" xfId="5" applyNumberFormat="1" applyFont="1" applyBorder="1" applyAlignment="1">
      <alignment horizontal="center" vertical="center"/>
    </xf>
    <xf numFmtId="0" fontId="3" fillId="3" borderId="20" xfId="2" applyNumberFormat="1" applyFont="1" applyBorder="1" applyAlignment="1">
      <alignment horizontal="center" vertical="center"/>
    </xf>
    <xf numFmtId="0" fontId="3" fillId="3" borderId="16" xfId="2" applyNumberFormat="1" applyFont="1" applyBorder="1" applyAlignment="1">
      <alignment horizontal="center" vertical="center"/>
    </xf>
    <xf numFmtId="0" fontId="0" fillId="0" borderId="0" xfId="0" applyFont="1"/>
    <xf numFmtId="164" fontId="3" fillId="3" borderId="19" xfId="2" applyNumberFormat="1" applyBorder="1" applyAlignment="1">
      <alignment horizontal="center" vertical="center"/>
    </xf>
    <xf numFmtId="164" fontId="3" fillId="3" borderId="7" xfId="2" applyNumberFormat="1" applyBorder="1" applyAlignment="1">
      <alignment horizontal="center" vertical="center"/>
    </xf>
    <xf numFmtId="164" fontId="3" fillId="3" borderId="20" xfId="2" applyNumberFormat="1" applyBorder="1" applyAlignment="1">
      <alignment horizontal="center" vertical="center"/>
    </xf>
    <xf numFmtId="164" fontId="3" fillId="3" borderId="16" xfId="2" applyNumberFormat="1" applyBorder="1" applyAlignment="1">
      <alignment horizontal="center" vertical="center"/>
    </xf>
    <xf numFmtId="164" fontId="1" fillId="6" borderId="15" xfId="5" applyNumberFormat="1" applyBorder="1" applyAlignment="1">
      <alignment horizontal="center" vertical="center"/>
    </xf>
    <xf numFmtId="0" fontId="1" fillId="6" borderId="3" xfId="5" applyNumberFormat="1" applyBorder="1" applyAlignment="1">
      <alignment horizontal="center" vertical="center"/>
    </xf>
    <xf numFmtId="0" fontId="1" fillId="6" borderId="2" xfId="5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left" vertical="center"/>
    </xf>
    <xf numFmtId="49" fontId="0" fillId="0" borderId="0" xfId="0" applyNumberFormat="1"/>
    <xf numFmtId="164" fontId="3" fillId="3" borderId="26" xfId="2" applyNumberFormat="1" applyBorder="1" applyAlignment="1">
      <alignment horizontal="center" vertical="center"/>
    </xf>
    <xf numFmtId="164" fontId="1" fillId="5" borderId="28" xfId="4" applyNumberFormat="1" applyBorder="1" applyAlignment="1">
      <alignment horizontal="center" vertical="center"/>
    </xf>
    <xf numFmtId="0" fontId="3" fillId="3" borderId="26" xfId="2" applyNumberFormat="1" applyFont="1" applyBorder="1" applyAlignment="1">
      <alignment horizontal="center" vertical="center"/>
    </xf>
    <xf numFmtId="0" fontId="1" fillId="5" borderId="28" xfId="4" applyNumberFormat="1" applyFont="1" applyBorder="1" applyAlignment="1">
      <alignment horizontal="center" vertical="center"/>
    </xf>
    <xf numFmtId="0" fontId="1" fillId="6" borderId="1" xfId="5" applyNumberFormat="1" applyFont="1" applyBorder="1" applyAlignment="1">
      <alignment horizontal="center" vertical="center"/>
    </xf>
    <xf numFmtId="0" fontId="1" fillId="5" borderId="1" xfId="4" applyNumberFormat="1" applyFont="1" applyBorder="1" applyAlignment="1">
      <alignment horizontal="center" vertical="center"/>
    </xf>
    <xf numFmtId="0" fontId="1" fillId="4" borderId="1" xfId="3" applyNumberFormat="1" applyFont="1" applyBorder="1" applyAlignment="1">
      <alignment horizontal="center" vertical="center"/>
    </xf>
    <xf numFmtId="0" fontId="2" fillId="2" borderId="1" xfId="1" applyNumberFormat="1" applyFont="1" applyBorder="1" applyAlignment="1">
      <alignment horizontal="center" vertical="center"/>
    </xf>
    <xf numFmtId="0" fontId="3" fillId="3" borderId="1" xfId="2" applyNumberFormat="1" applyFont="1" applyBorder="1" applyAlignment="1">
      <alignment horizontal="center" vertical="center"/>
    </xf>
    <xf numFmtId="0" fontId="1" fillId="6" borderId="25" xfId="5" applyNumberFormat="1" applyFont="1" applyBorder="1" applyAlignment="1">
      <alignment horizontal="center" vertical="center"/>
    </xf>
    <xf numFmtId="0" fontId="3" fillId="3" borderId="25" xfId="2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1" fillId="5" borderId="1" xfId="4" applyNumberFormat="1" applyBorder="1" applyAlignment="1">
      <alignment horizontal="center" vertical="center"/>
    </xf>
    <xf numFmtId="164" fontId="1" fillId="6" borderId="1" xfId="5" applyNumberFormat="1" applyBorder="1" applyAlignment="1">
      <alignment horizontal="center" vertical="center"/>
    </xf>
    <xf numFmtId="164" fontId="0" fillId="0" borderId="0" xfId="0" applyNumberFormat="1"/>
    <xf numFmtId="164" fontId="1" fillId="4" borderId="1" xfId="3" applyNumberFormat="1" applyBorder="1" applyAlignment="1">
      <alignment horizontal="center" vertical="center"/>
    </xf>
    <xf numFmtId="164" fontId="2" fillId="2" borderId="1" xfId="1" applyNumberFormat="1" applyBorder="1" applyAlignment="1">
      <alignment horizontal="center" vertical="center"/>
    </xf>
    <xf numFmtId="164" fontId="1" fillId="6" borderId="3" xfId="5" applyNumberFormat="1" applyBorder="1" applyAlignment="1">
      <alignment horizontal="center" vertical="center"/>
    </xf>
    <xf numFmtId="164" fontId="3" fillId="3" borderId="1" xfId="2" applyNumberFormat="1" applyBorder="1" applyAlignment="1">
      <alignment horizontal="center" vertical="center"/>
    </xf>
    <xf numFmtId="49" fontId="1" fillId="5" borderId="1" xfId="4" applyNumberFormat="1" applyBorder="1" applyAlignment="1">
      <alignment horizontal="center" vertical="center"/>
    </xf>
    <xf numFmtId="49" fontId="1" fillId="6" borderId="1" xfId="5" applyNumberFormat="1" applyBorder="1" applyAlignment="1">
      <alignment horizontal="center" vertical="center"/>
    </xf>
    <xf numFmtId="164" fontId="1" fillId="6" borderId="1" xfId="5" applyNumberFormat="1" applyFont="1" applyBorder="1" applyAlignment="1">
      <alignment horizontal="center" vertical="center"/>
    </xf>
    <xf numFmtId="49" fontId="1" fillId="5" borderId="1" xfId="4" applyNumberFormat="1" applyFont="1" applyBorder="1" applyAlignment="1">
      <alignment horizontal="center" vertical="center"/>
    </xf>
    <xf numFmtId="164" fontId="1" fillId="5" borderId="1" xfId="4" quotePrefix="1" applyNumberFormat="1" applyFont="1" applyBorder="1" applyAlignment="1">
      <alignment horizontal="center" vertical="center"/>
    </xf>
    <xf numFmtId="164" fontId="1" fillId="4" borderId="1" xfId="3" applyNumberFormat="1" applyFont="1" applyBorder="1" applyAlignment="1">
      <alignment horizontal="center" vertical="center"/>
    </xf>
    <xf numFmtId="164" fontId="1" fillId="4" borderId="1" xfId="3" quotePrefix="1" applyNumberFormat="1" applyFont="1" applyBorder="1" applyAlignment="1">
      <alignment horizontal="center" vertical="center"/>
    </xf>
    <xf numFmtId="164" fontId="2" fillId="2" borderId="1" xfId="1" applyNumberFormat="1" applyFont="1" applyBorder="1" applyAlignment="1">
      <alignment horizontal="center" vertical="center"/>
    </xf>
    <xf numFmtId="164" fontId="3" fillId="3" borderId="1" xfId="2" applyNumberFormat="1" applyFont="1" applyBorder="1" applyAlignment="1">
      <alignment horizontal="center" vertical="center"/>
    </xf>
    <xf numFmtId="164" fontId="3" fillId="3" borderId="25" xfId="2" applyNumberFormat="1" applyFont="1" applyBorder="1" applyAlignment="1">
      <alignment horizontal="center" vertical="center"/>
    </xf>
    <xf numFmtId="164" fontId="2" fillId="2" borderId="1" xfId="1" quotePrefix="1" applyNumberFormat="1" applyBorder="1" applyAlignment="1">
      <alignment horizontal="center" vertical="center"/>
    </xf>
    <xf numFmtId="164" fontId="3" fillId="3" borderId="24" xfId="2" applyNumberFormat="1" applyFont="1" applyBorder="1" applyAlignment="1">
      <alignment horizontal="center" vertical="center"/>
    </xf>
    <xf numFmtId="164" fontId="1" fillId="6" borderId="0" xfId="5" applyNumberFormat="1" applyFont="1" applyAlignment="1">
      <alignment horizontal="center" vertical="center"/>
    </xf>
    <xf numFmtId="164" fontId="1" fillId="5" borderId="0" xfId="4" applyNumberFormat="1" applyFont="1" applyAlignment="1">
      <alignment horizontal="center" vertical="center"/>
    </xf>
    <xf numFmtId="164" fontId="1" fillId="4" borderId="0" xfId="3" applyNumberFormat="1" applyFont="1" applyAlignment="1">
      <alignment horizontal="center" vertical="center"/>
    </xf>
    <xf numFmtId="164" fontId="2" fillId="2" borderId="0" xfId="1" applyNumberFormat="1" applyFont="1" applyAlignment="1">
      <alignment horizontal="center" vertical="center"/>
    </xf>
    <xf numFmtId="164" fontId="1" fillId="6" borderId="3" xfId="5" quotePrefix="1" applyNumberFormat="1" applyBorder="1" applyAlignment="1">
      <alignment horizontal="center" vertical="center"/>
    </xf>
    <xf numFmtId="164" fontId="1" fillId="4" borderId="1" xfId="3" quotePrefix="1" applyNumberFormat="1" applyBorder="1" applyAlignment="1">
      <alignment horizontal="center" vertical="center"/>
    </xf>
    <xf numFmtId="0" fontId="2" fillId="2" borderId="23" xfId="1" applyNumberFormat="1" applyBorder="1" applyAlignment="1">
      <alignment horizontal="center" vertical="center"/>
    </xf>
    <xf numFmtId="49" fontId="1" fillId="6" borderId="25" xfId="5" applyNumberFormat="1" applyBorder="1" applyAlignment="1">
      <alignment horizontal="center" vertical="center"/>
    </xf>
    <xf numFmtId="164" fontId="5" fillId="6" borderId="1" xfId="5" applyNumberFormat="1" applyFont="1" applyBorder="1" applyAlignment="1">
      <alignment horizontal="center" vertical="center"/>
    </xf>
    <xf numFmtId="164" fontId="5" fillId="5" borderId="1" xfId="4" applyNumberFormat="1" applyFont="1" applyBorder="1" applyAlignment="1">
      <alignment horizontal="center" vertical="center"/>
    </xf>
    <xf numFmtId="164" fontId="5" fillId="4" borderId="1" xfId="3" applyNumberFormat="1" applyFont="1" applyBorder="1" applyAlignment="1">
      <alignment horizontal="center" vertical="center"/>
    </xf>
    <xf numFmtId="164" fontId="7" fillId="2" borderId="1" xfId="1" applyNumberFormat="1" applyFont="1" applyBorder="1" applyAlignment="1">
      <alignment horizontal="center" vertical="center"/>
    </xf>
    <xf numFmtId="164" fontId="6" fillId="6" borderId="1" xfId="5" applyNumberFormat="1" applyFont="1" applyBorder="1" applyAlignment="1">
      <alignment horizontal="center" vertical="center"/>
    </xf>
    <xf numFmtId="164" fontId="6" fillId="6" borderId="3" xfId="5" applyNumberFormat="1" applyFont="1" applyBorder="1" applyAlignment="1">
      <alignment horizontal="center" vertical="center"/>
    </xf>
    <xf numFmtId="164" fontId="6" fillId="6" borderId="2" xfId="5" applyNumberFormat="1" applyFont="1" applyBorder="1" applyAlignment="1">
      <alignment horizontal="center" vertical="center"/>
    </xf>
    <xf numFmtId="49" fontId="0" fillId="0" borderId="0" xfId="0" quotePrefix="1" applyNumberFormat="1"/>
    <xf numFmtId="2" fontId="0" fillId="0" borderId="0" xfId="0" applyNumberFormat="1"/>
    <xf numFmtId="164" fontId="5" fillId="0" borderId="0" xfId="0" applyNumberFormat="1" applyFont="1"/>
    <xf numFmtId="164" fontId="0" fillId="0" borderId="0" xfId="0" pivotButton="1" applyNumberFormat="1"/>
    <xf numFmtId="49" fontId="1" fillId="6" borderId="0" xfId="5" applyNumberFormat="1"/>
    <xf numFmtId="49" fontId="1" fillId="5" borderId="0" xfId="4" applyNumberFormat="1"/>
    <xf numFmtId="49" fontId="1" fillId="4" borderId="0" xfId="3" applyNumberFormat="1"/>
    <xf numFmtId="49" fontId="1" fillId="4" borderId="0" xfId="3" applyNumberFormat="1" applyAlignment="1">
      <alignment wrapText="1"/>
    </xf>
    <xf numFmtId="49" fontId="1" fillId="4" borderId="0" xfId="3" quotePrefix="1" applyNumberFormat="1" applyAlignment="1">
      <alignment wrapText="1"/>
    </xf>
    <xf numFmtId="49" fontId="3" fillId="3" borderId="0" xfId="2" applyNumberFormat="1"/>
    <xf numFmtId="2" fontId="3" fillId="3" borderId="0" xfId="2" applyNumberFormat="1"/>
    <xf numFmtId="2" fontId="1" fillId="6" borderId="0" xfId="5" applyNumberFormat="1"/>
    <xf numFmtId="2" fontId="1" fillId="5" borderId="0" xfId="4" applyNumberFormat="1"/>
    <xf numFmtId="2" fontId="1" fillId="4" borderId="0" xfId="3" applyNumberFormat="1"/>
    <xf numFmtId="49" fontId="0" fillId="0" borderId="0" xfId="0" pivotButton="1" applyNumberFormat="1"/>
    <xf numFmtId="2" fontId="0" fillId="0" borderId="0" xfId="0" pivotButton="1" applyNumberFormat="1"/>
    <xf numFmtId="49" fontId="1" fillId="6" borderId="0" xfId="5" quotePrefix="1" applyNumberFormat="1"/>
    <xf numFmtId="0" fontId="0" fillId="0" borderId="0" xfId="0" applyFill="1"/>
    <xf numFmtId="0" fontId="8" fillId="0" borderId="0" xfId="0" applyNumberFormat="1" applyFont="1" applyAlignment="1">
      <alignment horizontal="left" vertical="center"/>
    </xf>
    <xf numFmtId="164" fontId="8" fillId="0" borderId="0" xfId="0" applyNumberFormat="1" applyFont="1" applyAlignment="1">
      <alignment horizontal="left" vertical="center"/>
    </xf>
    <xf numFmtId="49" fontId="5" fillId="3" borderId="0" xfId="2" applyNumberFormat="1" applyFont="1"/>
    <xf numFmtId="2" fontId="5" fillId="3" borderId="0" xfId="2" applyNumberFormat="1" applyFont="1"/>
    <xf numFmtId="49" fontId="5" fillId="6" borderId="0" xfId="5" applyNumberFormat="1" applyFont="1"/>
    <xf numFmtId="2" fontId="5" fillId="6" borderId="0" xfId="5" applyNumberFormat="1" applyFont="1"/>
    <xf numFmtId="164" fontId="5" fillId="6" borderId="4" xfId="5" applyNumberFormat="1" applyFont="1" applyBorder="1" applyAlignment="1">
      <alignment horizontal="center" vertical="center"/>
    </xf>
    <xf numFmtId="164" fontId="5" fillId="5" borderId="4" xfId="4" applyNumberFormat="1" applyFont="1" applyBorder="1" applyAlignment="1">
      <alignment horizontal="center" vertical="center"/>
    </xf>
    <xf numFmtId="164" fontId="5" fillId="5" borderId="11" xfId="4" applyNumberFormat="1" applyFont="1" applyBorder="1" applyAlignment="1">
      <alignment horizontal="center" vertical="center"/>
    </xf>
    <xf numFmtId="164" fontId="5" fillId="4" borderId="4" xfId="3" applyNumberFormat="1" applyFont="1" applyBorder="1" applyAlignment="1">
      <alignment horizontal="center" vertical="center"/>
    </xf>
    <xf numFmtId="164" fontId="9" fillId="2" borderId="9" xfId="1" applyNumberFormat="1" applyFont="1" applyBorder="1" applyAlignment="1">
      <alignment horizontal="center" vertical="center"/>
    </xf>
    <xf numFmtId="164" fontId="5" fillId="6" borderId="8" xfId="5" applyNumberFormat="1" applyFont="1" applyBorder="1" applyAlignment="1">
      <alignment horizontal="center" vertical="center"/>
    </xf>
    <xf numFmtId="164" fontId="5" fillId="6" borderId="10" xfId="5" applyNumberFormat="1" applyFont="1" applyBorder="1" applyAlignment="1">
      <alignment horizontal="center" vertical="center"/>
    </xf>
    <xf numFmtId="164" fontId="5" fillId="4" borderId="11" xfId="3" applyNumberFormat="1" applyFont="1" applyBorder="1" applyAlignment="1">
      <alignment horizontal="center" vertical="center"/>
    </xf>
    <xf numFmtId="164" fontId="2" fillId="2" borderId="9" xfId="1" applyNumberFormat="1" applyFont="1" applyBorder="1" applyAlignment="1">
      <alignment horizontal="center" vertical="center"/>
    </xf>
    <xf numFmtId="164" fontId="2" fillId="2" borderId="12" xfId="1" applyNumberFormat="1" applyFon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164" fontId="3" fillId="3" borderId="27" xfId="2" applyNumberFormat="1" applyBorder="1" applyAlignment="1">
      <alignment horizontal="center" vertical="center"/>
    </xf>
    <xf numFmtId="164" fontId="3" fillId="3" borderId="22" xfId="2" applyNumberFormat="1" applyBorder="1" applyAlignment="1">
      <alignment horizontal="center" vertical="center"/>
    </xf>
    <xf numFmtId="164" fontId="3" fillId="3" borderId="29" xfId="2" applyNumberFormat="1" applyBorder="1" applyAlignment="1">
      <alignment horizontal="center" vertical="center"/>
    </xf>
    <xf numFmtId="164" fontId="3" fillId="3" borderId="21" xfId="2" applyNumberFormat="1" applyBorder="1" applyAlignment="1">
      <alignment horizontal="center" vertical="center"/>
    </xf>
    <xf numFmtId="0" fontId="3" fillId="3" borderId="27" xfId="2" applyNumberFormat="1" applyFont="1" applyBorder="1" applyAlignment="1">
      <alignment horizontal="center" vertical="center"/>
    </xf>
    <xf numFmtId="0" fontId="3" fillId="3" borderId="22" xfId="2" applyNumberFormat="1" applyFont="1" applyBorder="1" applyAlignment="1">
      <alignment horizontal="center" vertical="center"/>
    </xf>
    <xf numFmtId="0" fontId="3" fillId="3" borderId="29" xfId="2" applyNumberFormat="1" applyFont="1" applyBorder="1" applyAlignment="1">
      <alignment horizontal="center" vertical="center"/>
    </xf>
    <xf numFmtId="0" fontId="3" fillId="3" borderId="21" xfId="2" applyNumberFormat="1" applyFont="1" applyBorder="1" applyAlignment="1">
      <alignment horizontal="center" vertical="center"/>
    </xf>
    <xf numFmtId="49" fontId="3" fillId="3" borderId="3" xfId="2" applyNumberFormat="1" applyFont="1" applyBorder="1" applyAlignment="1">
      <alignment horizontal="center" vertical="center" wrapText="1"/>
    </xf>
    <xf numFmtId="49" fontId="3" fillId="3" borderId="30" xfId="2" applyNumberFormat="1" applyFont="1" applyBorder="1" applyAlignment="1">
      <alignment horizontal="center" vertical="center" wrapText="1"/>
    </xf>
    <xf numFmtId="0" fontId="3" fillId="3" borderId="3" xfId="2" applyNumberFormat="1" applyFont="1" applyBorder="1" applyAlignment="1">
      <alignment horizontal="center" vertical="center" wrapText="1"/>
    </xf>
    <xf numFmtId="0" fontId="3" fillId="3" borderId="30" xfId="2" applyNumberFormat="1" applyFont="1" applyBorder="1" applyAlignment="1">
      <alignment horizontal="center" vertical="center" wrapText="1"/>
    </xf>
    <xf numFmtId="164" fontId="3" fillId="3" borderId="3" xfId="2" quotePrefix="1" applyNumberFormat="1" applyFont="1" applyBorder="1" applyAlignment="1">
      <alignment horizontal="center" vertical="center"/>
    </xf>
    <xf numFmtId="164" fontId="3" fillId="3" borderId="30" xfId="2" quotePrefix="1" applyNumberFormat="1" applyFont="1" applyBorder="1" applyAlignment="1">
      <alignment horizontal="center" vertical="center"/>
    </xf>
    <xf numFmtId="164" fontId="3" fillId="3" borderId="3" xfId="2" applyNumberFormat="1" applyBorder="1" applyAlignment="1">
      <alignment horizontal="center" vertical="center"/>
    </xf>
    <xf numFmtId="164" fontId="3" fillId="3" borderId="30" xfId="2" applyNumberFormat="1" applyBorder="1" applyAlignment="1">
      <alignment horizontal="center" vertical="center"/>
    </xf>
    <xf numFmtId="164" fontId="3" fillId="3" borderId="3" xfId="2" applyNumberFormat="1" applyFont="1" applyBorder="1" applyAlignment="1">
      <alignment horizontal="center" vertical="center"/>
    </xf>
    <xf numFmtId="164" fontId="3" fillId="3" borderId="30" xfId="2" applyNumberFormat="1" applyFont="1" applyBorder="1" applyAlignment="1">
      <alignment horizontal="center" vertical="center"/>
    </xf>
    <xf numFmtId="0" fontId="3" fillId="3" borderId="3" xfId="2" applyNumberFormat="1" applyBorder="1" applyAlignment="1">
      <alignment horizontal="center" vertical="center"/>
    </xf>
    <xf numFmtId="0" fontId="3" fillId="3" borderId="30" xfId="2" applyNumberFormat="1" applyBorder="1" applyAlignment="1">
      <alignment horizontal="center" vertical="center"/>
    </xf>
  </cellXfs>
  <cellStyles count="6">
    <cellStyle name="20% - Accent6" xfId="3" builtinId="50"/>
    <cellStyle name="40% - Accent6" xfId="4" builtinId="51"/>
    <cellStyle name="60% - Accent6" xfId="5" builtinId="52"/>
    <cellStyle name="Accent6" xfId="2" builtinId="49"/>
    <cellStyle name="Good" xfId="1" builtinId="26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numFmt numFmtId="164" formatCode="0.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numFmt numFmtId="164" formatCode="0.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4AF88A9-3044-4F2F-AF12-78AFF697DAFF}" name="Table915" displayName="Table915" ref="A11:D41" totalsRowShown="0">
  <autoFilter ref="A11:D41" xr:uid="{ACAA8516-E916-492E-8A8B-E2DB3A88ACF9}"/>
  <sortState xmlns:xlrd2="http://schemas.microsoft.com/office/spreadsheetml/2017/richdata2" ref="A12:C41">
    <sortCondition descending="1" ref="C11:C41"/>
  </sortState>
  <tableColumns count="4">
    <tableColumn id="1" xr3:uid="{F29E6BD3-B439-41C4-BE8F-610AFC5E9738}" name="c1" dataDxfId="27"/>
    <tableColumn id="2" xr3:uid="{CC0C47B8-0C79-4E2C-9EB5-F5E9CB958EC3}" name="c2" dataDxfId="26"/>
    <tableColumn id="3" xr3:uid="{1C35617F-3908-4F7A-9945-9522916F89AC}" name="%" dataDxfId="25"/>
    <tableColumn id="4" xr3:uid="{7636CD5E-584B-4813-A688-6D7BE5ED99A1}" name="Delta" dataDxfId="24">
      <calculatedColumnFormula>C11-Table915[[#This Row],[%]]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363858C-56A8-4ACF-BF9B-463A880F9011}" name="Table1116" displayName="Table1116" ref="F11:G27" totalsRowCount="1" headerRowDxfId="23">
  <autoFilter ref="F11:G26" xr:uid="{9BBF2816-FEF6-42E6-8C30-00E202F2187A}"/>
  <tableColumns count="2">
    <tableColumn id="1" xr3:uid="{F07C97E3-D441-424B-902C-FA6DCD6D3AA3}" name="L" dataDxfId="22" totalsRowDxfId="21" dataCellStyle="Normal"/>
    <tableColumn id="3" xr3:uid="{3B1CBEC1-D435-40A3-B638-76D4FB4AAE90}" name="Characters" totalsRowFunction="custom" dataDxfId="20" totalsRowDxfId="19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35FC4FC-77D2-4C0C-9C6E-4B2C99F39375}" name="Table1217" displayName="Table1217" ref="I11:J27" totalsRowCount="1" headerRowDxfId="18">
  <autoFilter ref="I11:J26" xr:uid="{E1556DEA-95E4-4A4E-9C8D-3ECC0250BFAA}"/>
  <tableColumns count="2">
    <tableColumn id="1" xr3:uid="{AC40B6B4-4043-4128-B28A-BE60EAEEFE5D}" name="R" dataDxfId="17" totalsRowDxfId="16" dataCellStyle="Normal">
      <calculatedColumnFormula>L3</calculatedColumnFormula>
    </tableColumn>
    <tableColumn id="3" xr3:uid="{958E73B1-C39F-40AB-8002-2DCB2826C151}" name="Characters" totalsRowFunction="custom" dataDxfId="15" totalsRowDxfId="14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4ACB31-E771-4744-AFB8-C41177F4D332}" name="Table9152" displayName="Table9152" ref="A11:D41" totalsRowShown="0">
  <autoFilter ref="A11:D41" xr:uid="{ACAA8516-E916-492E-8A8B-E2DB3A88ACF9}"/>
  <sortState xmlns:xlrd2="http://schemas.microsoft.com/office/spreadsheetml/2017/richdata2" ref="A12:C41">
    <sortCondition descending="1" ref="C11:C41"/>
  </sortState>
  <tableColumns count="4">
    <tableColumn id="1" xr3:uid="{CA5199FC-5E1A-4C6F-A924-5CD52A69118A}" name="c1" dataDxfId="13"/>
    <tableColumn id="2" xr3:uid="{D4625172-E54F-4B35-8C63-92C3247C511B}" name="c2" dataDxfId="12"/>
    <tableColumn id="3" xr3:uid="{3DB1E878-8727-4C2F-8548-5C2A8D0B8F34}" name="%" dataDxfId="11"/>
    <tableColumn id="4" xr3:uid="{7C009464-06F7-4A69-A49A-C61D4379A731}" name="Delta" dataDxfId="10">
      <calculatedColumnFormula>C11-Table9152[[#This Row],[%]]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F00843-4FB4-4B2C-B02E-0FC49F32E031}" name="Table11163" displayName="Table11163" ref="F11:G27" totalsRowCount="1" headerRowDxfId="9">
  <autoFilter ref="F11:G26" xr:uid="{9BBF2816-FEF6-42E6-8C30-00E202F2187A}"/>
  <tableColumns count="2">
    <tableColumn id="1" xr3:uid="{7F586F45-2AC1-44FC-8464-700C1887E9CA}" name="L" dataDxfId="7" totalsRowDxfId="8" dataCellStyle="Normal"/>
    <tableColumn id="3" xr3:uid="{15829AEA-E267-44E8-B313-9942A03DA8AF}" name="Characters" totalsRowFunction="custom" dataDxfId="5" totalsRowDxfId="6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6838FB-C8FC-4918-9422-A17F549D65CA}" name="Table12174" displayName="Table12174" ref="I11:J27" totalsRowCount="1" headerRowDxfId="4">
  <autoFilter ref="I11:J26" xr:uid="{E1556DEA-95E4-4A4E-9C8D-3ECC0250BFAA}"/>
  <tableColumns count="2">
    <tableColumn id="1" xr3:uid="{7C701958-664A-4DC3-A4EE-DA8C01838898}" name="R" dataDxfId="2" totalsRowDxfId="3" dataCellStyle="Normal">
      <calculatedColumnFormula>L3</calculatedColumnFormula>
    </tableColumn>
    <tableColumn id="3" xr3:uid="{2C6032B4-4617-4AA9-9B2D-03C1BBD42902}" name="Characters" totalsRowFunction="custom" dataDxfId="0" totalsRowDxfId="1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6691-7246-46A6-9F21-3516326982E4}">
  <dimension ref="A1:AI53"/>
  <sheetViews>
    <sheetView zoomScale="160" zoomScaleNormal="160" workbookViewId="0">
      <pane ySplit="7" topLeftCell="A8" activePane="bottomLeft" state="frozen"/>
      <selection activeCell="A9" sqref="A9"/>
      <selection pane="bottomLeft" activeCell="A9" sqref="A9"/>
    </sheetView>
  </sheetViews>
  <sheetFormatPr defaultColWidth="4.77734375" defaultRowHeight="14.4" x14ac:dyDescent="0.3"/>
  <cols>
    <col min="1" max="8" width="4.77734375" style="4"/>
    <col min="9" max="9" width="4.77734375" style="2"/>
    <col min="10" max="10" width="4.77734375" style="4"/>
    <col min="11" max="11" width="4.77734375" style="4" customWidth="1"/>
    <col min="12" max="13" width="4.77734375" style="4"/>
    <col min="14" max="14" width="4.77734375" style="4" customWidth="1"/>
    <col min="15" max="17" width="4.77734375" style="4"/>
  </cols>
  <sheetData>
    <row r="1" spans="1:35" ht="15" thickBot="1" x14ac:dyDescent="0.35">
      <c r="A1" s="61"/>
      <c r="B1" s="61"/>
      <c r="C1" s="94">
        <v>1</v>
      </c>
      <c r="D1" s="95">
        <v>1</v>
      </c>
      <c r="E1" s="96">
        <v>1</v>
      </c>
      <c r="F1" s="97">
        <v>1</v>
      </c>
      <c r="G1" s="98">
        <v>1</v>
      </c>
      <c r="H1" s="61">
        <v>4</v>
      </c>
      <c r="J1" s="4" t="s">
        <v>85</v>
      </c>
      <c r="T1" t="s">
        <v>98</v>
      </c>
    </row>
    <row r="2" spans="1:35" ht="15" thickTop="1" x14ac:dyDescent="0.3">
      <c r="A2" s="17"/>
      <c r="B2" s="18">
        <v>8</v>
      </c>
      <c r="C2" s="19">
        <v>7</v>
      </c>
      <c r="D2" s="20">
        <v>7</v>
      </c>
      <c r="E2" s="21">
        <v>5</v>
      </c>
      <c r="F2" s="21">
        <v>6</v>
      </c>
      <c r="G2" s="22">
        <v>7</v>
      </c>
      <c r="H2" s="46">
        <v>6</v>
      </c>
      <c r="K2" s="7">
        <f>B2*$D$1/$H$1</f>
        <v>2</v>
      </c>
      <c r="L2" s="5">
        <f t="shared" ref="L2:M4" si="0">C2*$D$1/$H$1</f>
        <v>1.75</v>
      </c>
      <c r="M2" s="6">
        <f t="shared" si="0"/>
        <v>1.75</v>
      </c>
      <c r="N2" s="10">
        <f>E2*$E$1/$H$1</f>
        <v>1.25</v>
      </c>
      <c r="O2" s="10">
        <f>F2*$E$1/$H$1</f>
        <v>1.5</v>
      </c>
      <c r="P2" s="16">
        <f>G2*$E$1/$H$1</f>
        <v>1.75</v>
      </c>
      <c r="Q2" s="45">
        <f>H2*$E$1/$H$1</f>
        <v>1.5</v>
      </c>
      <c r="T2" s="68" t="s">
        <v>47</v>
      </c>
      <c r="U2" s="68" t="s">
        <v>48</v>
      </c>
      <c r="V2" s="73" t="s">
        <v>49</v>
      </c>
      <c r="W2" s="69" t="s">
        <v>50</v>
      </c>
      <c r="X2" s="69" t="s">
        <v>51</v>
      </c>
      <c r="Y2" s="69" t="s">
        <v>52</v>
      </c>
      <c r="Z2" s="69" t="s">
        <v>56</v>
      </c>
      <c r="AB2" t="s">
        <v>44</v>
      </c>
      <c r="AC2" s="68">
        <v>7</v>
      </c>
      <c r="AD2" s="68">
        <v>6</v>
      </c>
      <c r="AE2" s="73">
        <v>5</v>
      </c>
      <c r="AF2" s="69">
        <v>4</v>
      </c>
      <c r="AG2" s="69">
        <v>3</v>
      </c>
      <c r="AH2" s="69">
        <v>2</v>
      </c>
      <c r="AI2" s="69">
        <v>1</v>
      </c>
    </row>
    <row r="3" spans="1:35" x14ac:dyDescent="0.3">
      <c r="A3" s="17"/>
      <c r="B3" s="23">
        <v>8</v>
      </c>
      <c r="C3" s="24">
        <v>6</v>
      </c>
      <c r="D3" s="25">
        <v>4.8</v>
      </c>
      <c r="E3" s="26">
        <v>4</v>
      </c>
      <c r="F3" s="28">
        <v>4.4000000000000004</v>
      </c>
      <c r="G3" s="101">
        <v>7.2</v>
      </c>
      <c r="H3" s="27">
        <v>7</v>
      </c>
      <c r="K3" s="8">
        <f>B3*$D$1/$H$1</f>
        <v>2</v>
      </c>
      <c r="L3" s="139">
        <f t="shared" si="0"/>
        <v>1.5</v>
      </c>
      <c r="M3" s="134">
        <f t="shared" si="0"/>
        <v>1.2</v>
      </c>
      <c r="N3" s="135">
        <f>E3*$E$1/$H$1</f>
        <v>1</v>
      </c>
      <c r="O3" s="137">
        <f>F3*$F$1/$H$1</f>
        <v>1.1000000000000001</v>
      </c>
      <c r="P3" s="142">
        <f>G3*$G$1/$H$1</f>
        <v>1.8</v>
      </c>
      <c r="Q3" s="15">
        <f>H3*$F$1/$H$1</f>
        <v>1.75</v>
      </c>
      <c r="S3" s="17"/>
      <c r="T3" s="68" t="s">
        <v>65</v>
      </c>
      <c r="U3" s="68" t="s">
        <v>66</v>
      </c>
      <c r="V3" s="73" t="s">
        <v>67</v>
      </c>
      <c r="W3" s="69" t="s">
        <v>68</v>
      </c>
      <c r="X3" s="70" t="s">
        <v>69</v>
      </c>
      <c r="Y3" s="1" t="s">
        <v>70</v>
      </c>
      <c r="Z3" s="70" t="s">
        <v>71</v>
      </c>
      <c r="AB3" s="17"/>
      <c r="AC3" s="68">
        <v>14</v>
      </c>
      <c r="AD3" s="68">
        <v>13</v>
      </c>
      <c r="AE3" s="73">
        <v>12</v>
      </c>
      <c r="AF3" s="69">
        <v>11</v>
      </c>
      <c r="AG3" s="70">
        <v>10</v>
      </c>
      <c r="AH3" s="1">
        <v>9</v>
      </c>
      <c r="AI3" s="70">
        <v>8</v>
      </c>
    </row>
    <row r="4" spans="1:35" ht="15" thickBot="1" x14ac:dyDescent="0.35">
      <c r="A4" s="17"/>
      <c r="B4" s="47">
        <v>7</v>
      </c>
      <c r="C4" s="24">
        <v>5.2</v>
      </c>
      <c r="D4" s="25">
        <v>1</v>
      </c>
      <c r="E4" s="26">
        <v>1</v>
      </c>
      <c r="F4" s="28">
        <v>1</v>
      </c>
      <c r="G4" s="29">
        <v>4.4000000000000004</v>
      </c>
      <c r="H4" s="30">
        <v>4.5999999999999996</v>
      </c>
      <c r="K4" s="58">
        <f>B4*$D$1/$H$1</f>
        <v>1.75</v>
      </c>
      <c r="L4" s="139">
        <f t="shared" si="0"/>
        <v>1.3</v>
      </c>
      <c r="M4" s="134">
        <f>MAX(D4*$D$1/$H$1,1)</f>
        <v>1</v>
      </c>
      <c r="N4" s="135">
        <f>MAX(E4*$E$1/$H$1,1)</f>
        <v>1</v>
      </c>
      <c r="O4" s="137">
        <f>MAX(F4*$F$1/$H$1,1)</f>
        <v>1</v>
      </c>
      <c r="P4" s="138">
        <f>G4*$G$1/$H$1</f>
        <v>1.1000000000000001</v>
      </c>
      <c r="Q4" s="12">
        <f>H4*$G$1/$H$1</f>
        <v>1.1499999999999999</v>
      </c>
      <c r="S4" s="17"/>
      <c r="T4" s="68" t="s">
        <v>72</v>
      </c>
      <c r="U4" s="68" t="s">
        <v>73</v>
      </c>
      <c r="V4" s="73" t="s">
        <v>74</v>
      </c>
      <c r="W4" s="69" t="s">
        <v>75</v>
      </c>
      <c r="X4" s="70" t="s">
        <v>76</v>
      </c>
      <c r="Y4" s="71" t="s">
        <v>77</v>
      </c>
      <c r="Z4" s="71" t="s">
        <v>78</v>
      </c>
      <c r="AB4" s="17"/>
      <c r="AC4" s="68">
        <v>21</v>
      </c>
      <c r="AD4" s="68">
        <v>20</v>
      </c>
      <c r="AE4" s="73">
        <v>19</v>
      </c>
      <c r="AF4" s="69">
        <v>18</v>
      </c>
      <c r="AG4" s="70">
        <v>17</v>
      </c>
      <c r="AH4" s="71">
        <v>16</v>
      </c>
      <c r="AI4" s="71">
        <v>15</v>
      </c>
    </row>
    <row r="5" spans="1:35" ht="15.6" thickTop="1" thickBot="1" x14ac:dyDescent="0.35">
      <c r="A5" s="48">
        <v>10</v>
      </c>
      <c r="B5" s="49">
        <v>9</v>
      </c>
      <c r="C5" s="50">
        <v>5.4</v>
      </c>
      <c r="D5" s="31">
        <v>2</v>
      </c>
      <c r="E5" s="32">
        <v>4.4000000000000004</v>
      </c>
      <c r="F5" s="33">
        <v>5.2</v>
      </c>
      <c r="G5" s="34">
        <v>7.8</v>
      </c>
      <c r="H5" s="35">
        <v>8</v>
      </c>
      <c r="J5" s="54">
        <f>A5*$C$1/$H$1</f>
        <v>2.5</v>
      </c>
      <c r="K5" s="55">
        <f>B5*$C$1/$H$1</f>
        <v>2.25</v>
      </c>
      <c r="L5" s="140">
        <f>C5*$D$1/$H$1</f>
        <v>1.35</v>
      </c>
      <c r="M5" s="134">
        <f>MAX(D5*$D$1/$H$1,1)</f>
        <v>1</v>
      </c>
      <c r="N5" s="136">
        <f>E5*$E$1/$H$1</f>
        <v>1.1000000000000001</v>
      </c>
      <c r="O5" s="141">
        <f>F5*$F$1/$H$1</f>
        <v>1.3</v>
      </c>
      <c r="P5" s="143">
        <f>G5*$G$1/$H$1</f>
        <v>1.95</v>
      </c>
      <c r="Q5" s="13">
        <f>H5*$G$1/$H$1</f>
        <v>2</v>
      </c>
      <c r="S5" s="72" t="s">
        <v>54</v>
      </c>
      <c r="T5" s="72" t="s">
        <v>55</v>
      </c>
      <c r="U5" s="68" t="s">
        <v>79</v>
      </c>
      <c r="V5" s="73" t="s">
        <v>80</v>
      </c>
      <c r="W5" s="69" t="s">
        <v>81</v>
      </c>
      <c r="X5" s="70" t="s">
        <v>82</v>
      </c>
      <c r="Y5" s="71" t="s">
        <v>83</v>
      </c>
      <c r="Z5" s="71" t="s">
        <v>84</v>
      </c>
      <c r="AB5" s="72">
        <v>29</v>
      </c>
      <c r="AC5" s="72">
        <v>28</v>
      </c>
      <c r="AD5" s="68">
        <v>27</v>
      </c>
      <c r="AE5" s="73">
        <v>26</v>
      </c>
      <c r="AF5" s="69">
        <v>25</v>
      </c>
      <c r="AG5" s="70">
        <v>24</v>
      </c>
      <c r="AH5" s="71">
        <v>23</v>
      </c>
      <c r="AI5" s="71">
        <v>22</v>
      </c>
    </row>
    <row r="6" spans="1:35" ht="15.6" thickTop="1" thickBot="1" x14ac:dyDescent="0.35">
      <c r="A6" s="51">
        <v>9</v>
      </c>
      <c r="B6" s="150">
        <v>3</v>
      </c>
      <c r="C6" s="152">
        <v>1</v>
      </c>
      <c r="D6" s="52">
        <v>5</v>
      </c>
      <c r="E6" s="67">
        <v>7</v>
      </c>
      <c r="F6" s="36">
        <v>7</v>
      </c>
      <c r="G6" s="37">
        <v>8</v>
      </c>
      <c r="H6" s="38">
        <v>10</v>
      </c>
      <c r="J6" s="56">
        <f>A6*$C$1/$H$1</f>
        <v>2.25</v>
      </c>
      <c r="K6" s="146">
        <f>B6*$C$1/$H$1</f>
        <v>0.75</v>
      </c>
      <c r="L6" s="148">
        <f>MAX(C6*$C$1/$H$1,1)</f>
        <v>1</v>
      </c>
      <c r="M6" s="57">
        <f>D6*$C$1/$H$1</f>
        <v>1.25</v>
      </c>
      <c r="N6" s="65">
        <f>E6*$E$1/$H$1</f>
        <v>1.75</v>
      </c>
      <c r="O6" s="11">
        <f>F6*$F$1/$H$1</f>
        <v>1.75</v>
      </c>
      <c r="P6" s="9">
        <f>G6*$G$1/$H$1</f>
        <v>2</v>
      </c>
      <c r="Q6" s="14">
        <f>H6*$G$1/$H$1</f>
        <v>2.5</v>
      </c>
      <c r="S6" s="72" t="s">
        <v>57</v>
      </c>
      <c r="T6" s="154" t="s">
        <v>58</v>
      </c>
      <c r="U6" s="156" t="s">
        <v>59</v>
      </c>
      <c r="V6" s="74" t="s">
        <v>60</v>
      </c>
      <c r="W6" s="69" t="s">
        <v>61</v>
      </c>
      <c r="X6" s="70" t="s">
        <v>62</v>
      </c>
      <c r="Y6" s="71" t="s">
        <v>63</v>
      </c>
      <c r="Z6" s="71" t="s">
        <v>64</v>
      </c>
      <c r="AB6" s="72">
        <v>37</v>
      </c>
      <c r="AC6" s="144">
        <v>36</v>
      </c>
      <c r="AD6" s="144">
        <v>35</v>
      </c>
      <c r="AE6" s="74">
        <v>34</v>
      </c>
      <c r="AF6" s="69">
        <v>33</v>
      </c>
      <c r="AG6" s="70">
        <v>32</v>
      </c>
      <c r="AH6" s="71">
        <v>31</v>
      </c>
      <c r="AI6" s="71">
        <v>30</v>
      </c>
    </row>
    <row r="7" spans="1:35" ht="15.6" thickTop="1" thickBot="1" x14ac:dyDescent="0.35">
      <c r="A7" s="66">
        <v>6</v>
      </c>
      <c r="B7" s="151"/>
      <c r="C7" s="153"/>
      <c r="D7" s="17"/>
      <c r="E7" s="17"/>
      <c r="F7" s="17"/>
      <c r="G7" s="17"/>
      <c r="H7" s="17"/>
      <c r="J7" s="64">
        <f>A7*$C$1/$H$1</f>
        <v>1.5</v>
      </c>
      <c r="K7" s="147"/>
      <c r="L7" s="149"/>
      <c r="S7" s="72" t="s">
        <v>53</v>
      </c>
      <c r="T7" s="155"/>
      <c r="U7" s="157"/>
      <c r="V7" s="17"/>
      <c r="W7" s="17"/>
      <c r="X7" s="17"/>
      <c r="Y7" s="17"/>
      <c r="Z7" s="17"/>
      <c r="AB7" s="72">
        <v>38</v>
      </c>
      <c r="AC7" s="145"/>
      <c r="AD7" s="145"/>
      <c r="AE7" s="17"/>
      <c r="AF7" s="17"/>
      <c r="AG7" s="17"/>
      <c r="AH7" s="17"/>
      <c r="AI7" s="17"/>
    </row>
    <row r="8" spans="1:35" ht="15" thickTop="1" x14ac:dyDescent="0.3">
      <c r="J8" s="61"/>
    </row>
    <row r="9" spans="1:35" x14ac:dyDescent="0.3">
      <c r="A9" s="39" t="s">
        <v>85</v>
      </c>
      <c r="J9" s="61"/>
    </row>
    <row r="10" spans="1:35" x14ac:dyDescent="0.3">
      <c r="A10" s="39" t="str">
        <f>_xlfn.CONCAT("{",U16,",",U17,"}")</f>
        <v>{"L1": 1.5,"L2": 1.75,"L3": 1.5,"L4": 1.25,"L5": 1.75,"L6": 1.75,"L7": 2,"L8": 1.75,"L9": 1.8,"L10": 1.1,"L11": 1,"L12": 1.2,"L13": 1.5,"L14": 2,"L15": 1.15,"L16": 1.1,"L17": 1,"L18": 1,"L19": 1,"L20": 1.3,"L21": 1.75,"L22": 2,"L23": 1.95,"L24": 1.3,"L25": 1.1,"L26": 1,"L27": 1.35,"L28": 2.25,"L29": 2.5,"L30": 2.5,"L31": 2,"L32": 1.75,"L33": 1.75,"L34": 1.25,"L35": 1,"L36": 0.75,"L37": 2.25,"L38": 1.5,"R1": 1.5,"R2": 1.75,"R3": 1.5,"R4": 1.25,"R5": 1.75,"R6": 1.75,"R7": 2,"R8": 1.75,"R9": 1.8,"R10": 1.1,"R11": 1,"R12": 1.2,"R13": 1.5,"R14": 2,"R15": 1.15,"R16": 1.1,"R17": 1,"R18": 1,"R19": 1,"R20": 1.3,"R21": 1.75,"R22": 2,"R23": 1.95,"R24": 1.3,"R25": 1.1,"R26": 1,"R27": 1.35,"R28": 2.25,"R29": 2.5,"R30": 2.5,"R31": 2,"R32": 1.75,"R33": 1.75,"R34": 1.25,"R35": 1,"R36": 0.75,"R37": 2.25,"R38": 1.5}</v>
      </c>
    </row>
    <row r="11" spans="1:35" x14ac:dyDescent="0.3">
      <c r="A11" s="39"/>
    </row>
    <row r="12" spans="1:35" x14ac:dyDescent="0.3">
      <c r="A12" s="39" t="s">
        <v>46</v>
      </c>
    </row>
    <row r="13" spans="1:35" x14ac:dyDescent="0.3">
      <c r="A13" s="39" t="str">
        <f>_xlfn.CONCAT("{",U21,",",U22,"}")</f>
        <v>{"L1": "0, 8","L2": "0, 7","L3": "0, 6","L4": "0, 5","L5": "0, 4","L6": "0, 3","L7": "0, 2","L8": "1, 8","L9": "1, 7","L10": "1, 6","L11": "1, 5","L12": "1, 4","L13": "1, 3","L14": "1.5, 2","L15": "2, 8","L16": "2, 7","L17": "2, 6","L18": "2, 5","L19": "2, 4","L20": "2, 3","L21": "3, 2","L22": "3, 8","L23": "3, 7","L24": "3, 6","L25": "3, 5","L26": "3, 4","L27": "3, 3","L28": "4, 1","L29": "4, 0","L30": "4, 8","L31": "4, 7","L32": "4, 6","L33": "4, 5","L34": "4, 4","L35": "5, 2.5","L36": "5.5, 1.5","L37": "5, 0.5","L38": "6, 1","R1": "0, 8","R2": "0, 7","R3": "0, 6","R4": "0, 5","R5": "0, 4","R6": "0, 3","R7": "0, 2","R8": "1, 8","R9": "1, 7","R10": "1, 6","R11": "1, 5","R12": "1, 4","R13": "1, 3","R14": "1.5, 2","R15": "2, 8","R16": "2, 7","R17": "2, 6","R18": "2, 5","R19": "2, 4","R20": "2, 3","R21": "3, 2","R22": "3, 8","R23": "3, 7","R24": "3, 6","R25": "3, 5","R26": "3, 4","R27": "3, 3","R28": "4, 1","R29": "4, 0","R30": "4, 8","R31": "4, 7","R32": "4, 6","R33": "4, 5","R34": "4, 4","R35": "5, 2.5","R36": "5.5, 1.5","R37": "5, 0.5","R38": "6, 1"}</v>
      </c>
    </row>
    <row r="14" spans="1:35" x14ac:dyDescent="0.3">
      <c r="A14" s="39"/>
    </row>
    <row r="15" spans="1:35" x14ac:dyDescent="0.3">
      <c r="A15" s="39"/>
      <c r="C15" s="39" t="s">
        <v>86</v>
      </c>
      <c r="L15" s="39" t="s">
        <v>46</v>
      </c>
      <c r="U15" t="s">
        <v>85</v>
      </c>
    </row>
    <row r="16" spans="1:35" x14ac:dyDescent="0.3">
      <c r="A16" s="2">
        <v>1</v>
      </c>
      <c r="C16" s="4">
        <f>Q2</f>
        <v>1.5</v>
      </c>
      <c r="E16" s="62" t="str">
        <f t="shared" ref="E16:E53" si="1">SUBSTITUTE(_xlfn.CONCAT("""L",$A16,""": ",$C16),",",".")</f>
        <v>"L1": 1.5</v>
      </c>
      <c r="H16" s="39" t="str">
        <f t="shared" ref="H16:H53" si="2">SUBSTITUTE(_xlfn.CONCAT("""R",$A16,""": ",$C16),",",".")</f>
        <v>"R1": 1.5</v>
      </c>
      <c r="I16" s="4"/>
      <c r="J16" s="2"/>
      <c r="L16" s="75" t="str">
        <f>Z2</f>
        <v>0, 8</v>
      </c>
      <c r="N16" s="62" t="str">
        <f>_xlfn.CONCAT("""L",$A16,""": """,$L16,"""")</f>
        <v>"L1": "0, 8"</v>
      </c>
      <c r="Q16" s="62" t="str">
        <f>_xlfn.CONCAT("""R",$A16,""": """,$L16,"""")</f>
        <v>"R1": "0, 8"</v>
      </c>
      <c r="U16" s="39" t="str">
        <f>_xlfn.TEXTJOIN(",",TRUE,E16:E53,)</f>
        <v>"L1": 1.5,"L2": 1.75,"L3": 1.5,"L4": 1.25,"L5": 1.75,"L6": 1.75,"L7": 2,"L8": 1.75,"L9": 1.8,"L10": 1.1,"L11": 1,"L12": 1.2,"L13": 1.5,"L14": 2,"L15": 1.15,"L16": 1.1,"L17": 1,"L18": 1,"L19": 1,"L20": 1.3,"L21": 1.75,"L22": 2,"L23": 1.95,"L24": 1.3,"L25": 1.1,"L26": 1,"L27": 1.35,"L28": 2.25,"L29": 2.5,"L30": 2.5,"L31": 2,"L32": 1.75,"L33": 1.75,"L34": 1.25,"L35": 1,"L36": 0.75,"L37": 2.25,"L38": 1.5</v>
      </c>
    </row>
    <row r="17" spans="1:21" x14ac:dyDescent="0.3">
      <c r="A17" s="2">
        <v>2</v>
      </c>
      <c r="C17" s="4">
        <f>P2</f>
        <v>1.75</v>
      </c>
      <c r="E17" s="62" t="str">
        <f t="shared" si="1"/>
        <v>"L2": 1.75</v>
      </c>
      <c r="H17" s="39" t="str">
        <f t="shared" si="2"/>
        <v>"R2": 1.75</v>
      </c>
      <c r="I17" s="4"/>
      <c r="J17" s="2"/>
      <c r="L17" s="75" t="str">
        <f>Y2</f>
        <v>0, 7</v>
      </c>
      <c r="N17" s="62" t="str">
        <f t="shared" ref="N17:N53" si="3">_xlfn.CONCAT("""L",$A17,""": """,$L17,"""")</f>
        <v>"L2": "0, 7"</v>
      </c>
      <c r="Q17" s="62" t="str">
        <f t="shared" ref="Q17:Q53" si="4">_xlfn.CONCAT("""R",$A17,""": """,$L17,"""")</f>
        <v>"R2": "0, 7"</v>
      </c>
      <c r="U17" s="39" t="str">
        <f>_xlfn.TEXTJOIN(",",TRUE,H16:H53,)</f>
        <v>"R1": 1.5,"R2": 1.75,"R3": 1.5,"R4": 1.25,"R5": 1.75,"R6": 1.75,"R7": 2,"R8": 1.75,"R9": 1.8,"R10": 1.1,"R11": 1,"R12": 1.2,"R13": 1.5,"R14": 2,"R15": 1.15,"R16": 1.1,"R17": 1,"R18": 1,"R19": 1,"R20": 1.3,"R21": 1.75,"R22": 2,"R23": 1.95,"R24": 1.3,"R25": 1.1,"R26": 1,"R27": 1.35,"R28": 2.25,"R29": 2.5,"R30": 2.5,"R31": 2,"R32": 1.75,"R33": 1.75,"R34": 1.25,"R35": 1,"R36": 0.75,"R37": 2.25,"R38": 1.5</v>
      </c>
    </row>
    <row r="18" spans="1:21" x14ac:dyDescent="0.3">
      <c r="A18" s="2">
        <v>3</v>
      </c>
      <c r="C18" s="4">
        <f>O2</f>
        <v>1.5</v>
      </c>
      <c r="E18" s="62" t="str">
        <f t="shared" si="1"/>
        <v>"L3": 1.5</v>
      </c>
      <c r="H18" s="39" t="str">
        <f t="shared" si="2"/>
        <v>"R3": 1.5</v>
      </c>
      <c r="I18" s="4"/>
      <c r="J18" s="2"/>
      <c r="L18" s="75" t="str">
        <f>X2</f>
        <v>0, 6</v>
      </c>
      <c r="N18" s="62" t="str">
        <f t="shared" si="3"/>
        <v>"L3": "0, 6"</v>
      </c>
      <c r="Q18" s="62" t="str">
        <f t="shared" si="4"/>
        <v>"R3": "0, 6"</v>
      </c>
      <c r="U18" s="4"/>
    </row>
    <row r="19" spans="1:21" x14ac:dyDescent="0.3">
      <c r="A19" s="2">
        <v>4</v>
      </c>
      <c r="C19" s="4">
        <f>N2</f>
        <v>1.25</v>
      </c>
      <c r="E19" s="62" t="str">
        <f t="shared" si="1"/>
        <v>"L4": 1.25</v>
      </c>
      <c r="H19" s="39" t="str">
        <f t="shared" si="2"/>
        <v>"R4": 1.25</v>
      </c>
      <c r="I19" s="4"/>
      <c r="J19" s="2"/>
      <c r="L19" s="75" t="str">
        <f>W2</f>
        <v>0, 5</v>
      </c>
      <c r="N19" s="62" t="str">
        <f t="shared" si="3"/>
        <v>"L4": "0, 5"</v>
      </c>
      <c r="Q19" s="62" t="str">
        <f t="shared" si="4"/>
        <v>"R4": "0, 5"</v>
      </c>
    </row>
    <row r="20" spans="1:21" x14ac:dyDescent="0.3">
      <c r="A20" s="2">
        <v>5</v>
      </c>
      <c r="C20" s="4">
        <f>M2</f>
        <v>1.75</v>
      </c>
      <c r="E20" s="62" t="str">
        <f t="shared" si="1"/>
        <v>"L5": 1.75</v>
      </c>
      <c r="G20" s="40"/>
      <c r="H20" s="39" t="str">
        <f t="shared" si="2"/>
        <v>"R5": 1.75</v>
      </c>
      <c r="I20" s="4"/>
      <c r="J20" s="2"/>
      <c r="L20" s="75" t="str">
        <f>V2</f>
        <v>0, 4</v>
      </c>
      <c r="N20" s="62" t="str">
        <f t="shared" si="3"/>
        <v>"L5": "0, 4"</v>
      </c>
      <c r="P20" s="40"/>
      <c r="Q20" s="62" t="str">
        <f t="shared" si="4"/>
        <v>"R5": "0, 4"</v>
      </c>
      <c r="U20" t="s">
        <v>46</v>
      </c>
    </row>
    <row r="21" spans="1:21" x14ac:dyDescent="0.3">
      <c r="A21" s="2">
        <v>6</v>
      </c>
      <c r="C21" s="4">
        <f>L2</f>
        <v>1.75</v>
      </c>
      <c r="E21" s="62" t="str">
        <f t="shared" si="1"/>
        <v>"L6": 1.75</v>
      </c>
      <c r="H21" s="39" t="str">
        <f t="shared" si="2"/>
        <v>"R6": 1.75</v>
      </c>
      <c r="I21" s="4"/>
      <c r="J21" s="2"/>
      <c r="L21" s="75" t="str">
        <f>U2</f>
        <v>0, 3</v>
      </c>
      <c r="N21" s="62" t="str">
        <f t="shared" si="3"/>
        <v>"L6": "0, 3"</v>
      </c>
      <c r="Q21" s="62" t="str">
        <f t="shared" si="4"/>
        <v>"R6": "0, 3"</v>
      </c>
      <c r="U21" s="39" t="str">
        <f>_xlfn.TEXTJOIN(",",TRUE,N16:N53,)</f>
        <v>"L1": "0, 8","L2": "0, 7","L3": "0, 6","L4": "0, 5","L5": "0, 4","L6": "0, 3","L7": "0, 2","L8": "1, 8","L9": "1, 7","L10": "1, 6","L11": "1, 5","L12": "1, 4","L13": "1, 3","L14": "1.5, 2","L15": "2, 8","L16": "2, 7","L17": "2, 6","L18": "2, 5","L19": "2, 4","L20": "2, 3","L21": "3, 2","L22": "3, 8","L23": "3, 7","L24": "3, 6","L25": "3, 5","L26": "3, 4","L27": "3, 3","L28": "4, 1","L29": "4, 0","L30": "4, 8","L31": "4, 7","L32": "4, 6","L33": "4, 5","L34": "4, 4","L35": "5, 2.5","L36": "5.5, 1.5","L37": "5, 0.5","L38": "6, 1"</v>
      </c>
    </row>
    <row r="22" spans="1:21" x14ac:dyDescent="0.3">
      <c r="A22" s="2">
        <v>7</v>
      </c>
      <c r="C22" s="4">
        <f>K2</f>
        <v>2</v>
      </c>
      <c r="E22" s="62" t="str">
        <f t="shared" si="1"/>
        <v>"L7": 2</v>
      </c>
      <c r="H22" s="39" t="str">
        <f t="shared" si="2"/>
        <v>"R7": 2</v>
      </c>
      <c r="I22" s="4"/>
      <c r="J22" s="2"/>
      <c r="L22" s="75" t="str">
        <f>T2</f>
        <v>0, 2</v>
      </c>
      <c r="N22" s="62" t="str">
        <f t="shared" si="3"/>
        <v>"L7": "0, 2"</v>
      </c>
      <c r="Q22" s="62" t="str">
        <f t="shared" si="4"/>
        <v>"R7": "0, 2"</v>
      </c>
      <c r="U22" s="39" t="str">
        <f>_xlfn.TEXTJOIN(",",TRUE,Q16:Q53,)</f>
        <v>"R1": "0, 8","R2": "0, 7","R3": "0, 6","R4": "0, 5","R5": "0, 4","R6": "0, 3","R7": "0, 2","R8": "1, 8","R9": "1, 7","R10": "1, 6","R11": "1, 5","R12": "1, 4","R13": "1, 3","R14": "1.5, 2","R15": "2, 8","R16": "2, 7","R17": "2, 6","R18": "2, 5","R19": "2, 4","R20": "2, 3","R21": "3, 2","R22": "3, 8","R23": "3, 7","R24": "3, 6","R25": "3, 5","R26": "3, 4","R27": "3, 3","R28": "4, 1","R29": "4, 0","R30": "4, 8","R31": "4, 7","R32": "4, 6","R33": "4, 5","R34": "4, 4","R35": "5, 2.5","R36": "5.5, 1.5","R37": "5, 0.5","R38": "6, 1"</v>
      </c>
    </row>
    <row r="23" spans="1:21" x14ac:dyDescent="0.3">
      <c r="A23" s="2">
        <v>8</v>
      </c>
      <c r="C23" s="4">
        <f>Q3</f>
        <v>1.75</v>
      </c>
      <c r="E23" s="62" t="str">
        <f t="shared" si="1"/>
        <v>"L8": 1.75</v>
      </c>
      <c r="H23" s="39" t="str">
        <f t="shared" si="2"/>
        <v>"R8": 1.75</v>
      </c>
      <c r="I23" s="4"/>
      <c r="J23" s="2"/>
      <c r="L23" s="75" t="str">
        <f>Z3</f>
        <v>1, 8</v>
      </c>
      <c r="N23" s="62" t="str">
        <f t="shared" si="3"/>
        <v>"L8": "1, 8"</v>
      </c>
      <c r="Q23" s="62" t="str">
        <f t="shared" si="4"/>
        <v>"R8": "1, 8"</v>
      </c>
    </row>
    <row r="24" spans="1:21" x14ac:dyDescent="0.3">
      <c r="A24" s="2">
        <v>9</v>
      </c>
      <c r="C24" s="4">
        <f>P3</f>
        <v>1.8</v>
      </c>
      <c r="E24" s="62" t="str">
        <f t="shared" si="1"/>
        <v>"L9": 1.8</v>
      </c>
      <c r="H24" s="39" t="str">
        <f t="shared" si="2"/>
        <v>"R9": 1.8</v>
      </c>
      <c r="I24" s="4"/>
      <c r="J24" s="2"/>
      <c r="L24" s="75" t="str">
        <f>Y3</f>
        <v>1, 7</v>
      </c>
      <c r="N24" s="62" t="str">
        <f t="shared" si="3"/>
        <v>"L9": "1, 7"</v>
      </c>
      <c r="Q24" s="62" t="str">
        <f t="shared" si="4"/>
        <v>"R9": "1, 7"</v>
      </c>
    </row>
    <row r="25" spans="1:21" x14ac:dyDescent="0.3">
      <c r="A25" s="2">
        <v>10</v>
      </c>
      <c r="C25" s="4">
        <f>O3</f>
        <v>1.1000000000000001</v>
      </c>
      <c r="E25" s="62" t="str">
        <f t="shared" si="1"/>
        <v>"L10": 1.1</v>
      </c>
      <c r="H25" s="39" t="str">
        <f t="shared" si="2"/>
        <v>"R10": 1.1</v>
      </c>
      <c r="I25" s="4"/>
      <c r="J25" s="2"/>
      <c r="L25" s="75" t="str">
        <f>X3</f>
        <v>1, 6</v>
      </c>
      <c r="N25" s="62" t="str">
        <f t="shared" si="3"/>
        <v>"L10": "1, 6"</v>
      </c>
      <c r="Q25" s="62" t="str">
        <f t="shared" si="4"/>
        <v>"R10": "1, 6"</v>
      </c>
      <c r="U25" t="s">
        <v>0</v>
      </c>
    </row>
    <row r="26" spans="1:21" x14ac:dyDescent="0.3">
      <c r="A26" s="2">
        <v>11</v>
      </c>
      <c r="C26" s="4">
        <f>N3</f>
        <v>1</v>
      </c>
      <c r="E26" s="62" t="str">
        <f t="shared" si="1"/>
        <v>"L11": 1</v>
      </c>
      <c r="H26" s="39" t="str">
        <f t="shared" si="2"/>
        <v>"R11": 1</v>
      </c>
      <c r="I26" s="4"/>
      <c r="J26" s="2"/>
      <c r="L26" s="75" t="str">
        <f>W3</f>
        <v>1, 5</v>
      </c>
      <c r="N26" s="62" t="str">
        <f t="shared" si="3"/>
        <v>"L11": "1, 5"</v>
      </c>
      <c r="Q26" s="62" t="str">
        <f t="shared" si="4"/>
        <v>"R11": "1, 5"</v>
      </c>
      <c r="U26" s="53" t="s">
        <v>38</v>
      </c>
    </row>
    <row r="27" spans="1:21" x14ac:dyDescent="0.3">
      <c r="A27" s="2">
        <v>12</v>
      </c>
      <c r="C27" s="4">
        <f>M3</f>
        <v>1.2</v>
      </c>
      <c r="E27" s="62" t="str">
        <f t="shared" si="1"/>
        <v>"L12": 1.2</v>
      </c>
      <c r="H27" s="39" t="str">
        <f t="shared" si="2"/>
        <v>"R12": 1.2</v>
      </c>
      <c r="I27" s="4"/>
      <c r="J27" s="2"/>
      <c r="L27" s="75" t="str">
        <f>V3</f>
        <v>1, 4</v>
      </c>
      <c r="N27" s="62" t="str">
        <f t="shared" si="3"/>
        <v>"L12": "1, 4"</v>
      </c>
      <c r="Q27" s="62" t="str">
        <f t="shared" si="4"/>
        <v>"R12": "1, 4"</v>
      </c>
      <c r="U27" s="53" t="s">
        <v>40</v>
      </c>
    </row>
    <row r="28" spans="1:21" x14ac:dyDescent="0.3">
      <c r="A28" s="2">
        <v>13</v>
      </c>
      <c r="C28" s="4">
        <f>L3</f>
        <v>1.5</v>
      </c>
      <c r="E28" s="62" t="str">
        <f t="shared" si="1"/>
        <v>"L13": 1.5</v>
      </c>
      <c r="H28" s="39" t="str">
        <f t="shared" si="2"/>
        <v>"R13": 1.5</v>
      </c>
      <c r="I28" s="4"/>
      <c r="J28" s="2"/>
      <c r="L28" s="75" t="str">
        <f>U3</f>
        <v>1, 3</v>
      </c>
      <c r="N28" s="62" t="str">
        <f t="shared" si="3"/>
        <v>"L13": "1, 3"</v>
      </c>
      <c r="Q28" s="62" t="str">
        <f t="shared" si="4"/>
        <v>"R13": "1, 3"</v>
      </c>
      <c r="U28" s="53" t="s">
        <v>42</v>
      </c>
    </row>
    <row r="29" spans="1:21" x14ac:dyDescent="0.3">
      <c r="A29" s="2">
        <v>14</v>
      </c>
      <c r="C29" s="4">
        <f>K3</f>
        <v>2</v>
      </c>
      <c r="E29" s="62" t="str">
        <f t="shared" si="1"/>
        <v>"L14": 2</v>
      </c>
      <c r="H29" s="39" t="str">
        <f t="shared" si="2"/>
        <v>"R14": 2</v>
      </c>
      <c r="I29" s="4"/>
      <c r="J29" s="2"/>
      <c r="L29" s="75" t="str">
        <f>T3</f>
        <v>1.5, 2</v>
      </c>
      <c r="N29" s="62" t="str">
        <f t="shared" si="3"/>
        <v>"L14": "1.5, 2"</v>
      </c>
      <c r="Q29" s="62" t="str">
        <f t="shared" si="4"/>
        <v>"R14": "1.5, 2"</v>
      </c>
      <c r="U29" s="53" t="s">
        <v>41</v>
      </c>
    </row>
    <row r="30" spans="1:21" x14ac:dyDescent="0.3">
      <c r="A30" s="2">
        <v>15</v>
      </c>
      <c r="C30" s="4">
        <f>Q4</f>
        <v>1.1499999999999999</v>
      </c>
      <c r="E30" s="62" t="str">
        <f t="shared" si="1"/>
        <v>"L15": 1.15</v>
      </c>
      <c r="H30" s="39" t="str">
        <f t="shared" si="2"/>
        <v>"R15": 1.15</v>
      </c>
      <c r="I30" s="4"/>
      <c r="J30" s="2"/>
      <c r="L30" s="75" t="str">
        <f>Z4</f>
        <v>2, 8</v>
      </c>
      <c r="N30" s="62" t="str">
        <f t="shared" si="3"/>
        <v>"L15": "2, 8"</v>
      </c>
      <c r="Q30" s="62" t="str">
        <f t="shared" si="4"/>
        <v>"R15": "2, 8"</v>
      </c>
      <c r="U30" s="53" t="s">
        <v>39</v>
      </c>
    </row>
    <row r="31" spans="1:21" x14ac:dyDescent="0.3">
      <c r="A31" s="2">
        <v>16</v>
      </c>
      <c r="C31" s="4">
        <f>P4</f>
        <v>1.1000000000000001</v>
      </c>
      <c r="E31" s="62" t="str">
        <f t="shared" si="1"/>
        <v>"L16": 1.1</v>
      </c>
      <c r="H31" s="39" t="str">
        <f t="shared" si="2"/>
        <v>"R16": 1.1</v>
      </c>
      <c r="I31" s="4"/>
      <c r="J31" s="2"/>
      <c r="L31" s="75" t="str">
        <f>Y4</f>
        <v>2, 7</v>
      </c>
      <c r="N31" s="62" t="str">
        <f t="shared" si="3"/>
        <v>"L16": "2, 7"</v>
      </c>
      <c r="Q31" s="62" t="str">
        <f t="shared" si="4"/>
        <v>"R16": "2, 7"</v>
      </c>
    </row>
    <row r="32" spans="1:21" x14ac:dyDescent="0.3">
      <c r="A32" s="2">
        <v>17</v>
      </c>
      <c r="C32" s="4">
        <f>O4</f>
        <v>1</v>
      </c>
      <c r="E32" s="62" t="str">
        <f t="shared" si="1"/>
        <v>"L17": 1</v>
      </c>
      <c r="H32" s="39" t="str">
        <f t="shared" si="2"/>
        <v>"R17": 1</v>
      </c>
      <c r="I32" s="4"/>
      <c r="J32" s="2"/>
      <c r="L32" s="75" t="str">
        <f>X4</f>
        <v>2, 6</v>
      </c>
      <c r="N32" s="62" t="str">
        <f t="shared" si="3"/>
        <v>"L17": "2, 6"</v>
      </c>
      <c r="Q32" s="62" t="str">
        <f t="shared" si="4"/>
        <v>"R17": "2, 6"</v>
      </c>
    </row>
    <row r="33" spans="1:17" x14ac:dyDescent="0.3">
      <c r="A33" s="2">
        <v>18</v>
      </c>
      <c r="C33" s="4">
        <f>N4</f>
        <v>1</v>
      </c>
      <c r="E33" s="62" t="str">
        <f t="shared" si="1"/>
        <v>"L18": 1</v>
      </c>
      <c r="H33" s="39" t="str">
        <f t="shared" si="2"/>
        <v>"R18": 1</v>
      </c>
      <c r="I33" s="4"/>
      <c r="J33" s="2"/>
      <c r="L33" s="75" t="str">
        <f>W4</f>
        <v>2, 5</v>
      </c>
      <c r="N33" s="62" t="str">
        <f t="shared" si="3"/>
        <v>"L18": "2, 5"</v>
      </c>
      <c r="Q33" s="62" t="str">
        <f t="shared" si="4"/>
        <v>"R18": "2, 5"</v>
      </c>
    </row>
    <row r="34" spans="1:17" x14ac:dyDescent="0.3">
      <c r="A34" s="2">
        <v>19</v>
      </c>
      <c r="C34" s="4">
        <f>M4</f>
        <v>1</v>
      </c>
      <c r="E34" s="62" t="str">
        <f t="shared" si="1"/>
        <v>"L19": 1</v>
      </c>
      <c r="H34" s="39" t="str">
        <f t="shared" si="2"/>
        <v>"R19": 1</v>
      </c>
      <c r="I34" s="4"/>
      <c r="J34" s="2"/>
      <c r="L34" s="75" t="str">
        <f>V4</f>
        <v>2, 4</v>
      </c>
      <c r="N34" s="62" t="str">
        <f t="shared" si="3"/>
        <v>"L19": "2, 4"</v>
      </c>
      <c r="Q34" s="62" t="str">
        <f t="shared" si="4"/>
        <v>"R19": "2, 4"</v>
      </c>
    </row>
    <row r="35" spans="1:17" x14ac:dyDescent="0.3">
      <c r="A35" s="2">
        <v>20</v>
      </c>
      <c r="C35" s="4">
        <f>L4</f>
        <v>1.3</v>
      </c>
      <c r="E35" s="62" t="str">
        <f t="shared" si="1"/>
        <v>"L20": 1.3</v>
      </c>
      <c r="H35" s="39" t="str">
        <f t="shared" si="2"/>
        <v>"R20": 1.3</v>
      </c>
      <c r="I35" s="4"/>
      <c r="J35" s="2"/>
      <c r="L35" s="75" t="str">
        <f>U4</f>
        <v>2, 3</v>
      </c>
      <c r="N35" s="62" t="str">
        <f t="shared" si="3"/>
        <v>"L20": "2, 3"</v>
      </c>
      <c r="Q35" s="62" t="str">
        <f t="shared" si="4"/>
        <v>"R20": "2, 3"</v>
      </c>
    </row>
    <row r="36" spans="1:17" x14ac:dyDescent="0.3">
      <c r="A36" s="2">
        <v>21</v>
      </c>
      <c r="C36" s="4">
        <f>K4</f>
        <v>1.75</v>
      </c>
      <c r="E36" s="62" t="str">
        <f t="shared" si="1"/>
        <v>"L21": 1.75</v>
      </c>
      <c r="H36" s="39" t="str">
        <f t="shared" si="2"/>
        <v>"R21": 1.75</v>
      </c>
      <c r="I36" s="4"/>
      <c r="J36" s="2"/>
      <c r="L36" s="75" t="str">
        <f>T4</f>
        <v>3, 2</v>
      </c>
      <c r="N36" s="62" t="str">
        <f t="shared" si="3"/>
        <v>"L21": "3, 2"</v>
      </c>
      <c r="Q36" s="62" t="str">
        <f t="shared" si="4"/>
        <v>"R21": "3, 2"</v>
      </c>
    </row>
    <row r="37" spans="1:17" x14ac:dyDescent="0.3">
      <c r="A37" s="2">
        <v>22</v>
      </c>
      <c r="C37" s="4">
        <f>Q5</f>
        <v>2</v>
      </c>
      <c r="E37" s="62" t="str">
        <f t="shared" si="1"/>
        <v>"L22": 2</v>
      </c>
      <c r="H37" s="39" t="str">
        <f t="shared" si="2"/>
        <v>"R22": 2</v>
      </c>
      <c r="I37" s="4"/>
      <c r="J37" s="2"/>
      <c r="L37" s="75" t="str">
        <f>Z5</f>
        <v>3, 8</v>
      </c>
      <c r="N37" s="62" t="str">
        <f t="shared" si="3"/>
        <v>"L22": "3, 8"</v>
      </c>
      <c r="Q37" s="62" t="str">
        <f t="shared" si="4"/>
        <v>"R22": "3, 8"</v>
      </c>
    </row>
    <row r="38" spans="1:17" x14ac:dyDescent="0.3">
      <c r="A38" s="2">
        <v>23</v>
      </c>
      <c r="C38" s="4">
        <f>P5</f>
        <v>1.95</v>
      </c>
      <c r="E38" s="62" t="str">
        <f t="shared" si="1"/>
        <v>"L23": 1.95</v>
      </c>
      <c r="H38" s="39" t="str">
        <f t="shared" si="2"/>
        <v>"R23": 1.95</v>
      </c>
      <c r="I38" s="4"/>
      <c r="J38" s="2"/>
      <c r="L38" s="75" t="str">
        <f>Y5</f>
        <v>3, 7</v>
      </c>
      <c r="N38" s="62" t="str">
        <f t="shared" si="3"/>
        <v>"L23": "3, 7"</v>
      </c>
      <c r="Q38" s="62" t="str">
        <f t="shared" si="4"/>
        <v>"R23": "3, 7"</v>
      </c>
    </row>
    <row r="39" spans="1:17" x14ac:dyDescent="0.3">
      <c r="A39" s="2">
        <v>24</v>
      </c>
      <c r="C39" s="4">
        <f>O5</f>
        <v>1.3</v>
      </c>
      <c r="E39" s="62" t="str">
        <f t="shared" si="1"/>
        <v>"L24": 1.3</v>
      </c>
      <c r="H39" s="39" t="str">
        <f t="shared" si="2"/>
        <v>"R24": 1.3</v>
      </c>
      <c r="I39" s="4"/>
      <c r="J39" s="2"/>
      <c r="L39" s="75" t="str">
        <f>X5</f>
        <v>3, 6</v>
      </c>
      <c r="N39" s="62" t="str">
        <f t="shared" si="3"/>
        <v>"L24": "3, 6"</v>
      </c>
      <c r="Q39" s="62" t="str">
        <f t="shared" si="4"/>
        <v>"R24": "3, 6"</v>
      </c>
    </row>
    <row r="40" spans="1:17" x14ac:dyDescent="0.3">
      <c r="A40" s="2">
        <v>25</v>
      </c>
      <c r="C40" s="4">
        <f>N5</f>
        <v>1.1000000000000001</v>
      </c>
      <c r="E40" s="62" t="str">
        <f t="shared" si="1"/>
        <v>"L25": 1.1</v>
      </c>
      <c r="H40" s="39" t="str">
        <f t="shared" si="2"/>
        <v>"R25": 1.1</v>
      </c>
      <c r="I40" s="4"/>
      <c r="J40" s="2"/>
      <c r="L40" s="75" t="str">
        <f>W5</f>
        <v>3, 5</v>
      </c>
      <c r="N40" s="62" t="str">
        <f t="shared" si="3"/>
        <v>"L25": "3, 5"</v>
      </c>
      <c r="Q40" s="62" t="str">
        <f t="shared" si="4"/>
        <v>"R25": "3, 5"</v>
      </c>
    </row>
    <row r="41" spans="1:17" x14ac:dyDescent="0.3">
      <c r="A41" s="2">
        <v>26</v>
      </c>
      <c r="C41" s="4">
        <f>M5</f>
        <v>1</v>
      </c>
      <c r="E41" s="62" t="str">
        <f t="shared" si="1"/>
        <v>"L26": 1</v>
      </c>
      <c r="H41" s="39" t="str">
        <f t="shared" si="2"/>
        <v>"R26": 1</v>
      </c>
      <c r="I41" s="4"/>
      <c r="J41" s="2"/>
      <c r="L41" s="75" t="str">
        <f>V5</f>
        <v>3, 4</v>
      </c>
      <c r="N41" s="62" t="str">
        <f t="shared" si="3"/>
        <v>"L26": "3, 4"</v>
      </c>
      <c r="Q41" s="62" t="str">
        <f t="shared" si="4"/>
        <v>"R26": "3, 4"</v>
      </c>
    </row>
    <row r="42" spans="1:17" x14ac:dyDescent="0.3">
      <c r="A42" s="2">
        <v>27</v>
      </c>
      <c r="C42" s="4">
        <f>L5</f>
        <v>1.35</v>
      </c>
      <c r="E42" s="62" t="str">
        <f t="shared" si="1"/>
        <v>"L27": 1.35</v>
      </c>
      <c r="H42" s="39" t="str">
        <f t="shared" si="2"/>
        <v>"R27": 1.35</v>
      </c>
      <c r="I42" s="4"/>
      <c r="J42" s="2"/>
      <c r="L42" s="75" t="str">
        <f>U5</f>
        <v>3, 3</v>
      </c>
      <c r="N42" s="62" t="str">
        <f t="shared" si="3"/>
        <v>"L27": "3, 3"</v>
      </c>
      <c r="Q42" s="62" t="str">
        <f t="shared" si="4"/>
        <v>"R27": "3, 3"</v>
      </c>
    </row>
    <row r="43" spans="1:17" x14ac:dyDescent="0.3">
      <c r="A43" s="2">
        <v>28</v>
      </c>
      <c r="C43" s="4">
        <f>K5</f>
        <v>2.25</v>
      </c>
      <c r="E43" s="62" t="str">
        <f t="shared" si="1"/>
        <v>"L28": 2.25</v>
      </c>
      <c r="H43" s="39" t="str">
        <f t="shared" si="2"/>
        <v>"R28": 2.25</v>
      </c>
      <c r="I43" s="4"/>
      <c r="J43" s="2"/>
      <c r="L43" s="75" t="str">
        <f>T5</f>
        <v>4, 1</v>
      </c>
      <c r="N43" s="62" t="str">
        <f t="shared" si="3"/>
        <v>"L28": "4, 1"</v>
      </c>
      <c r="Q43" s="62" t="str">
        <f t="shared" si="4"/>
        <v>"R28": "4, 1"</v>
      </c>
    </row>
    <row r="44" spans="1:17" x14ac:dyDescent="0.3">
      <c r="A44" s="2">
        <v>29</v>
      </c>
      <c r="C44" s="4">
        <f>J5</f>
        <v>2.5</v>
      </c>
      <c r="E44" s="62" t="str">
        <f t="shared" si="1"/>
        <v>"L29": 2.5</v>
      </c>
      <c r="H44" s="39" t="str">
        <f t="shared" si="2"/>
        <v>"R29": 2.5</v>
      </c>
      <c r="I44" s="4"/>
      <c r="J44" s="2"/>
      <c r="L44" s="75" t="str">
        <f>S5</f>
        <v>4, 0</v>
      </c>
      <c r="N44" s="62" t="str">
        <f t="shared" si="3"/>
        <v>"L29": "4, 0"</v>
      </c>
      <c r="Q44" s="62" t="str">
        <f t="shared" si="4"/>
        <v>"R29": "4, 0"</v>
      </c>
    </row>
    <row r="45" spans="1:17" x14ac:dyDescent="0.3">
      <c r="A45" s="2">
        <v>30</v>
      </c>
      <c r="C45" s="4">
        <f>Q6</f>
        <v>2.5</v>
      </c>
      <c r="E45" s="62" t="str">
        <f t="shared" si="1"/>
        <v>"L30": 2.5</v>
      </c>
      <c r="H45" s="39" t="str">
        <f t="shared" si="2"/>
        <v>"R30": 2.5</v>
      </c>
      <c r="I45" s="4"/>
      <c r="J45" s="2"/>
      <c r="L45" s="75" t="str">
        <f>Z6</f>
        <v>4, 8</v>
      </c>
      <c r="N45" s="62" t="str">
        <f t="shared" si="3"/>
        <v>"L30": "4, 8"</v>
      </c>
      <c r="Q45" s="62" t="str">
        <f t="shared" si="4"/>
        <v>"R30": "4, 8"</v>
      </c>
    </row>
    <row r="46" spans="1:17" x14ac:dyDescent="0.3">
      <c r="A46" s="2">
        <v>31</v>
      </c>
      <c r="C46" s="4">
        <f>P6</f>
        <v>2</v>
      </c>
      <c r="E46" s="62" t="str">
        <f t="shared" si="1"/>
        <v>"L31": 2</v>
      </c>
      <c r="H46" s="39" t="str">
        <f t="shared" si="2"/>
        <v>"R31": 2</v>
      </c>
      <c r="I46" s="4"/>
      <c r="J46" s="2"/>
      <c r="L46" s="75" t="str">
        <f>Y6</f>
        <v>4, 7</v>
      </c>
      <c r="N46" s="62" t="str">
        <f t="shared" si="3"/>
        <v>"L31": "4, 7"</v>
      </c>
      <c r="Q46" s="62" t="str">
        <f t="shared" si="4"/>
        <v>"R31": "4, 7"</v>
      </c>
    </row>
    <row r="47" spans="1:17" x14ac:dyDescent="0.3">
      <c r="A47" s="2">
        <v>32</v>
      </c>
      <c r="C47" s="4">
        <f>O6</f>
        <v>1.75</v>
      </c>
      <c r="E47" s="62" t="str">
        <f t="shared" si="1"/>
        <v>"L32": 1.75</v>
      </c>
      <c r="H47" s="39" t="str">
        <f t="shared" si="2"/>
        <v>"R32": 1.75</v>
      </c>
      <c r="I47" s="4"/>
      <c r="J47" s="2"/>
      <c r="L47" s="75" t="str">
        <f>X6</f>
        <v>4, 6</v>
      </c>
      <c r="N47" s="62" t="str">
        <f t="shared" si="3"/>
        <v>"L32": "4, 6"</v>
      </c>
      <c r="Q47" s="62" t="str">
        <f t="shared" si="4"/>
        <v>"R32": "4, 6"</v>
      </c>
    </row>
    <row r="48" spans="1:17" x14ac:dyDescent="0.3">
      <c r="A48" s="2">
        <v>33</v>
      </c>
      <c r="C48" s="4">
        <f>N6</f>
        <v>1.75</v>
      </c>
      <c r="E48" s="62" t="str">
        <f t="shared" si="1"/>
        <v>"L33": 1.75</v>
      </c>
      <c r="H48" s="39" t="str">
        <f t="shared" si="2"/>
        <v>"R33": 1.75</v>
      </c>
      <c r="I48" s="4"/>
      <c r="J48" s="2"/>
      <c r="L48" s="75" t="str">
        <f>W6</f>
        <v>4, 5</v>
      </c>
      <c r="N48" s="62" t="str">
        <f t="shared" si="3"/>
        <v>"L33": "4, 5"</v>
      </c>
      <c r="Q48" s="62" t="str">
        <f t="shared" si="4"/>
        <v>"R33": "4, 5"</v>
      </c>
    </row>
    <row r="49" spans="1:17" x14ac:dyDescent="0.3">
      <c r="A49" s="2">
        <v>34</v>
      </c>
      <c r="C49" s="4">
        <f>M6</f>
        <v>1.25</v>
      </c>
      <c r="E49" s="62" t="str">
        <f t="shared" si="1"/>
        <v>"L34": 1.25</v>
      </c>
      <c r="H49" s="39" t="str">
        <f t="shared" si="2"/>
        <v>"R34": 1.25</v>
      </c>
      <c r="I49" s="4"/>
      <c r="J49" s="2"/>
      <c r="L49" s="75" t="str">
        <f>V6</f>
        <v>4, 4</v>
      </c>
      <c r="N49" s="62" t="str">
        <f t="shared" si="3"/>
        <v>"L34": "4, 4"</v>
      </c>
      <c r="Q49" s="62" t="str">
        <f t="shared" si="4"/>
        <v>"R34": "4, 4"</v>
      </c>
    </row>
    <row r="50" spans="1:17" x14ac:dyDescent="0.3">
      <c r="A50" s="2">
        <v>35</v>
      </c>
      <c r="C50" s="4">
        <f>L6</f>
        <v>1</v>
      </c>
      <c r="E50" s="62" t="str">
        <f t="shared" si="1"/>
        <v>"L35": 1</v>
      </c>
      <c r="H50" s="39" t="str">
        <f t="shared" si="2"/>
        <v>"R35": 1</v>
      </c>
      <c r="I50" s="4"/>
      <c r="J50" s="2"/>
      <c r="L50" s="75" t="str">
        <f>U6</f>
        <v>5, 2.5</v>
      </c>
      <c r="N50" s="62" t="str">
        <f t="shared" si="3"/>
        <v>"L35": "5, 2.5"</v>
      </c>
      <c r="Q50" s="62" t="str">
        <f t="shared" si="4"/>
        <v>"R35": "5, 2.5"</v>
      </c>
    </row>
    <row r="51" spans="1:17" x14ac:dyDescent="0.3">
      <c r="A51" s="2">
        <v>36</v>
      </c>
      <c r="C51" s="4">
        <f>K6</f>
        <v>0.75</v>
      </c>
      <c r="E51" s="62" t="str">
        <f t="shared" si="1"/>
        <v>"L36": 0.75</v>
      </c>
      <c r="H51" s="39" t="str">
        <f t="shared" si="2"/>
        <v>"R36": 0.75</v>
      </c>
      <c r="I51" s="4"/>
      <c r="J51" s="2"/>
      <c r="L51" s="75" t="str">
        <f>T6</f>
        <v>5.5, 1.5</v>
      </c>
      <c r="N51" s="62" t="str">
        <f t="shared" si="3"/>
        <v>"L36": "5.5, 1.5"</v>
      </c>
      <c r="Q51" s="62" t="str">
        <f t="shared" si="4"/>
        <v>"R36": "5.5, 1.5"</v>
      </c>
    </row>
    <row r="52" spans="1:17" x14ac:dyDescent="0.3">
      <c r="A52" s="2">
        <v>37</v>
      </c>
      <c r="C52" s="4">
        <f>J6</f>
        <v>2.25</v>
      </c>
      <c r="E52" s="62" t="str">
        <f t="shared" si="1"/>
        <v>"L37": 2.25</v>
      </c>
      <c r="H52" s="39" t="str">
        <f t="shared" si="2"/>
        <v>"R37": 2.25</v>
      </c>
      <c r="I52" s="4"/>
      <c r="J52" s="2"/>
      <c r="L52" s="75" t="str">
        <f>S6</f>
        <v>5, 0.5</v>
      </c>
      <c r="N52" s="62" t="str">
        <f t="shared" si="3"/>
        <v>"L37": "5, 0.5"</v>
      </c>
      <c r="Q52" s="62" t="str">
        <f t="shared" si="4"/>
        <v>"R37": "5, 0.5"</v>
      </c>
    </row>
    <row r="53" spans="1:17" x14ac:dyDescent="0.3">
      <c r="A53" s="2">
        <v>38</v>
      </c>
      <c r="C53" s="4">
        <f>J7</f>
        <v>1.5</v>
      </c>
      <c r="E53" s="62" t="str">
        <f t="shared" si="1"/>
        <v>"L38": 1.5</v>
      </c>
      <c r="H53" s="39" t="str">
        <f t="shared" si="2"/>
        <v>"R38": 1.5</v>
      </c>
      <c r="I53" s="4"/>
      <c r="J53" s="2"/>
      <c r="L53" s="75" t="str">
        <f>S7</f>
        <v>6, 1</v>
      </c>
      <c r="N53" s="62" t="str">
        <f t="shared" si="3"/>
        <v>"L38": "6, 1"</v>
      </c>
      <c r="Q53" s="62" t="str">
        <f t="shared" si="4"/>
        <v>"R38": "6, 1"</v>
      </c>
    </row>
  </sheetData>
  <mergeCells count="8">
    <mergeCell ref="AD6:AD7"/>
    <mergeCell ref="K6:K7"/>
    <mergeCell ref="L6:L7"/>
    <mergeCell ref="B6:B7"/>
    <mergeCell ref="C6:C7"/>
    <mergeCell ref="T6:T7"/>
    <mergeCell ref="U6:U7"/>
    <mergeCell ref="AC6:AC7"/>
  </mergeCells>
  <pageMargins left="0.7" right="0.7" top="0.75" bottom="0.75" header="0.3" footer="0.3"/>
  <pageSetup orientation="portrait" r:id="rId1"/>
  <ignoredErrors>
    <ignoredError sqref="S5" twoDigitTextYear="1"/>
    <ignoredError sqref="P3 M4:O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5B34B-6F30-40B8-8389-C7CFE152C0D1}">
  <dimension ref="A1:AJ319"/>
  <sheetViews>
    <sheetView zoomScale="160" zoomScaleNormal="160" workbookViewId="0">
      <pane ySplit="7" topLeftCell="A8" activePane="bottomLeft" state="frozen"/>
      <selection activeCell="A9" sqref="A9"/>
      <selection pane="bottomLeft" activeCell="C3" sqref="C3:C5"/>
    </sheetView>
  </sheetViews>
  <sheetFormatPr defaultColWidth="4.77734375" defaultRowHeight="14.4" x14ac:dyDescent="0.3"/>
  <cols>
    <col min="1" max="2" width="4.77734375" style="78" customWidth="1"/>
    <col min="3" max="3" width="5.44140625" style="78" customWidth="1"/>
    <col min="4" max="5" width="4.77734375" style="78" customWidth="1"/>
    <col min="6" max="6" width="4.77734375" style="78"/>
    <col min="7" max="7" width="4.77734375" style="78" customWidth="1"/>
    <col min="8" max="8" width="5.6640625" style="78" customWidth="1"/>
    <col min="9" max="11" width="4.77734375" style="78" customWidth="1"/>
    <col min="12" max="12" width="4.77734375" style="78"/>
    <col min="13" max="13" width="4.77734375" style="78" customWidth="1"/>
    <col min="14" max="18" width="4.77734375" style="78"/>
    <col min="19" max="20" width="4.77734375" style="78" customWidth="1"/>
    <col min="21" max="29" width="4.77734375" style="78"/>
    <col min="30" max="31" width="4.77734375" style="78" customWidth="1"/>
    <col min="32" max="16384" width="4.77734375" style="78"/>
  </cols>
  <sheetData>
    <row r="1" spans="1:36" x14ac:dyDescent="0.3">
      <c r="A1" s="78" t="s">
        <v>88</v>
      </c>
    </row>
    <row r="2" spans="1:36" x14ac:dyDescent="0.3">
      <c r="A2" s="76"/>
      <c r="B2" s="83">
        <v>1</v>
      </c>
      <c r="C2" s="83">
        <v>2</v>
      </c>
      <c r="D2" s="83">
        <v>3</v>
      </c>
      <c r="E2" s="84">
        <v>4</v>
      </c>
      <c r="F2" s="84">
        <v>5</v>
      </c>
      <c r="G2" s="77"/>
      <c r="H2" s="4"/>
      <c r="J2" s="61"/>
      <c r="K2" s="85"/>
      <c r="L2" s="84">
        <v>6</v>
      </c>
      <c r="M2" s="102">
        <v>7</v>
      </c>
      <c r="N2" s="83">
        <v>8</v>
      </c>
      <c r="O2" s="86">
        <v>9</v>
      </c>
      <c r="P2" s="86">
        <v>0</v>
      </c>
      <c r="Q2" s="87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00" t="s">
        <v>45</v>
      </c>
      <c r="B3" s="106">
        <f t="shared" ref="B3:F5" ca="1" si="0">OFFSET($I3,0,COLUMN($I3)-COLUMN())</f>
        <v>1.8</v>
      </c>
      <c r="C3" s="105">
        <f t="shared" ca="1" si="0"/>
        <v>1.1000000000000001</v>
      </c>
      <c r="D3" s="104">
        <f t="shared" ca="1" si="0"/>
        <v>1</v>
      </c>
      <c r="E3" s="77">
        <f t="shared" ca="1" si="0"/>
        <v>1.2</v>
      </c>
      <c r="F3" s="107">
        <f t="shared" ca="1" si="0"/>
        <v>1.5</v>
      </c>
      <c r="G3" s="81"/>
      <c r="H3" s="4"/>
      <c r="J3" s="4"/>
      <c r="K3" s="77"/>
      <c r="L3" s="107">
        <f>Efforts!L3</f>
        <v>1.5</v>
      </c>
      <c r="M3" s="77">
        <f>Efforts!M3</f>
        <v>1.2</v>
      </c>
      <c r="N3" s="104">
        <f>Efforts!N3</f>
        <v>1</v>
      </c>
      <c r="O3" s="105">
        <f>Efforts!O3</f>
        <v>1.1000000000000001</v>
      </c>
      <c r="P3" s="80">
        <f>Efforts!P3</f>
        <v>1.8</v>
      </c>
      <c r="Q3" s="89" t="s">
        <v>6</v>
      </c>
      <c r="T3" t="str">
        <f>_xlfn.CONCAT("""",Keys!A2,""": ", """",A3,"""")</f>
        <v>"8": "\\"</v>
      </c>
      <c r="U3" t="str">
        <f ca="1">_xlfn.CONCAT("""",Keys!B2,""": ", """",B3,"""")</f>
        <v>"9": "1.8"</v>
      </c>
      <c r="V3" t="str">
        <f ca="1">_xlfn.CONCAT("""",Keys!C2,""": ", """",C3,"""")</f>
        <v>"10": "1.1"</v>
      </c>
      <c r="W3" t="str">
        <f ca="1">_xlfn.CONCAT("""",Keys!D2,""": ", """",D3,"""")</f>
        <v>"11": "1"</v>
      </c>
      <c r="X3" t="str">
        <f ca="1">_xlfn.CONCAT("""",Keys!E2,""": ", """",E3,"""")</f>
        <v>"12": "1.2"</v>
      </c>
      <c r="Y3" t="str">
        <f ca="1">_xlfn.CONCAT("""",Keys!F2,""": ", """",F3,"""")</f>
        <v>"13": "1.5"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"1.5"</v>
      </c>
      <c r="AF3" t="str">
        <f>_xlfn.CONCAT("""",Keys!M2,""": ", """",M3,"""")</f>
        <v>"12": "1.2"</v>
      </c>
      <c r="AG3" t="str">
        <f>_xlfn.CONCAT("""",Keys!N2,""": ", """",N3,"""")</f>
        <v>"11": "1"</v>
      </c>
      <c r="AH3" t="str">
        <f>_xlfn.CONCAT("""",Keys!O2,""": ", """",O3,"""")</f>
        <v>"10": "1.1"</v>
      </c>
      <c r="AI3" t="str">
        <f>_xlfn.CONCAT("""",Keys!P2,""": ", """",P3,"""")</f>
        <v>"9": "1.8"</v>
      </c>
      <c r="AJ3" t="str">
        <f>_xlfn.CONCAT("""",Keys!Q2,""": ", """",Q3,"""")</f>
        <v>"8": "="</v>
      </c>
    </row>
    <row r="4" spans="1:36" x14ac:dyDescent="0.3">
      <c r="A4" s="93" t="s">
        <v>35</v>
      </c>
      <c r="B4" s="80">
        <f t="shared" ca="1" si="0"/>
        <v>1.1000000000000001</v>
      </c>
      <c r="C4" s="105">
        <f t="shared" ca="1" si="0"/>
        <v>1</v>
      </c>
      <c r="D4" s="104">
        <f t="shared" ca="1" si="0"/>
        <v>1</v>
      </c>
      <c r="E4" s="103">
        <f t="shared" ca="1" si="0"/>
        <v>1</v>
      </c>
      <c r="F4" s="77">
        <f t="shared" ca="1" si="0"/>
        <v>1.3</v>
      </c>
      <c r="G4" s="99"/>
      <c r="H4" s="4"/>
      <c r="J4" s="4"/>
      <c r="K4" s="81" t="s">
        <v>4</v>
      </c>
      <c r="L4" s="85">
        <f>Efforts!L4</f>
        <v>1.3</v>
      </c>
      <c r="M4" s="103">
        <f>Efforts!M4</f>
        <v>1</v>
      </c>
      <c r="N4" s="104">
        <f>Efforts!N4</f>
        <v>1</v>
      </c>
      <c r="O4" s="105">
        <f>Efforts!O4</f>
        <v>1</v>
      </c>
      <c r="P4" s="80">
        <f>Efforts!P4</f>
        <v>1.1000000000000001</v>
      </c>
      <c r="Q4" s="90" t="s">
        <v>5</v>
      </c>
      <c r="T4" t="str">
        <f>_xlfn.CONCAT("""",Keys!A3,""": ", """",A4,"""")</f>
        <v>"15": "/"</v>
      </c>
      <c r="U4" t="str">
        <f ca="1">_xlfn.CONCAT("""",Keys!B3,""": ", """",B4,"""")</f>
        <v>"16": "1.1"</v>
      </c>
      <c r="V4" t="str">
        <f ca="1">_xlfn.CONCAT("""",Keys!C3,""": ", """",C4,"""")</f>
        <v>"17": "1"</v>
      </c>
      <c r="W4" t="str">
        <f ca="1">_xlfn.CONCAT("""",Keys!D3,""": ", """",D4,"""")</f>
        <v>"18": "1"</v>
      </c>
      <c r="X4" t="str">
        <f ca="1">_xlfn.CONCAT("""",Keys!E3,""": ", """",E4,"""")</f>
        <v>"19": "1"</v>
      </c>
      <c r="Y4" t="str">
        <f ca="1">_xlfn.CONCAT("""",Keys!F3,""": ", """",F4,"""")</f>
        <v>"20": "1.3"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"1.3"</v>
      </c>
      <c r="AF4" t="str">
        <f>_xlfn.CONCAT("""",Keys!M3,""": ", """",M4,"""")</f>
        <v>"19": "1"</v>
      </c>
      <c r="AG4" t="str">
        <f>_xlfn.CONCAT("""",Keys!N3,""": ", """",N4,"""")</f>
        <v>"18": "1"</v>
      </c>
      <c r="AH4" t="str">
        <f>_xlfn.CONCAT("""",Keys!O3,""": ", """",O4,"""")</f>
        <v>"17": "1"</v>
      </c>
      <c r="AI4" t="str">
        <f>_xlfn.CONCAT("""",Keys!P3,""": ", """",P4,"""")</f>
        <v>"16": "1.1"</v>
      </c>
      <c r="AJ4" t="str">
        <f>_xlfn.CONCAT("""",Keys!Q3,""": ", """",Q4,"""")</f>
        <v>"15": "-"</v>
      </c>
    </row>
    <row r="5" spans="1:36" x14ac:dyDescent="0.3">
      <c r="A5" s="80"/>
      <c r="B5" s="106">
        <f t="shared" ca="1" si="0"/>
        <v>1.95</v>
      </c>
      <c r="C5" s="79">
        <f t="shared" ca="1" si="0"/>
        <v>1.3</v>
      </c>
      <c r="D5" s="76">
        <f t="shared" ca="1" si="0"/>
        <v>1.1000000000000001</v>
      </c>
      <c r="E5" s="103">
        <f t="shared" ca="1" si="0"/>
        <v>1</v>
      </c>
      <c r="F5" s="109">
        <f t="shared" ca="1" si="0"/>
        <v>1.35</v>
      </c>
      <c r="G5" s="82"/>
      <c r="H5" s="82"/>
      <c r="J5" s="91"/>
      <c r="K5" s="91"/>
      <c r="L5" s="108">
        <f>Efforts!L5</f>
        <v>1.35</v>
      </c>
      <c r="M5" s="103">
        <f>Efforts!M5</f>
        <v>1</v>
      </c>
      <c r="N5" s="76">
        <f>Efforts!N5</f>
        <v>1.1000000000000001</v>
      </c>
      <c r="O5" s="79">
        <f>Efforts!O5</f>
        <v>1.3</v>
      </c>
      <c r="P5" s="80">
        <f>Efforts!P5</f>
        <v>1.95</v>
      </c>
      <c r="Q5" s="90"/>
      <c r="T5" t="str">
        <f>_xlfn.CONCAT("""",Keys!A4,""": ", """",A5,"""")</f>
        <v>"22": ""</v>
      </c>
      <c r="U5" t="str">
        <f ca="1">_xlfn.CONCAT("""",Keys!B4,""": ", """",B5,"""")</f>
        <v>"23": "1.95"</v>
      </c>
      <c r="V5" t="str">
        <f ca="1">_xlfn.CONCAT("""",Keys!C4,""": ", """",C5,"""")</f>
        <v>"24": "1.3"</v>
      </c>
      <c r="W5" t="str">
        <f ca="1">_xlfn.CONCAT("""",Keys!D4,""": ", """",D5,"""")</f>
        <v>"25": "1.1"</v>
      </c>
      <c r="X5" t="str">
        <f ca="1">_xlfn.CONCAT("""",Keys!E4,""": ", """",E5,"""")</f>
        <v>"26": "1"</v>
      </c>
      <c r="Y5" t="str">
        <f ca="1">_xlfn.CONCAT("""",Keys!F4,""": ", """",F5,"""")</f>
        <v>"27": "1.35"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"1.35"</v>
      </c>
      <c r="AF5" t="str">
        <f>_xlfn.CONCAT("""",Keys!M4,""": ", """",M5,"""")</f>
        <v>"26": "1"</v>
      </c>
      <c r="AG5" t="str">
        <f>_xlfn.CONCAT("""",Keys!N4,""": ", """",N5,"""")</f>
        <v>"25": "1.1"</v>
      </c>
      <c r="AH5" t="str">
        <f>_xlfn.CONCAT("""",Keys!O4,""": ", """",O5,"""")</f>
        <v>"24": "1.3"</v>
      </c>
      <c r="AI5" t="str">
        <f>_xlfn.CONCAT("""",Keys!P4,""": ", """",P5,"""")</f>
        <v>"23": "1.95"</v>
      </c>
      <c r="AJ5" t="str">
        <f>_xlfn.CONCAT("""",Keys!Q4,""": ", """",Q5,"""")</f>
        <v>"22": ""</v>
      </c>
    </row>
    <row r="6" spans="1:36" x14ac:dyDescent="0.3">
      <c r="A6" s="80"/>
      <c r="B6" s="80"/>
      <c r="C6" s="79" t="s">
        <v>33</v>
      </c>
      <c r="D6" s="76" t="s">
        <v>34</v>
      </c>
      <c r="E6" s="82"/>
      <c r="F6" s="160"/>
      <c r="G6" s="160"/>
      <c r="H6" s="82"/>
      <c r="J6" s="91"/>
      <c r="K6" s="162"/>
      <c r="L6" s="158" t="s">
        <v>37</v>
      </c>
      <c r="M6" s="92"/>
      <c r="N6" s="76"/>
      <c r="O6" s="88"/>
      <c r="P6" s="90"/>
      <c r="Q6" s="90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161"/>
      <c r="G7" s="161"/>
      <c r="H7" s="82"/>
      <c r="J7" s="91"/>
      <c r="K7" s="163"/>
      <c r="L7" s="159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78" t="s">
        <v>87</v>
      </c>
      <c r="T8" t="str">
        <f ca="1">_xlfn.TEXTJOIN(",",TRUE,T2:AA7,)</f>
        <v>"1": "","2": "1","3": "2","4": "3","5": "4","6": "5","7": "","8": "\\","9": "1.8","10": "1.1","11": "1","12": "1.2","13": "1.5","14": "","15": "/","16": "1.1","17": "1","18": "1","19": "1","20": "1.3","21": "","22": "","23": "1.95","24": "1.3","25": "1.1","26": "1","27": "1.35","28":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 ca="1">_xlfn.CONCAT("{","""left"": {",T8,"}",", ""right"": {",T9,"}}")</f>
        <v>{"left": {"1": "","2": "1","3": "2","4": "3","5": "4","6": "5","7": "","8": "\\","9": "1.8","10": "1.1","11": "1","12": "1.2","13": "1.5","14": "","15": "/","16": "1.1","17": "1","18": "1","19": "1","20": "1.3","21": "","22": "","23": "1.95","24": "1.3","25": "1.1","26": "1","27": "1.35","28": "","29": "","30": "","31": "","32": "[","33": "]","34": "","35": "","36": "","37": "","38": ""}, "right": {"7": "","6": "6","5": "7","4": "8","3": "9","2": "0","1": "","14": "","13": "1.5","12": "1.2","11": "1","10": "1.1","9": "1.8","8": "=","21": "`","20": "1.3","19": "1","18": "1","17": "1","16": "1.1","15": "-","29": "","28": "","27": "1.35","26": "1","25": "1.1","24": "1.3","23": "1.95","22": "","37": "","36": "","35": " ","34": "","33": "","32": "","31": "","30": "","38": ""}}</v>
      </c>
      <c r="R9" s="63"/>
      <c r="S9" s="63"/>
      <c r="T9" t="str">
        <f>_xlfn.TEXTJOIN(",",TRUE,AC2:AJ7,)</f>
        <v>"7": "","6": "6","5": "7","4": "8","3": "9","2": "0","1": "","14": "","13": "1.5","12": "1.2","11": "1","10": "1.1","9": "1.8","8": "=","21": "`","20": "1.3","19": "1","18": "1","17": "1","16": "1.1","15": "-","29": "","28": "","27": "1.35","26": "1","25": "1.1","24": "1.3","23": "1.95","22":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A10"/>
      <c r="R10" s="63"/>
      <c r="S10" s="63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3">
      <c r="A11" s="124" t="s">
        <v>95</v>
      </c>
      <c r="B11" s="124" t="s">
        <v>96</v>
      </c>
      <c r="C11" s="125" t="s">
        <v>93</v>
      </c>
      <c r="D11" t="s">
        <v>97</v>
      </c>
      <c r="F11" s="113" t="s">
        <v>43</v>
      </c>
      <c r="G11" s="113" t="s">
        <v>94</v>
      </c>
      <c r="I11" s="113" t="s">
        <v>44</v>
      </c>
      <c r="J11" s="113" t="s">
        <v>94</v>
      </c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D11" s="113"/>
      <c r="AE11" s="113"/>
      <c r="AF11" s="113"/>
      <c r="AG11" s="113"/>
      <c r="AH11" s="113"/>
    </row>
    <row r="12" spans="1:36" x14ac:dyDescent="0.3">
      <c r="A12" s="130" t="s">
        <v>9</v>
      </c>
      <c r="B12" s="130" t="s">
        <v>9</v>
      </c>
      <c r="C12" s="131">
        <v>11.692</v>
      </c>
      <c r="D12" s="111"/>
      <c r="F12" s="78">
        <f ca="1">B3</f>
        <v>1.8</v>
      </c>
      <c r="G12" s="78">
        <f t="shared" ref="G12:G26" ca="1" si="1">_xlfn.IFNA(_xlfn.IFNA(INDEX($C$12:$C$58, MATCH(F12,$A$12:$A$58,0)), INDEX($C$12:$C$58, MATCH(F12,$B$12:$B$58,0))),0)</f>
        <v>0</v>
      </c>
      <c r="I12" s="78">
        <f>L3</f>
        <v>1.5</v>
      </c>
      <c r="J12" s="78">
        <f t="shared" ref="J12:J26" si="2">_xlfn.IFNA(_xlfn.IFNA(INDEX($C$12:$C$58, MATCH(I12,$A$12:$A$58,0)), INDEX($C$12:$C$58, MATCH(I12,$B$12:$B$58,0))),0)</f>
        <v>0</v>
      </c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36" x14ac:dyDescent="0.3">
      <c r="A13" s="130" t="s">
        <v>2</v>
      </c>
      <c r="B13" s="130" t="s">
        <v>2</v>
      </c>
      <c r="C13" s="131">
        <v>9.1489999999999991</v>
      </c>
      <c r="D13" s="111">
        <f>C12-Table915[[#This Row],[%]]</f>
        <v>2.543000000000001</v>
      </c>
      <c r="F13" s="78">
        <f ca="1">B4</f>
        <v>1.1000000000000001</v>
      </c>
      <c r="G13" s="78">
        <f t="shared" ca="1" si="1"/>
        <v>0</v>
      </c>
      <c r="I13" s="78">
        <f>L4</f>
        <v>1.3</v>
      </c>
      <c r="J13" s="78">
        <f t="shared" si="2"/>
        <v>0</v>
      </c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</row>
    <row r="14" spans="1:36" x14ac:dyDescent="0.3">
      <c r="A14" s="130" t="s">
        <v>11</v>
      </c>
      <c r="B14" s="130" t="s">
        <v>11</v>
      </c>
      <c r="C14" s="131">
        <v>7.2220000000000004</v>
      </c>
      <c r="D14" s="111">
        <f>C13-Table915[[#This Row],[%]]</f>
        <v>1.9269999999999987</v>
      </c>
      <c r="F14" s="78">
        <f ca="1">B5</f>
        <v>1.95</v>
      </c>
      <c r="G14" s="78">
        <f t="shared" ca="1" si="1"/>
        <v>0</v>
      </c>
      <c r="I14" s="78">
        <f>L5</f>
        <v>1.35</v>
      </c>
      <c r="J14" s="78">
        <f t="shared" si="2"/>
        <v>0</v>
      </c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</row>
    <row r="15" spans="1:36" x14ac:dyDescent="0.3">
      <c r="A15" s="119" t="s">
        <v>25</v>
      </c>
      <c r="B15" s="119" t="s">
        <v>25</v>
      </c>
      <c r="C15" s="120">
        <v>6.7350000000000003</v>
      </c>
      <c r="D15" s="111">
        <f>C14-Table915[[#This Row],[%]]</f>
        <v>0.4870000000000001</v>
      </c>
      <c r="F15" s="78">
        <f ca="1">C3</f>
        <v>1.1000000000000001</v>
      </c>
      <c r="G15" s="78">
        <f t="shared" ca="1" si="1"/>
        <v>0</v>
      </c>
      <c r="I15" s="78">
        <f>M3</f>
        <v>1.2</v>
      </c>
      <c r="J15" s="78">
        <f t="shared" si="2"/>
        <v>0</v>
      </c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</row>
    <row r="16" spans="1:36" x14ac:dyDescent="0.3">
      <c r="A16" s="119" t="s">
        <v>28</v>
      </c>
      <c r="B16" s="119" t="s">
        <v>28</v>
      </c>
      <c r="C16" s="120">
        <v>6.7030000000000003</v>
      </c>
      <c r="D16" s="111">
        <f>C15-Table915[[#This Row],[%]]</f>
        <v>3.2000000000000028E-2</v>
      </c>
      <c r="F16" s="78">
        <f ca="1">C4</f>
        <v>1</v>
      </c>
      <c r="G16" s="78">
        <f t="shared" ca="1" si="1"/>
        <v>0</v>
      </c>
      <c r="I16" s="78">
        <f>M4</f>
        <v>1</v>
      </c>
      <c r="J16" s="78">
        <f t="shared" si="2"/>
        <v>0</v>
      </c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</row>
    <row r="17" spans="1:26" x14ac:dyDescent="0.3">
      <c r="A17" s="119" t="s">
        <v>22</v>
      </c>
      <c r="B17" s="119" t="s">
        <v>22</v>
      </c>
      <c r="C17" s="120">
        <v>6.49</v>
      </c>
      <c r="D17" s="111">
        <f>C16-Table915[[#This Row],[%]]</f>
        <v>0.21300000000000008</v>
      </c>
      <c r="F17" s="78">
        <f ca="1">C5</f>
        <v>1.3</v>
      </c>
      <c r="G17" s="78">
        <f t="shared" ca="1" si="1"/>
        <v>0</v>
      </c>
      <c r="I17" s="78">
        <f>M5</f>
        <v>1</v>
      </c>
      <c r="J17" s="78">
        <f t="shared" si="2"/>
        <v>0</v>
      </c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</row>
    <row r="18" spans="1:26" x14ac:dyDescent="0.3">
      <c r="A18" s="119" t="s">
        <v>12</v>
      </c>
      <c r="B18" s="119" t="s">
        <v>12</v>
      </c>
      <c r="C18" s="120">
        <v>6.3739999999999997</v>
      </c>
      <c r="D18" s="111">
        <f>C17-Table915[[#This Row],[%]]</f>
        <v>0.11600000000000055</v>
      </c>
      <c r="F18" s="78">
        <f ca="1">D3</f>
        <v>1</v>
      </c>
      <c r="G18" s="78">
        <f t="shared" ca="1" si="1"/>
        <v>0</v>
      </c>
      <c r="I18" s="78">
        <f>N3</f>
        <v>1</v>
      </c>
      <c r="J18" s="78">
        <f t="shared" si="2"/>
        <v>0</v>
      </c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</row>
    <row r="19" spans="1:26" x14ac:dyDescent="0.3">
      <c r="A19" s="119" t="s">
        <v>10</v>
      </c>
      <c r="B19" s="119" t="s">
        <v>10</v>
      </c>
      <c r="C19" s="120">
        <v>5.7329999999999997</v>
      </c>
      <c r="D19" s="111">
        <f>C18-Table915[[#This Row],[%]]</f>
        <v>0.64100000000000001</v>
      </c>
      <c r="F19" s="78">
        <f ca="1">D4</f>
        <v>1</v>
      </c>
      <c r="G19" s="78">
        <f t="shared" ca="1" si="1"/>
        <v>0</v>
      </c>
      <c r="I19" s="78">
        <f>N4</f>
        <v>1</v>
      </c>
      <c r="J19" s="78">
        <f t="shared" si="2"/>
        <v>0</v>
      </c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</row>
    <row r="20" spans="1:26" x14ac:dyDescent="0.3">
      <c r="A20" s="132" t="s">
        <v>29</v>
      </c>
      <c r="B20" s="132" t="s">
        <v>29</v>
      </c>
      <c r="C20" s="133">
        <v>3.9790000000000001</v>
      </c>
      <c r="D20" s="111">
        <f>C19-Table915[[#This Row],[%]]</f>
        <v>1.7539999999999996</v>
      </c>
      <c r="F20" s="78">
        <f ca="1">D5</f>
        <v>1.1000000000000001</v>
      </c>
      <c r="G20" s="78">
        <f t="shared" ca="1" si="1"/>
        <v>0</v>
      </c>
      <c r="I20" s="78">
        <f>N5</f>
        <v>1.1000000000000001</v>
      </c>
      <c r="J20" s="78">
        <f t="shared" si="2"/>
        <v>0</v>
      </c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</row>
    <row r="21" spans="1:26" x14ac:dyDescent="0.3">
      <c r="A21" s="132" t="s">
        <v>18</v>
      </c>
      <c r="B21" s="132" t="s">
        <v>18</v>
      </c>
      <c r="C21" s="133">
        <v>3.9359999999999999</v>
      </c>
      <c r="D21" s="111">
        <f>C20-Table915[[#This Row],[%]]</f>
        <v>4.3000000000000149E-2</v>
      </c>
      <c r="F21" s="78">
        <f ca="1">E3</f>
        <v>1.2</v>
      </c>
      <c r="G21" s="78">
        <f t="shared" ca="1" si="1"/>
        <v>0</v>
      </c>
      <c r="I21" s="78">
        <f>O3</f>
        <v>1.1000000000000001</v>
      </c>
      <c r="J21" s="78">
        <f t="shared" si="2"/>
        <v>0</v>
      </c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</row>
    <row r="22" spans="1:26" x14ac:dyDescent="0.3">
      <c r="A22" s="114" t="s">
        <v>21</v>
      </c>
      <c r="B22" s="114" t="s">
        <v>21</v>
      </c>
      <c r="C22" s="121">
        <v>3.2429999999999999</v>
      </c>
      <c r="D22" s="111">
        <f>C21-Table915[[#This Row],[%]]</f>
        <v>0.69300000000000006</v>
      </c>
      <c r="F22" s="78">
        <f ca="1">E4</f>
        <v>1</v>
      </c>
      <c r="G22" s="78">
        <f t="shared" ca="1" si="1"/>
        <v>0</v>
      </c>
      <c r="I22" s="78">
        <f>O4</f>
        <v>1</v>
      </c>
      <c r="J22" s="78">
        <f t="shared" si="2"/>
        <v>0</v>
      </c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</row>
    <row r="23" spans="1:26" x14ac:dyDescent="0.3">
      <c r="A23" s="114" t="s">
        <v>13</v>
      </c>
      <c r="B23" s="114" t="s">
        <v>13</v>
      </c>
      <c r="C23" s="121">
        <v>3.1739999999999999</v>
      </c>
      <c r="D23" s="111">
        <f>C22-Table915[[#This Row],[%]]</f>
        <v>6.899999999999995E-2</v>
      </c>
      <c r="F23" s="78">
        <f ca="1">E5</f>
        <v>1</v>
      </c>
      <c r="G23" s="78">
        <f t="shared" ca="1" si="1"/>
        <v>0</v>
      </c>
      <c r="I23" s="78">
        <f>O5</f>
        <v>1.3</v>
      </c>
      <c r="J23" s="78">
        <f t="shared" si="2"/>
        <v>0</v>
      </c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</row>
    <row r="24" spans="1:26" x14ac:dyDescent="0.3">
      <c r="A24" s="114" t="s">
        <v>30</v>
      </c>
      <c r="B24" s="126" t="s">
        <v>89</v>
      </c>
      <c r="C24" s="121">
        <v>3.0430000000000001</v>
      </c>
      <c r="D24" s="111">
        <f>C23-Table915[[#This Row],[%]]</f>
        <v>0.13099999999999978</v>
      </c>
      <c r="F24" s="78">
        <f ca="1">F3</f>
        <v>1.5</v>
      </c>
      <c r="G24" s="78">
        <f t="shared" ca="1" si="1"/>
        <v>0</v>
      </c>
      <c r="I24" s="78">
        <f>P3</f>
        <v>1.8</v>
      </c>
      <c r="J24" s="78">
        <f t="shared" si="2"/>
        <v>0</v>
      </c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</row>
    <row r="25" spans="1:26" x14ac:dyDescent="0.3">
      <c r="A25" s="114" t="s">
        <v>23</v>
      </c>
      <c r="B25" s="114" t="s">
        <v>23</v>
      </c>
      <c r="C25" s="121">
        <v>2.6539999999999999</v>
      </c>
      <c r="D25" s="111">
        <f>C24-Table915[[#This Row],[%]]</f>
        <v>0.38900000000000023</v>
      </c>
      <c r="F25" s="78">
        <f ca="1">F4</f>
        <v>1.3</v>
      </c>
      <c r="G25" s="78">
        <f t="shared" ca="1" si="1"/>
        <v>0</v>
      </c>
      <c r="I25" s="78">
        <f>P4</f>
        <v>1.1000000000000001</v>
      </c>
      <c r="J25" s="78">
        <f t="shared" si="2"/>
        <v>0</v>
      </c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</row>
    <row r="26" spans="1:26" x14ac:dyDescent="0.3">
      <c r="A26" s="114" t="s">
        <v>31</v>
      </c>
      <c r="B26" s="114" t="s">
        <v>31</v>
      </c>
      <c r="C26" s="121">
        <v>2.54</v>
      </c>
      <c r="D26" s="111">
        <f>C25-Table915[[#This Row],[%]]</f>
        <v>0.11399999999999988</v>
      </c>
      <c r="F26" s="78">
        <f ca="1">F5</f>
        <v>1.35</v>
      </c>
      <c r="G26" s="78">
        <f t="shared" ca="1" si="1"/>
        <v>0</v>
      </c>
      <c r="I26" s="78">
        <f>P5</f>
        <v>1.95</v>
      </c>
      <c r="J26" s="78">
        <f t="shared" si="2"/>
        <v>0</v>
      </c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</row>
    <row r="27" spans="1:26" x14ac:dyDescent="0.3">
      <c r="A27" s="114" t="s">
        <v>24</v>
      </c>
      <c r="B27" s="114" t="s">
        <v>24</v>
      </c>
      <c r="C27" s="121">
        <v>2.4380000000000002</v>
      </c>
      <c r="D27" s="111">
        <f>C26-Table915[[#This Row],[%]]</f>
        <v>0.10199999999999987</v>
      </c>
      <c r="F27" s="127"/>
      <c r="G27" s="128">
        <f ca="1">SUM(G12:G26)</f>
        <v>0</v>
      </c>
      <c r="I27" s="127"/>
      <c r="J27" s="129">
        <f>SUM(J12:J26)</f>
        <v>0</v>
      </c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</row>
    <row r="28" spans="1:26" x14ac:dyDescent="0.3">
      <c r="A28" s="115" t="s">
        <v>14</v>
      </c>
      <c r="B28" s="115" t="s">
        <v>14</v>
      </c>
      <c r="C28" s="122">
        <v>1.756</v>
      </c>
      <c r="D28" s="111">
        <f>C27-Table915[[#This Row],[%]]</f>
        <v>0.68200000000000016</v>
      </c>
      <c r="E28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</row>
    <row r="29" spans="1:26" x14ac:dyDescent="0.3">
      <c r="A29" s="115" t="s">
        <v>15</v>
      </c>
      <c r="B29" s="115" t="s">
        <v>15</v>
      </c>
      <c r="C29" s="122">
        <v>1.597</v>
      </c>
      <c r="D29" s="111">
        <f>C28-Table915[[#This Row],[%]]</f>
        <v>0.15900000000000003</v>
      </c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</row>
    <row r="30" spans="1:26" x14ac:dyDescent="0.3">
      <c r="A30" s="115" t="s">
        <v>20</v>
      </c>
      <c r="B30" s="115" t="s">
        <v>20</v>
      </c>
      <c r="C30" s="122">
        <v>1.5489999999999999</v>
      </c>
      <c r="D30" s="111">
        <f>C29-Table915[[#This Row],[%]]</f>
        <v>4.8000000000000043E-2</v>
      </c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</row>
    <row r="31" spans="1:26" x14ac:dyDescent="0.3">
      <c r="A31" s="115" t="s">
        <v>3</v>
      </c>
      <c r="B31" s="115" t="s">
        <v>3</v>
      </c>
      <c r="C31" s="122">
        <v>1.5489999999999999</v>
      </c>
      <c r="D31" s="111">
        <f>C30-Table915[[#This Row],[%]]</f>
        <v>0</v>
      </c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</row>
    <row r="32" spans="1:26" x14ac:dyDescent="0.3">
      <c r="A32" s="115" t="s">
        <v>8</v>
      </c>
      <c r="B32" s="115" t="s">
        <v>8</v>
      </c>
      <c r="C32" s="122">
        <v>1.278</v>
      </c>
      <c r="D32" s="111">
        <f>C31-Table915[[#This Row],[%]]</f>
        <v>0.27099999999999991</v>
      </c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</row>
    <row r="33" spans="1:26" x14ac:dyDescent="0.3">
      <c r="A33" s="115" t="s">
        <v>27</v>
      </c>
      <c r="B33" s="115" t="s">
        <v>90</v>
      </c>
      <c r="C33" s="122">
        <v>1.0269999999999999</v>
      </c>
      <c r="D33" s="111">
        <f>C32-Table915[[#This Row],[%]]</f>
        <v>0.25100000000000011</v>
      </c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</row>
    <row r="34" spans="1:26" x14ac:dyDescent="0.3">
      <c r="A34" s="115" t="s">
        <v>19</v>
      </c>
      <c r="B34" s="115" t="s">
        <v>19</v>
      </c>
      <c r="C34" s="122">
        <v>0.90100000000000002</v>
      </c>
      <c r="D34" s="111">
        <f>C33-Table915[[#This Row],[%]]</f>
        <v>0.12599999999999989</v>
      </c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</row>
    <row r="35" spans="1:26" x14ac:dyDescent="0.3">
      <c r="A35" s="116" t="s">
        <v>26</v>
      </c>
      <c r="B35" s="116" t="s">
        <v>26</v>
      </c>
      <c r="C35" s="123">
        <v>0.51900000000000002</v>
      </c>
      <c r="D35" s="111">
        <f>C34-Table915[[#This Row],[%]]</f>
        <v>0.38200000000000001</v>
      </c>
    </row>
    <row r="36" spans="1:26" x14ac:dyDescent="0.3">
      <c r="A36" s="116" t="s">
        <v>17</v>
      </c>
      <c r="B36" s="116" t="s">
        <v>17</v>
      </c>
      <c r="C36" s="123">
        <v>0.43</v>
      </c>
      <c r="D36" s="111">
        <f>C35-Table915[[#This Row],[%]]</f>
        <v>8.9000000000000024E-2</v>
      </c>
    </row>
    <row r="37" spans="1:26" x14ac:dyDescent="0.3">
      <c r="A37" s="116" t="s">
        <v>91</v>
      </c>
      <c r="B37" s="116" t="s">
        <v>32</v>
      </c>
      <c r="C37" s="123">
        <v>0.39800000000000002</v>
      </c>
      <c r="D37" s="111">
        <f>C36-Table915[[#This Row],[%]]</f>
        <v>3.1999999999999973E-2</v>
      </c>
    </row>
    <row r="38" spans="1:26" x14ac:dyDescent="0.3">
      <c r="A38" s="117" t="s">
        <v>92</v>
      </c>
      <c r="B38" s="118" t="s">
        <v>36</v>
      </c>
      <c r="C38" s="123">
        <v>0.26900000000000002</v>
      </c>
      <c r="D38" s="111">
        <f>C37-Table915[[#This Row],[%]]</f>
        <v>0.129</v>
      </c>
    </row>
    <row r="39" spans="1:26" x14ac:dyDescent="0.3">
      <c r="A39" s="116" t="s">
        <v>7</v>
      </c>
      <c r="B39" s="116" t="s">
        <v>7</v>
      </c>
      <c r="C39" s="123">
        <v>0.23799999999999999</v>
      </c>
      <c r="D39" s="78">
        <f>C38-Table915[[#This Row],[%]]</f>
        <v>3.1000000000000028E-2</v>
      </c>
    </row>
    <row r="40" spans="1:26" x14ac:dyDescent="0.3">
      <c r="A40" s="116" t="s">
        <v>1</v>
      </c>
      <c r="B40" s="116" t="s">
        <v>1</v>
      </c>
      <c r="C40" s="123">
        <v>0.18099999999999999</v>
      </c>
      <c r="D40" s="78">
        <f>C39-Table915[[#This Row],[%]]</f>
        <v>5.6999999999999995E-2</v>
      </c>
    </row>
    <row r="41" spans="1:26" ht="14.4" customHeight="1" x14ac:dyDescent="0.3">
      <c r="A41" s="116" t="s">
        <v>16</v>
      </c>
      <c r="B41" s="116" t="s">
        <v>16</v>
      </c>
      <c r="C41" s="123">
        <v>0.105</v>
      </c>
      <c r="D41" s="78">
        <f>C40-Table915[[#This Row],[%]]</f>
        <v>7.5999999999999998E-2</v>
      </c>
    </row>
    <row r="42" spans="1:26" x14ac:dyDescent="0.3">
      <c r="H42" s="111"/>
    </row>
    <row r="43" spans="1:26" x14ac:dyDescent="0.3">
      <c r="F43" s="63"/>
      <c r="G43" s="63"/>
      <c r="H43" s="111"/>
    </row>
    <row r="44" spans="1:26" x14ac:dyDescent="0.3">
      <c r="H44" s="111"/>
    </row>
    <row r="45" spans="1:26" x14ac:dyDescent="0.3">
      <c r="F45" s="63"/>
      <c r="G45" s="63"/>
      <c r="H45" s="111"/>
    </row>
    <row r="46" spans="1:26" x14ac:dyDescent="0.3">
      <c r="F46" s="63"/>
      <c r="G46" s="63"/>
      <c r="H46" s="111"/>
    </row>
    <row r="47" spans="1:26" x14ac:dyDescent="0.3">
      <c r="H47" s="111"/>
    </row>
    <row r="48" spans="1:26" x14ac:dyDescent="0.3">
      <c r="F48" s="63"/>
      <c r="G48" s="63"/>
      <c r="H48" s="111"/>
    </row>
    <row r="49" spans="6:8" x14ac:dyDescent="0.3">
      <c r="F49" s="63"/>
      <c r="G49" s="63"/>
      <c r="H49" s="111"/>
    </row>
    <row r="50" spans="6:8" x14ac:dyDescent="0.3">
      <c r="F50" s="63"/>
      <c r="G50" s="63"/>
      <c r="H50" s="111"/>
    </row>
    <row r="51" spans="6:8" x14ac:dyDescent="0.3">
      <c r="F51" s="63"/>
      <c r="G51" s="63"/>
      <c r="H51" s="111"/>
    </row>
    <row r="52" spans="6:8" x14ac:dyDescent="0.3">
      <c r="F52" s="110"/>
      <c r="G52" s="110"/>
      <c r="H52" s="111"/>
    </row>
    <row r="53" spans="6:8" x14ac:dyDescent="0.3">
      <c r="H53" s="111"/>
    </row>
    <row r="54" spans="6:8" x14ac:dyDescent="0.3">
      <c r="H54" s="111"/>
    </row>
    <row r="55" spans="6:8" x14ac:dyDescent="0.3">
      <c r="F55" s="63"/>
      <c r="G55" s="63"/>
      <c r="H55" s="111"/>
    </row>
    <row r="56" spans="6:8" x14ac:dyDescent="0.3">
      <c r="F56" s="63"/>
      <c r="G56" s="63"/>
      <c r="H56" s="111"/>
    </row>
    <row r="57" spans="6:8" x14ac:dyDescent="0.3">
      <c r="F57" s="63"/>
      <c r="G57" s="63"/>
      <c r="H57" s="111"/>
    </row>
    <row r="58" spans="6:8" x14ac:dyDescent="0.3">
      <c r="F58" s="63"/>
      <c r="G58" s="63"/>
      <c r="H58" s="111"/>
    </row>
    <row r="59" spans="6:8" x14ac:dyDescent="0.3">
      <c r="H59" s="111"/>
    </row>
    <row r="60" spans="6:8" x14ac:dyDescent="0.3">
      <c r="H60" s="111"/>
    </row>
    <row r="61" spans="6:8" x14ac:dyDescent="0.3">
      <c r="H61" s="111"/>
    </row>
    <row r="62" spans="6:8" x14ac:dyDescent="0.3">
      <c r="H62" s="111"/>
    </row>
    <row r="63" spans="6:8" x14ac:dyDescent="0.3">
      <c r="H63" s="111"/>
    </row>
    <row r="64" spans="6:8" x14ac:dyDescent="0.3">
      <c r="H64" s="111"/>
    </row>
    <row r="65" spans="8:8" x14ac:dyDescent="0.3">
      <c r="H65" s="111"/>
    </row>
    <row r="66" spans="8:8" x14ac:dyDescent="0.3">
      <c r="H66" s="111"/>
    </row>
    <row r="67" spans="8:8" x14ac:dyDescent="0.3">
      <c r="H67" s="111"/>
    </row>
    <row r="68" spans="8:8" x14ac:dyDescent="0.3">
      <c r="H68" s="111"/>
    </row>
    <row r="69" spans="8:8" x14ac:dyDescent="0.3">
      <c r="H69" s="111"/>
    </row>
    <row r="70" spans="8:8" x14ac:dyDescent="0.3">
      <c r="H70" s="111"/>
    </row>
    <row r="71" spans="8:8" x14ac:dyDescent="0.3">
      <c r="H71" s="111"/>
    </row>
    <row r="72" spans="8:8" x14ac:dyDescent="0.3">
      <c r="H72" s="111"/>
    </row>
    <row r="73" spans="8:8" x14ac:dyDescent="0.3">
      <c r="H73" s="111"/>
    </row>
    <row r="74" spans="8:8" x14ac:dyDescent="0.3">
      <c r="H74" s="111"/>
    </row>
    <row r="75" spans="8:8" x14ac:dyDescent="0.3">
      <c r="H75" s="111"/>
    </row>
    <row r="76" spans="8:8" x14ac:dyDescent="0.3">
      <c r="H76" s="111"/>
    </row>
    <row r="77" spans="8:8" x14ac:dyDescent="0.3">
      <c r="H77" s="111"/>
    </row>
    <row r="78" spans="8:8" x14ac:dyDescent="0.3">
      <c r="H78" s="111"/>
    </row>
    <row r="79" spans="8:8" x14ac:dyDescent="0.3">
      <c r="H79" s="111"/>
    </row>
    <row r="80" spans="8:8" x14ac:dyDescent="0.3">
      <c r="H80" s="111"/>
    </row>
    <row r="81" spans="8:8" x14ac:dyDescent="0.3">
      <c r="H81" s="111"/>
    </row>
    <row r="82" spans="8:8" x14ac:dyDescent="0.3">
      <c r="H82" s="111"/>
    </row>
    <row r="83" spans="8:8" x14ac:dyDescent="0.3">
      <c r="H83" s="111"/>
    </row>
    <row r="84" spans="8:8" x14ac:dyDescent="0.3">
      <c r="H84" s="111"/>
    </row>
    <row r="85" spans="8:8" x14ac:dyDescent="0.3">
      <c r="H85" s="111"/>
    </row>
    <row r="86" spans="8:8" x14ac:dyDescent="0.3">
      <c r="H86" s="111"/>
    </row>
    <row r="87" spans="8:8" x14ac:dyDescent="0.3">
      <c r="H87" s="111"/>
    </row>
    <row r="88" spans="8:8" x14ac:dyDescent="0.3">
      <c r="H88" s="111"/>
    </row>
    <row r="89" spans="8:8" x14ac:dyDescent="0.3">
      <c r="H89" s="111"/>
    </row>
    <row r="90" spans="8:8" x14ac:dyDescent="0.3">
      <c r="H90" s="111"/>
    </row>
    <row r="91" spans="8:8" x14ac:dyDescent="0.3">
      <c r="H91" s="111"/>
    </row>
    <row r="92" spans="8:8" x14ac:dyDescent="0.3">
      <c r="H92" s="111"/>
    </row>
    <row r="93" spans="8:8" x14ac:dyDescent="0.3">
      <c r="H93" s="111"/>
    </row>
    <row r="94" spans="8:8" x14ac:dyDescent="0.3">
      <c r="H94" s="111"/>
    </row>
    <row r="95" spans="8:8" x14ac:dyDescent="0.3">
      <c r="H95" s="111"/>
    </row>
    <row r="96" spans="8:8" x14ac:dyDescent="0.3">
      <c r="H96" s="111"/>
    </row>
    <row r="97" spans="8:8" x14ac:dyDescent="0.3">
      <c r="H97" s="111"/>
    </row>
    <row r="98" spans="8:8" x14ac:dyDescent="0.3">
      <c r="H98" s="111"/>
    </row>
    <row r="99" spans="8:8" x14ac:dyDescent="0.3">
      <c r="H99" s="111"/>
    </row>
    <row r="100" spans="8:8" x14ac:dyDescent="0.3">
      <c r="H100" s="111"/>
    </row>
    <row r="101" spans="8:8" x14ac:dyDescent="0.3">
      <c r="H101" s="111"/>
    </row>
    <row r="102" spans="8:8" x14ac:dyDescent="0.3">
      <c r="H102" s="111"/>
    </row>
    <row r="103" spans="8:8" x14ac:dyDescent="0.3">
      <c r="H103" s="111"/>
    </row>
    <row r="104" spans="8:8" x14ac:dyDescent="0.3">
      <c r="H104" s="111"/>
    </row>
    <row r="105" spans="8:8" x14ac:dyDescent="0.3">
      <c r="H105" s="111"/>
    </row>
    <row r="106" spans="8:8" x14ac:dyDescent="0.3">
      <c r="H106" s="111"/>
    </row>
    <row r="107" spans="8:8" x14ac:dyDescent="0.3">
      <c r="H107" s="111"/>
    </row>
    <row r="108" spans="8:8" x14ac:dyDescent="0.3">
      <c r="H108" s="111"/>
    </row>
    <row r="109" spans="8:8" x14ac:dyDescent="0.3">
      <c r="H109" s="111"/>
    </row>
    <row r="110" spans="8:8" x14ac:dyDescent="0.3">
      <c r="H110" s="111"/>
    </row>
    <row r="111" spans="8:8" x14ac:dyDescent="0.3">
      <c r="H111" s="111"/>
    </row>
    <row r="112" spans="8:8" x14ac:dyDescent="0.3">
      <c r="H112" s="111"/>
    </row>
    <row r="113" spans="8:8" x14ac:dyDescent="0.3">
      <c r="H113" s="111"/>
    </row>
    <row r="114" spans="8:8" x14ac:dyDescent="0.3">
      <c r="H114" s="111"/>
    </row>
    <row r="115" spans="8:8" x14ac:dyDescent="0.3">
      <c r="H115" s="111"/>
    </row>
    <row r="116" spans="8:8" x14ac:dyDescent="0.3">
      <c r="H116" s="111"/>
    </row>
    <row r="117" spans="8:8" x14ac:dyDescent="0.3">
      <c r="H117" s="111"/>
    </row>
    <row r="118" spans="8:8" x14ac:dyDescent="0.3">
      <c r="H118" s="111"/>
    </row>
    <row r="119" spans="8:8" x14ac:dyDescent="0.3">
      <c r="H119" s="111"/>
    </row>
    <row r="120" spans="8:8" x14ac:dyDescent="0.3">
      <c r="H120" s="111"/>
    </row>
    <row r="121" spans="8:8" x14ac:dyDescent="0.3">
      <c r="H121" s="111"/>
    </row>
    <row r="122" spans="8:8" x14ac:dyDescent="0.3">
      <c r="H122" s="111"/>
    </row>
    <row r="123" spans="8:8" x14ac:dyDescent="0.3">
      <c r="H123" s="111"/>
    </row>
    <row r="124" spans="8:8" x14ac:dyDescent="0.3">
      <c r="H124" s="111"/>
    </row>
    <row r="125" spans="8:8" x14ac:dyDescent="0.3">
      <c r="H125" s="111"/>
    </row>
    <row r="126" spans="8:8" x14ac:dyDescent="0.3">
      <c r="H126" s="111"/>
    </row>
    <row r="127" spans="8:8" x14ac:dyDescent="0.3">
      <c r="H127" s="111"/>
    </row>
    <row r="128" spans="8:8" x14ac:dyDescent="0.3">
      <c r="H128" s="111"/>
    </row>
    <row r="129" spans="8:8" x14ac:dyDescent="0.3">
      <c r="H129" s="111"/>
    </row>
    <row r="130" spans="8:8" x14ac:dyDescent="0.3">
      <c r="H130" s="111"/>
    </row>
    <row r="131" spans="8:8" x14ac:dyDescent="0.3">
      <c r="H131" s="111"/>
    </row>
    <row r="132" spans="8:8" x14ac:dyDescent="0.3">
      <c r="H132" s="111"/>
    </row>
    <row r="133" spans="8:8" x14ac:dyDescent="0.3">
      <c r="H133" s="111"/>
    </row>
    <row r="134" spans="8:8" x14ac:dyDescent="0.3">
      <c r="H134" s="111"/>
    </row>
    <row r="135" spans="8:8" x14ac:dyDescent="0.3">
      <c r="H135" s="111"/>
    </row>
    <row r="136" spans="8:8" x14ac:dyDescent="0.3">
      <c r="H136" s="111"/>
    </row>
    <row r="137" spans="8:8" x14ac:dyDescent="0.3">
      <c r="H137" s="111"/>
    </row>
    <row r="138" spans="8:8" x14ac:dyDescent="0.3">
      <c r="H138" s="111"/>
    </row>
    <row r="139" spans="8:8" x14ac:dyDescent="0.3">
      <c r="H139" s="111"/>
    </row>
    <row r="140" spans="8:8" x14ac:dyDescent="0.3">
      <c r="H140" s="111"/>
    </row>
    <row r="141" spans="8:8" x14ac:dyDescent="0.3">
      <c r="H141" s="111"/>
    </row>
    <row r="142" spans="8:8" x14ac:dyDescent="0.3">
      <c r="H142" s="111"/>
    </row>
    <row r="143" spans="8:8" x14ac:dyDescent="0.3">
      <c r="H143" s="111"/>
    </row>
    <row r="144" spans="8:8" x14ac:dyDescent="0.3">
      <c r="H144" s="111"/>
    </row>
    <row r="145" spans="8:8" x14ac:dyDescent="0.3">
      <c r="H145" s="111"/>
    </row>
    <row r="146" spans="8:8" x14ac:dyDescent="0.3">
      <c r="H146" s="111"/>
    </row>
    <row r="147" spans="8:8" x14ac:dyDescent="0.3">
      <c r="H147" s="111"/>
    </row>
    <row r="148" spans="8:8" x14ac:dyDescent="0.3">
      <c r="H148" s="111"/>
    </row>
    <row r="149" spans="8:8" x14ac:dyDescent="0.3">
      <c r="H149" s="111"/>
    </row>
    <row r="150" spans="8:8" x14ac:dyDescent="0.3">
      <c r="H150" s="111"/>
    </row>
    <row r="151" spans="8:8" x14ac:dyDescent="0.3">
      <c r="H151" s="111"/>
    </row>
    <row r="152" spans="8:8" x14ac:dyDescent="0.3">
      <c r="H152" s="111"/>
    </row>
    <row r="153" spans="8:8" x14ac:dyDescent="0.3">
      <c r="H153" s="111"/>
    </row>
    <row r="154" spans="8:8" x14ac:dyDescent="0.3">
      <c r="H154" s="111"/>
    </row>
    <row r="155" spans="8:8" x14ac:dyDescent="0.3">
      <c r="H155" s="111"/>
    </row>
    <row r="156" spans="8:8" x14ac:dyDescent="0.3">
      <c r="H156" s="111"/>
    </row>
    <row r="157" spans="8:8" x14ac:dyDescent="0.3">
      <c r="H157" s="111"/>
    </row>
    <row r="158" spans="8:8" x14ac:dyDescent="0.3">
      <c r="H158" s="111"/>
    </row>
    <row r="159" spans="8:8" x14ac:dyDescent="0.3">
      <c r="H159" s="111"/>
    </row>
    <row r="160" spans="8:8" x14ac:dyDescent="0.3">
      <c r="H160" s="111"/>
    </row>
    <row r="161" spans="1:8" x14ac:dyDescent="0.3">
      <c r="H161" s="111"/>
    </row>
    <row r="162" spans="1:8" x14ac:dyDescent="0.3">
      <c r="H162" s="111"/>
    </row>
    <row r="163" spans="1:8" x14ac:dyDescent="0.3">
      <c r="H163" s="111"/>
    </row>
    <row r="164" spans="1:8" x14ac:dyDescent="0.3">
      <c r="H164" s="111"/>
    </row>
    <row r="165" spans="1:8" x14ac:dyDescent="0.3">
      <c r="H165" s="111"/>
    </row>
    <row r="166" spans="1:8" x14ac:dyDescent="0.3">
      <c r="H166" s="111"/>
    </row>
    <row r="167" spans="1:8" x14ac:dyDescent="0.3">
      <c r="H167" s="111"/>
    </row>
    <row r="168" spans="1:8" x14ac:dyDescent="0.3">
      <c r="H168" s="111"/>
    </row>
    <row r="169" spans="1:8" x14ac:dyDescent="0.3">
      <c r="H169" s="111"/>
    </row>
    <row r="170" spans="1:8" x14ac:dyDescent="0.3">
      <c r="H170" s="111"/>
    </row>
    <row r="171" spans="1:8" x14ac:dyDescent="0.3">
      <c r="H171" s="111"/>
    </row>
    <row r="172" spans="1:8" x14ac:dyDescent="0.3">
      <c r="H172" s="111"/>
    </row>
    <row r="173" spans="1:8" x14ac:dyDescent="0.3">
      <c r="A173"/>
      <c r="B173"/>
      <c r="H173" s="111"/>
    </row>
    <row r="174" spans="1:8" x14ac:dyDescent="0.3">
      <c r="H174" s="111"/>
    </row>
    <row r="175" spans="1:8" x14ac:dyDescent="0.3">
      <c r="H175" s="111"/>
    </row>
    <row r="176" spans="1:8" x14ac:dyDescent="0.3">
      <c r="H176" s="111"/>
    </row>
    <row r="177" spans="8:8" x14ac:dyDescent="0.3">
      <c r="H177" s="111"/>
    </row>
    <row r="178" spans="8:8" x14ac:dyDescent="0.3">
      <c r="H178" s="111"/>
    </row>
    <row r="179" spans="8:8" x14ac:dyDescent="0.3">
      <c r="H179" s="111"/>
    </row>
    <row r="180" spans="8:8" x14ac:dyDescent="0.3">
      <c r="H180" s="111"/>
    </row>
    <row r="181" spans="8:8" x14ac:dyDescent="0.3">
      <c r="H181" s="111"/>
    </row>
    <row r="182" spans="8:8" x14ac:dyDescent="0.3">
      <c r="H182" s="111"/>
    </row>
    <row r="183" spans="8:8" x14ac:dyDescent="0.3">
      <c r="H183" s="111"/>
    </row>
    <row r="184" spans="8:8" x14ac:dyDescent="0.3">
      <c r="H184" s="111"/>
    </row>
    <row r="185" spans="8:8" x14ac:dyDescent="0.3">
      <c r="H185" s="111"/>
    </row>
    <row r="186" spans="8:8" x14ac:dyDescent="0.3">
      <c r="H186" s="111"/>
    </row>
    <row r="187" spans="8:8" x14ac:dyDescent="0.3">
      <c r="H187" s="111"/>
    </row>
    <row r="188" spans="8:8" x14ac:dyDescent="0.3">
      <c r="H188" s="111"/>
    </row>
    <row r="189" spans="8:8" x14ac:dyDescent="0.3">
      <c r="H189" s="111"/>
    </row>
    <row r="190" spans="8:8" x14ac:dyDescent="0.3">
      <c r="H190" s="111"/>
    </row>
    <row r="191" spans="8:8" x14ac:dyDescent="0.3">
      <c r="H191" s="111"/>
    </row>
    <row r="192" spans="8:8" x14ac:dyDescent="0.3">
      <c r="H192" s="111"/>
    </row>
    <row r="193" spans="8:8" x14ac:dyDescent="0.3">
      <c r="H193" s="111"/>
    </row>
    <row r="194" spans="8:8" x14ac:dyDescent="0.3">
      <c r="H194" s="111"/>
    </row>
    <row r="195" spans="8:8" x14ac:dyDescent="0.3">
      <c r="H195" s="111"/>
    </row>
    <row r="196" spans="8:8" x14ac:dyDescent="0.3">
      <c r="H196" s="111"/>
    </row>
    <row r="197" spans="8:8" x14ac:dyDescent="0.3">
      <c r="H197" s="111"/>
    </row>
    <row r="198" spans="8:8" x14ac:dyDescent="0.3">
      <c r="H198" s="111"/>
    </row>
    <row r="199" spans="8:8" x14ac:dyDescent="0.3">
      <c r="H199" s="111"/>
    </row>
    <row r="200" spans="8:8" x14ac:dyDescent="0.3">
      <c r="H200" s="111"/>
    </row>
    <row r="201" spans="8:8" x14ac:dyDescent="0.3">
      <c r="H201" s="111"/>
    </row>
    <row r="202" spans="8:8" x14ac:dyDescent="0.3">
      <c r="H202" s="111"/>
    </row>
    <row r="203" spans="8:8" x14ac:dyDescent="0.3">
      <c r="H203" s="111"/>
    </row>
    <row r="204" spans="8:8" x14ac:dyDescent="0.3">
      <c r="H204" s="111"/>
    </row>
    <row r="205" spans="8:8" x14ac:dyDescent="0.3">
      <c r="H205" s="111"/>
    </row>
    <row r="206" spans="8:8" x14ac:dyDescent="0.3">
      <c r="H206" s="111"/>
    </row>
    <row r="207" spans="8:8" x14ac:dyDescent="0.3">
      <c r="H207" s="111"/>
    </row>
    <row r="208" spans="8:8" x14ac:dyDescent="0.3">
      <c r="H208" s="111"/>
    </row>
    <row r="209" spans="8:8" x14ac:dyDescent="0.3">
      <c r="H209" s="111"/>
    </row>
    <row r="210" spans="8:8" x14ac:dyDescent="0.3">
      <c r="H210" s="111"/>
    </row>
    <row r="211" spans="8:8" x14ac:dyDescent="0.3">
      <c r="H211" s="111"/>
    </row>
    <row r="212" spans="8:8" x14ac:dyDescent="0.3">
      <c r="H212" s="111"/>
    </row>
    <row r="213" spans="8:8" x14ac:dyDescent="0.3">
      <c r="H213" s="111"/>
    </row>
    <row r="214" spans="8:8" x14ac:dyDescent="0.3">
      <c r="H214" s="111"/>
    </row>
    <row r="215" spans="8:8" x14ac:dyDescent="0.3">
      <c r="H215" s="111"/>
    </row>
    <row r="216" spans="8:8" x14ac:dyDescent="0.3">
      <c r="H216" s="111"/>
    </row>
    <row r="217" spans="8:8" x14ac:dyDescent="0.3">
      <c r="H217" s="111"/>
    </row>
    <row r="218" spans="8:8" x14ac:dyDescent="0.3">
      <c r="H218" s="111"/>
    </row>
    <row r="219" spans="8:8" x14ac:dyDescent="0.3">
      <c r="H219" s="111"/>
    </row>
    <row r="220" spans="8:8" x14ac:dyDescent="0.3">
      <c r="H220" s="111"/>
    </row>
    <row r="221" spans="8:8" x14ac:dyDescent="0.3">
      <c r="H221" s="111"/>
    </row>
    <row r="222" spans="8:8" x14ac:dyDescent="0.3">
      <c r="H222" s="111"/>
    </row>
    <row r="223" spans="8:8" x14ac:dyDescent="0.3">
      <c r="H223" s="111"/>
    </row>
    <row r="224" spans="8:8" x14ac:dyDescent="0.3">
      <c r="H224" s="111"/>
    </row>
    <row r="225" spans="8:8" x14ac:dyDescent="0.3">
      <c r="H225" s="111"/>
    </row>
    <row r="226" spans="8:8" x14ac:dyDescent="0.3">
      <c r="H226" s="111"/>
    </row>
    <row r="227" spans="8:8" x14ac:dyDescent="0.3">
      <c r="H227" s="111"/>
    </row>
    <row r="228" spans="8:8" x14ac:dyDescent="0.3">
      <c r="H228" s="111"/>
    </row>
    <row r="229" spans="8:8" x14ac:dyDescent="0.3">
      <c r="H229" s="111"/>
    </row>
    <row r="230" spans="8:8" x14ac:dyDescent="0.3">
      <c r="H230" s="111"/>
    </row>
    <row r="231" spans="8:8" x14ac:dyDescent="0.3">
      <c r="H231" s="111"/>
    </row>
    <row r="232" spans="8:8" x14ac:dyDescent="0.3">
      <c r="H232" s="111"/>
    </row>
    <row r="233" spans="8:8" x14ac:dyDescent="0.3">
      <c r="H233" s="111"/>
    </row>
    <row r="234" spans="8:8" x14ac:dyDescent="0.3">
      <c r="H234" s="111"/>
    </row>
    <row r="235" spans="8:8" x14ac:dyDescent="0.3">
      <c r="H235" s="111"/>
    </row>
    <row r="236" spans="8:8" x14ac:dyDescent="0.3">
      <c r="H236" s="111"/>
    </row>
    <row r="237" spans="8:8" x14ac:dyDescent="0.3">
      <c r="H237" s="111"/>
    </row>
    <row r="238" spans="8:8" x14ac:dyDescent="0.3">
      <c r="H238" s="111"/>
    </row>
    <row r="239" spans="8:8" x14ac:dyDescent="0.3">
      <c r="H239" s="111"/>
    </row>
    <row r="240" spans="8:8" x14ac:dyDescent="0.3">
      <c r="H240" s="111"/>
    </row>
    <row r="241" spans="8:8" x14ac:dyDescent="0.3">
      <c r="H241" s="111"/>
    </row>
    <row r="242" spans="8:8" x14ac:dyDescent="0.3">
      <c r="H242" s="111"/>
    </row>
    <row r="243" spans="8:8" x14ac:dyDescent="0.3">
      <c r="H243" s="111"/>
    </row>
    <row r="244" spans="8:8" x14ac:dyDescent="0.3">
      <c r="H244" s="111"/>
    </row>
    <row r="245" spans="8:8" x14ac:dyDescent="0.3">
      <c r="H245" s="111"/>
    </row>
    <row r="246" spans="8:8" x14ac:dyDescent="0.3">
      <c r="H246" s="111"/>
    </row>
    <row r="247" spans="8:8" x14ac:dyDescent="0.3">
      <c r="H247" s="111"/>
    </row>
    <row r="248" spans="8:8" x14ac:dyDescent="0.3">
      <c r="H248" s="111"/>
    </row>
    <row r="249" spans="8:8" x14ac:dyDescent="0.3">
      <c r="H249" s="111"/>
    </row>
    <row r="250" spans="8:8" x14ac:dyDescent="0.3">
      <c r="H250" s="111"/>
    </row>
    <row r="251" spans="8:8" x14ac:dyDescent="0.3">
      <c r="H251" s="111"/>
    </row>
    <row r="252" spans="8:8" x14ac:dyDescent="0.3">
      <c r="H252" s="111"/>
    </row>
    <row r="253" spans="8:8" x14ac:dyDescent="0.3">
      <c r="H253" s="111"/>
    </row>
    <row r="254" spans="8:8" x14ac:dyDescent="0.3">
      <c r="H254" s="111"/>
    </row>
    <row r="255" spans="8:8" x14ac:dyDescent="0.3">
      <c r="H255" s="111"/>
    </row>
    <row r="256" spans="8:8" x14ac:dyDescent="0.3">
      <c r="H256" s="111"/>
    </row>
    <row r="257" spans="8:8" x14ac:dyDescent="0.3">
      <c r="H257" s="111"/>
    </row>
    <row r="258" spans="8:8" x14ac:dyDescent="0.3">
      <c r="H258" s="111"/>
    </row>
    <row r="259" spans="8:8" x14ac:dyDescent="0.3">
      <c r="H259" s="111"/>
    </row>
    <row r="260" spans="8:8" x14ac:dyDescent="0.3">
      <c r="H260" s="111"/>
    </row>
    <row r="261" spans="8:8" x14ac:dyDescent="0.3">
      <c r="H261" s="111"/>
    </row>
    <row r="262" spans="8:8" x14ac:dyDescent="0.3">
      <c r="H262" s="111"/>
    </row>
    <row r="263" spans="8:8" x14ac:dyDescent="0.3">
      <c r="H263" s="111"/>
    </row>
    <row r="264" spans="8:8" x14ac:dyDescent="0.3">
      <c r="H264" s="111"/>
    </row>
    <row r="265" spans="8:8" x14ac:dyDescent="0.3">
      <c r="H265" s="111"/>
    </row>
    <row r="266" spans="8:8" x14ac:dyDescent="0.3">
      <c r="H266" s="111"/>
    </row>
    <row r="267" spans="8:8" x14ac:dyDescent="0.3">
      <c r="H267" s="111"/>
    </row>
    <row r="268" spans="8:8" x14ac:dyDescent="0.3">
      <c r="H268" s="111"/>
    </row>
    <row r="269" spans="8:8" x14ac:dyDescent="0.3">
      <c r="H269" s="111"/>
    </row>
    <row r="270" spans="8:8" x14ac:dyDescent="0.3">
      <c r="H270" s="111"/>
    </row>
    <row r="271" spans="8:8" x14ac:dyDescent="0.3">
      <c r="H271" s="111"/>
    </row>
    <row r="272" spans="8:8" x14ac:dyDescent="0.3">
      <c r="H272" s="111"/>
    </row>
    <row r="273" spans="8:8" x14ac:dyDescent="0.3">
      <c r="H273" s="111"/>
    </row>
    <row r="274" spans="8:8" x14ac:dyDescent="0.3">
      <c r="H274" s="111"/>
    </row>
    <row r="275" spans="8:8" x14ac:dyDescent="0.3">
      <c r="H275" s="111"/>
    </row>
    <row r="276" spans="8:8" x14ac:dyDescent="0.3">
      <c r="H276" s="111"/>
    </row>
    <row r="277" spans="8:8" x14ac:dyDescent="0.3">
      <c r="H277" s="111"/>
    </row>
    <row r="278" spans="8:8" x14ac:dyDescent="0.3">
      <c r="H278" s="111"/>
    </row>
    <row r="279" spans="8:8" x14ac:dyDescent="0.3">
      <c r="H279" s="111"/>
    </row>
    <row r="280" spans="8:8" x14ac:dyDescent="0.3">
      <c r="H280" s="111"/>
    </row>
    <row r="281" spans="8:8" x14ac:dyDescent="0.3">
      <c r="H281" s="111"/>
    </row>
    <row r="282" spans="8:8" x14ac:dyDescent="0.3">
      <c r="H282" s="111"/>
    </row>
    <row r="283" spans="8:8" x14ac:dyDescent="0.3">
      <c r="H283" s="111"/>
    </row>
    <row r="284" spans="8:8" x14ac:dyDescent="0.3">
      <c r="H284" s="111"/>
    </row>
    <row r="285" spans="8:8" x14ac:dyDescent="0.3">
      <c r="H285" s="111"/>
    </row>
    <row r="286" spans="8:8" x14ac:dyDescent="0.3">
      <c r="H286" s="111"/>
    </row>
    <row r="287" spans="8:8" x14ac:dyDescent="0.3">
      <c r="H287" s="111"/>
    </row>
    <row r="288" spans="8:8" x14ac:dyDescent="0.3">
      <c r="H288" s="111"/>
    </row>
    <row r="289" spans="8:8" x14ac:dyDescent="0.3">
      <c r="H289" s="111"/>
    </row>
    <row r="290" spans="8:8" x14ac:dyDescent="0.3">
      <c r="H290" s="111"/>
    </row>
    <row r="291" spans="8:8" x14ac:dyDescent="0.3">
      <c r="H291" s="111"/>
    </row>
    <row r="292" spans="8:8" x14ac:dyDescent="0.3">
      <c r="H292" s="111"/>
    </row>
    <row r="293" spans="8:8" x14ac:dyDescent="0.3">
      <c r="H293" s="111"/>
    </row>
    <row r="294" spans="8:8" x14ac:dyDescent="0.3">
      <c r="H294" s="111"/>
    </row>
    <row r="295" spans="8:8" x14ac:dyDescent="0.3">
      <c r="H295" s="111"/>
    </row>
    <row r="296" spans="8:8" x14ac:dyDescent="0.3">
      <c r="H296" s="111"/>
    </row>
    <row r="297" spans="8:8" x14ac:dyDescent="0.3">
      <c r="H297" s="111"/>
    </row>
    <row r="298" spans="8:8" x14ac:dyDescent="0.3">
      <c r="H298" s="111"/>
    </row>
    <row r="299" spans="8:8" x14ac:dyDescent="0.3">
      <c r="H299" s="111"/>
    </row>
    <row r="300" spans="8:8" x14ac:dyDescent="0.3">
      <c r="H300" s="111"/>
    </row>
    <row r="301" spans="8:8" x14ac:dyDescent="0.3">
      <c r="H301" s="111"/>
    </row>
    <row r="302" spans="8:8" x14ac:dyDescent="0.3">
      <c r="H302" s="111"/>
    </row>
    <row r="303" spans="8:8" x14ac:dyDescent="0.3">
      <c r="H303" s="111"/>
    </row>
    <row r="304" spans="8:8" x14ac:dyDescent="0.3">
      <c r="H304" s="111"/>
    </row>
    <row r="305" spans="1:8" x14ac:dyDescent="0.3">
      <c r="H305" s="111"/>
    </row>
    <row r="306" spans="1:8" x14ac:dyDescent="0.3">
      <c r="H306" s="111"/>
    </row>
    <row r="307" spans="1:8" x14ac:dyDescent="0.3">
      <c r="H307" s="111"/>
    </row>
    <row r="308" spans="1:8" x14ac:dyDescent="0.3">
      <c r="H308" s="111"/>
    </row>
    <row r="309" spans="1:8" x14ac:dyDescent="0.3">
      <c r="H309" s="111"/>
    </row>
    <row r="310" spans="1:8" x14ac:dyDescent="0.3">
      <c r="H310" s="111"/>
    </row>
    <row r="311" spans="1:8" x14ac:dyDescent="0.3">
      <c r="H311" s="111"/>
    </row>
    <row r="312" spans="1:8" x14ac:dyDescent="0.3">
      <c r="H312" s="111"/>
    </row>
    <row r="313" spans="1:8" x14ac:dyDescent="0.3">
      <c r="H313" s="111"/>
    </row>
    <row r="314" spans="1:8" x14ac:dyDescent="0.3">
      <c r="H314" s="111"/>
    </row>
    <row r="315" spans="1:8" x14ac:dyDescent="0.3">
      <c r="H315" s="111"/>
    </row>
    <row r="316" spans="1:8" x14ac:dyDescent="0.3">
      <c r="H316" s="111"/>
    </row>
    <row r="317" spans="1:8" x14ac:dyDescent="0.3">
      <c r="H317" s="111"/>
    </row>
    <row r="318" spans="1:8" x14ac:dyDescent="0.3">
      <c r="H318" s="111"/>
    </row>
    <row r="319" spans="1:8" x14ac:dyDescent="0.3">
      <c r="A319" s="112"/>
      <c r="B319" s="112"/>
    </row>
  </sheetData>
  <dataConsolidate>
    <dataRefs count="1">
      <dataRef ref="A12:B317" sheet="Template"/>
    </dataRefs>
  </dataConsolidate>
  <mergeCells count="4">
    <mergeCell ref="L6:L7"/>
    <mergeCell ref="G6:G7"/>
    <mergeCell ref="F6:F7"/>
    <mergeCell ref="K6:K7"/>
  </mergeCells>
  <pageMargins left="0.7" right="0.7" top="0.75" bottom="0.75" header="0.3" footer="0.3"/>
  <pageSetup orientation="portrait" r:id="rId1"/>
  <ignoredErrors>
    <ignoredError sqref="I15:I26" calculatedColumn="1"/>
  </ignoredErrors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6850-9899-4934-AECC-E554BEF85017}">
  <dimension ref="A1:AJ319"/>
  <sheetViews>
    <sheetView tabSelected="1" zoomScale="160" zoomScaleNormal="160" workbookViewId="0">
      <pane ySplit="7" topLeftCell="A8" activePane="bottomLeft" state="frozen"/>
      <selection activeCell="A9" sqref="A9"/>
      <selection pane="bottomLeft" activeCell="R19" sqref="R19"/>
    </sheetView>
  </sheetViews>
  <sheetFormatPr defaultColWidth="4.77734375" defaultRowHeight="14.4" x14ac:dyDescent="0.3"/>
  <cols>
    <col min="1" max="2" width="4.77734375" style="78" customWidth="1"/>
    <col min="3" max="3" width="5.44140625" style="78" customWidth="1"/>
    <col min="4" max="5" width="4.77734375" style="78" customWidth="1"/>
    <col min="6" max="6" width="4.77734375" style="78"/>
    <col min="7" max="7" width="4.77734375" style="78" customWidth="1"/>
    <col min="8" max="8" width="5.6640625" style="78" customWidth="1"/>
    <col min="9" max="11" width="4.77734375" style="78" customWidth="1"/>
    <col min="12" max="12" width="4.77734375" style="78"/>
    <col min="13" max="13" width="4.77734375" style="78" customWidth="1"/>
    <col min="14" max="18" width="4.77734375" style="78"/>
    <col min="19" max="20" width="4.77734375" style="78" customWidth="1"/>
    <col min="21" max="29" width="4.77734375" style="78"/>
    <col min="30" max="31" width="4.77734375" style="78" customWidth="1"/>
    <col min="32" max="16384" width="4.77734375" style="78"/>
  </cols>
  <sheetData>
    <row r="1" spans="1:36" x14ac:dyDescent="0.3">
      <c r="A1" s="78" t="s">
        <v>88</v>
      </c>
    </row>
    <row r="2" spans="1:36" x14ac:dyDescent="0.3">
      <c r="A2" s="76"/>
      <c r="B2" s="83">
        <v>1</v>
      </c>
      <c r="C2" s="83">
        <v>2</v>
      </c>
      <c r="D2" s="83">
        <v>3</v>
      </c>
      <c r="E2" s="84">
        <v>4</v>
      </c>
      <c r="F2" s="84">
        <v>5</v>
      </c>
      <c r="G2" s="77"/>
      <c r="H2" s="4"/>
      <c r="J2" s="61"/>
      <c r="K2" s="85" t="s">
        <v>99</v>
      </c>
      <c r="L2" s="84">
        <v>6</v>
      </c>
      <c r="M2" s="102">
        <v>7</v>
      </c>
      <c r="N2" s="83">
        <v>8</v>
      </c>
      <c r="O2" s="86">
        <v>9</v>
      </c>
      <c r="P2" s="86">
        <v>0</v>
      </c>
      <c r="Q2" s="87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"\"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00" t="s">
        <v>45</v>
      </c>
      <c r="B3" s="106" t="s">
        <v>7</v>
      </c>
      <c r="C3" s="105" t="s">
        <v>24</v>
      </c>
      <c r="D3" s="104" t="s">
        <v>28</v>
      </c>
      <c r="E3" s="77" t="s">
        <v>14</v>
      </c>
      <c r="F3" s="107" t="s">
        <v>19</v>
      </c>
      <c r="G3" s="81"/>
      <c r="H3" s="4"/>
      <c r="J3" s="4"/>
      <c r="K3" s="77" t="s">
        <v>35</v>
      </c>
      <c r="L3" s="107" t="s">
        <v>32</v>
      </c>
      <c r="M3" s="77" t="s">
        <v>26</v>
      </c>
      <c r="N3" s="104" t="s">
        <v>25</v>
      </c>
      <c r="O3" s="105" t="s">
        <v>18</v>
      </c>
      <c r="P3" s="80" t="s">
        <v>16</v>
      </c>
      <c r="Q3" s="89" t="s">
        <v>5</v>
      </c>
      <c r="T3" t="str">
        <f>_xlfn.CONCAT("""",Keys!A2,""": ", """",A3,"""")</f>
        <v>"8": "\\"</v>
      </c>
      <c r="U3" t="str">
        <f>_xlfn.CONCAT("""",Keys!B2,""": ", """",B3,"""")</f>
        <v>"9": "q"</v>
      </c>
      <c r="V3" t="str">
        <f>_xlfn.CONCAT("""",Keys!C2,""": ", """",C3,"""")</f>
        <v>"10": "m"</v>
      </c>
      <c r="W3" t="str">
        <f>_xlfn.CONCAT("""",Keys!D2,""": ", """",D3,"""")</f>
        <v>"11": "o"</v>
      </c>
      <c r="X3" t="str">
        <f>_xlfn.CONCAT("""",Keys!E2,""": ", """",E3,"""")</f>
        <v>"12": "f"</v>
      </c>
      <c r="Y3" t="str">
        <f>_xlfn.CONCAT("""",Keys!F2,""": ", """",F3,"""")</f>
        <v>"13": "v"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"/"</v>
      </c>
      <c r="AE3" t="str">
        <f>_xlfn.CONCAT("""",Keys!L2,""": ", """",L3,"""")</f>
        <v>"13": ";"</v>
      </c>
      <c r="AF3" t="str">
        <f>_xlfn.CONCAT("""",Keys!M2,""": ", """",M3,"""")</f>
        <v>"12": "k"</v>
      </c>
      <c r="AG3" t="str">
        <f>_xlfn.CONCAT("""",Keys!N2,""": ", """",N3,"""")</f>
        <v>"11": "i"</v>
      </c>
      <c r="AH3" t="str">
        <f>_xlfn.CONCAT("""",Keys!O2,""": ", """",O3,"""")</f>
        <v>"10": "c"</v>
      </c>
      <c r="AI3" t="str">
        <f>_xlfn.CONCAT("""",Keys!P2,""": ", """",P3,"""")</f>
        <v>"9": "z"</v>
      </c>
      <c r="AJ3" t="str">
        <f>_xlfn.CONCAT("""",Keys!Q2,""": ", """",Q3,"""")</f>
        <v>"8": "-"</v>
      </c>
    </row>
    <row r="4" spans="1:36" x14ac:dyDescent="0.3">
      <c r="A4" s="93" t="s">
        <v>35</v>
      </c>
      <c r="B4" s="80" t="s">
        <v>23</v>
      </c>
      <c r="C4" s="105" t="s">
        <v>13</v>
      </c>
      <c r="D4" s="104" t="s">
        <v>9</v>
      </c>
      <c r="E4" s="103" t="s">
        <v>10</v>
      </c>
      <c r="F4" s="77" t="s">
        <v>3</v>
      </c>
      <c r="G4" s="99"/>
      <c r="H4" s="4"/>
      <c r="J4" s="4"/>
      <c r="K4" s="99" t="s">
        <v>36</v>
      </c>
      <c r="L4" s="85" t="s">
        <v>30</v>
      </c>
      <c r="M4" s="103" t="s">
        <v>2</v>
      </c>
      <c r="N4" s="104" t="s">
        <v>11</v>
      </c>
      <c r="O4" s="105" t="s">
        <v>22</v>
      </c>
      <c r="P4" s="80" t="s">
        <v>12</v>
      </c>
      <c r="Q4" s="90" t="s">
        <v>6</v>
      </c>
      <c r="T4" t="str">
        <f>_xlfn.CONCAT("""",Keys!A3,""": ", """",A4,"""")</f>
        <v>"15": "/"</v>
      </c>
      <c r="U4" t="str">
        <f>_xlfn.CONCAT("""",Keys!B3,""": ", """",B4,"""")</f>
        <v>"16": "u"</v>
      </c>
      <c r="V4" t="str">
        <f>_xlfn.CONCAT("""",Keys!C3,""": ", """",C4,"""")</f>
        <v>"17": "d"</v>
      </c>
      <c r="W4" t="str">
        <f>_xlfn.CONCAT("""",Keys!D3,""": ", """",D4,"""")</f>
        <v>"18": "e"</v>
      </c>
      <c r="X4" t="str">
        <f>_xlfn.CONCAT("""",Keys!E3,""": ", """",E4,"""")</f>
        <v>"19": "r"</v>
      </c>
      <c r="Y4" t="str">
        <f>_xlfn.CONCAT("""",Keys!F3,""": ", """",F4,"""")</f>
        <v>"20": "b"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"'"</v>
      </c>
      <c r="AE4" t="str">
        <f>_xlfn.CONCAT("""",Keys!L3,""": ", """",L4,"""")</f>
        <v>"20": "."</v>
      </c>
      <c r="AF4" t="str">
        <f>_xlfn.CONCAT("""",Keys!M3,""": ", """",M4,"""")</f>
        <v>"19": "t"</v>
      </c>
      <c r="AG4" t="str">
        <f>_xlfn.CONCAT("""",Keys!N3,""": ", """",N4,"""")</f>
        <v>"18": "a"</v>
      </c>
      <c r="AH4" t="str">
        <f>_xlfn.CONCAT("""",Keys!O3,""": ", """",O4,"""")</f>
        <v>"17": "n"</v>
      </c>
      <c r="AI4" t="str">
        <f>_xlfn.CONCAT("""",Keys!P3,""": ", """",P4,"""")</f>
        <v>"16": "s"</v>
      </c>
      <c r="AJ4" t="str">
        <f>_xlfn.CONCAT("""",Keys!Q3,""": ", """",Q4,"""")</f>
        <v>"15": "="</v>
      </c>
    </row>
    <row r="5" spans="1:36" x14ac:dyDescent="0.3">
      <c r="A5" s="80"/>
      <c r="B5" s="106" t="s">
        <v>1</v>
      </c>
      <c r="C5" s="79" t="s">
        <v>31</v>
      </c>
      <c r="D5" s="76" t="s">
        <v>20</v>
      </c>
      <c r="E5" s="103" t="s">
        <v>29</v>
      </c>
      <c r="F5" s="109" t="s">
        <v>8</v>
      </c>
      <c r="G5" s="82"/>
      <c r="H5" s="82"/>
      <c r="J5" s="91"/>
      <c r="K5" s="91" t="s">
        <v>4</v>
      </c>
      <c r="L5" s="108" t="s">
        <v>27</v>
      </c>
      <c r="M5" s="103" t="s">
        <v>15</v>
      </c>
      <c r="N5" s="76" t="s">
        <v>21</v>
      </c>
      <c r="O5" s="79" t="s">
        <v>17</v>
      </c>
      <c r="P5" s="80"/>
      <c r="Q5" s="90"/>
      <c r="T5" t="str">
        <f>_xlfn.CONCAT("""",Keys!A4,""": ", """",A5,"""")</f>
        <v>"22": ""</v>
      </c>
      <c r="U5" t="str">
        <f>_xlfn.CONCAT("""",Keys!B4,""": ", """",B5,"""")</f>
        <v>"23": "j"</v>
      </c>
      <c r="V5" t="str">
        <f>_xlfn.CONCAT("""",Keys!C4,""": ", """",C5,"""")</f>
        <v>"24": "p"</v>
      </c>
      <c r="W5" t="str">
        <f>_xlfn.CONCAT("""",Keys!D4,""": ", """",D5,"""")</f>
        <v>"25": "y"</v>
      </c>
      <c r="X5" t="str">
        <f>_xlfn.CONCAT("""",Keys!E4,""": ", """",E5,"""")</f>
        <v>"26": "l"</v>
      </c>
      <c r="Y5" t="str">
        <f>_xlfn.CONCAT("""",Keys!F4,""": ", """",F5,"""")</f>
        <v>"27": "w"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"`"</v>
      </c>
      <c r="AE5" t="str">
        <f>_xlfn.CONCAT("""",Keys!L4,""": ", """",L5,"""")</f>
        <v>"27": ","</v>
      </c>
      <c r="AF5" t="str">
        <f>_xlfn.CONCAT("""",Keys!M4,""": ", """",M5,"""")</f>
        <v>"26": "g"</v>
      </c>
      <c r="AG5" t="str">
        <f>_xlfn.CONCAT("""",Keys!N4,""": ", """",N5,"""")</f>
        <v>"25": "h"</v>
      </c>
      <c r="AH5" t="str">
        <f>_xlfn.CONCAT("""",Keys!O4,""": ", """",O5,"""")</f>
        <v>"24": "x"</v>
      </c>
      <c r="AI5" t="str">
        <f>_xlfn.CONCAT("""",Keys!P4,""": ", """",P5,"""")</f>
        <v>"23": ""</v>
      </c>
      <c r="AJ5" t="str">
        <f>_xlfn.CONCAT("""",Keys!Q4,""": ", """",Q5,"""")</f>
        <v>"22": ""</v>
      </c>
    </row>
    <row r="6" spans="1:36" x14ac:dyDescent="0.3">
      <c r="A6" s="80"/>
      <c r="B6" s="80"/>
      <c r="C6" s="79" t="s">
        <v>33</v>
      </c>
      <c r="D6" s="76" t="s">
        <v>34</v>
      </c>
      <c r="E6" s="82"/>
      <c r="F6" s="160"/>
      <c r="G6" s="160"/>
      <c r="H6" s="82"/>
      <c r="J6" s="91"/>
      <c r="K6" s="162"/>
      <c r="L6" s="158" t="s">
        <v>37</v>
      </c>
      <c r="M6" s="92"/>
      <c r="N6" s="76"/>
      <c r="O6" s="88"/>
      <c r="P6" s="90"/>
      <c r="Q6" s="90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161"/>
      <c r="G7" s="161"/>
      <c r="H7" s="82"/>
      <c r="J7" s="91"/>
      <c r="K7" s="163"/>
      <c r="L7" s="159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78" t="s">
        <v>87</v>
      </c>
      <c r="T8" t="str">
        <f>_xlfn.TEXTJOIN(",",TRUE,T2:AA7,)</f>
        <v>"1": "","2": "1","3": "2","4": "3","5": "4","6": "5","7": "","8": "\\","9": "q","10": "m","11": "o","12": "f","13": "v","14": "","15": "/","16": "u","17": "d","18": "e","19": "r","20": "b","21": "","22": "","23": "j","24": "p","25": "y","26": "l","27": "w","28":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"q","10": "m","11": "o","12": "f","13": "v","14": "","15": "/","16": "u","17": "d","18": "e","19": "r","20": "b","21": "","22": "","23": "j","24": "p","25": "y","26": "l","27": "w","28": "","29": "","30": "","31": "","32": "[","33": "]","34": "","35": "","36": "","37": "","38": ""}, "right": {"7": "\","6": "6","5": "7","4": "8","3": "9","2": "0","1": "","14": "/","13": ";","12": "k","11": "i","10": "c","9": "z","8": "-","21": "'","20": ".","19": "t","18": "a","17": "n","16": "s","15": "=","29": "","28": "`","27": ",","26": "g","25": "h","24": "x","23": "","22": "","37": "","36": "","35": " ","34": "","33": "","32": "","31": "","30": "","38": ""}}</v>
      </c>
      <c r="R9" s="63"/>
      <c r="S9" s="63"/>
      <c r="T9" t="str">
        <f>_xlfn.TEXTJOIN(",",TRUE,AC2:AJ7,)</f>
        <v>"7": "\","6": "6","5": "7","4": "8","3": "9","2": "0","1": "","14": "/","13": ";","12": "k","11": "i","10": "c","9": "z","8": "-","21": "'","20": ".","19": "t","18": "a","17": "n","16": "s","15": "=","29": "","28": "`","27": ",","26": "g","25": "h","24": "x","23": "","22":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A10"/>
      <c r="R10" s="63"/>
      <c r="S10" s="63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3">
      <c r="A11" s="63" t="s">
        <v>95</v>
      </c>
      <c r="B11" s="63" t="s">
        <v>96</v>
      </c>
      <c r="C11" s="111" t="s">
        <v>93</v>
      </c>
      <c r="D11" t="s">
        <v>97</v>
      </c>
      <c r="F11" s="78" t="s">
        <v>43</v>
      </c>
      <c r="G11" s="78" t="s">
        <v>94</v>
      </c>
      <c r="I11" s="78" t="s">
        <v>44</v>
      </c>
      <c r="J11" s="78" t="s">
        <v>94</v>
      </c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</row>
    <row r="12" spans="1:36" x14ac:dyDescent="0.3">
      <c r="A12" s="130" t="s">
        <v>9</v>
      </c>
      <c r="B12" s="130" t="s">
        <v>9</v>
      </c>
      <c r="C12" s="131">
        <v>11.692</v>
      </c>
      <c r="D12" s="111"/>
      <c r="F12" s="78" t="str">
        <f>B3</f>
        <v>q</v>
      </c>
      <c r="G12" s="78">
        <f t="shared" ref="G12:G26" si="0">_xlfn.IFNA(_xlfn.IFNA(INDEX($C$12:$C$58, MATCH(F12,$A$12:$A$58,0)), INDEX($C$12:$C$58, MATCH(F12,$B$12:$B$58,0))),0)</f>
        <v>0.23799999999999999</v>
      </c>
      <c r="I12" s="78" t="str">
        <f>L3</f>
        <v>;</v>
      </c>
      <c r="J12" s="78">
        <f t="shared" ref="J12:J26" si="1">_xlfn.IFNA(_xlfn.IFNA(INDEX($C$12:$C$58, MATCH(I12,$A$12:$A$58,0)), INDEX($C$12:$C$58, MATCH(I12,$B$12:$B$58,0))),0)</f>
        <v>0.39800000000000002</v>
      </c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36" x14ac:dyDescent="0.3">
      <c r="A13" s="130" t="s">
        <v>2</v>
      </c>
      <c r="B13" s="130" t="s">
        <v>2</v>
      </c>
      <c r="C13" s="131">
        <v>9.1489999999999991</v>
      </c>
      <c r="D13" s="111">
        <f>C12-Table9152[[#This Row],[%]]</f>
        <v>2.543000000000001</v>
      </c>
      <c r="F13" s="78" t="str">
        <f>B4</f>
        <v>u</v>
      </c>
      <c r="G13" s="78">
        <f t="shared" si="0"/>
        <v>2.6539999999999999</v>
      </c>
      <c r="I13" s="78" t="str">
        <f>L4</f>
        <v>.</v>
      </c>
      <c r="J13" s="78">
        <f t="shared" si="1"/>
        <v>3.0430000000000001</v>
      </c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</row>
    <row r="14" spans="1:36" x14ac:dyDescent="0.3">
      <c r="A14" s="130" t="s">
        <v>11</v>
      </c>
      <c r="B14" s="130" t="s">
        <v>11</v>
      </c>
      <c r="C14" s="131">
        <v>7.2220000000000004</v>
      </c>
      <c r="D14" s="111">
        <f>C13-Table9152[[#This Row],[%]]</f>
        <v>1.9269999999999987</v>
      </c>
      <c r="F14" s="78" t="str">
        <f>B5</f>
        <v>j</v>
      </c>
      <c r="G14" s="78">
        <f t="shared" si="0"/>
        <v>0.18099999999999999</v>
      </c>
      <c r="I14" s="78" t="str">
        <f>L5</f>
        <v>,</v>
      </c>
      <c r="J14" s="78">
        <f t="shared" si="1"/>
        <v>1.0269999999999999</v>
      </c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</row>
    <row r="15" spans="1:36" x14ac:dyDescent="0.3">
      <c r="A15" s="119" t="s">
        <v>25</v>
      </c>
      <c r="B15" s="119" t="s">
        <v>25</v>
      </c>
      <c r="C15" s="120">
        <v>6.7350000000000003</v>
      </c>
      <c r="D15" s="111">
        <f>C14-Table9152[[#This Row],[%]]</f>
        <v>0.4870000000000001</v>
      </c>
      <c r="F15" s="78" t="str">
        <f>C3</f>
        <v>m</v>
      </c>
      <c r="G15" s="78">
        <f t="shared" si="0"/>
        <v>2.4380000000000002</v>
      </c>
      <c r="I15" s="78" t="str">
        <f>M3</f>
        <v>k</v>
      </c>
      <c r="J15" s="78">
        <f t="shared" si="1"/>
        <v>0.51900000000000002</v>
      </c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</row>
    <row r="16" spans="1:36" x14ac:dyDescent="0.3">
      <c r="A16" s="119" t="s">
        <v>28</v>
      </c>
      <c r="B16" s="119" t="s">
        <v>28</v>
      </c>
      <c r="C16" s="120">
        <v>6.7030000000000003</v>
      </c>
      <c r="D16" s="111">
        <f>C15-Table9152[[#This Row],[%]]</f>
        <v>3.2000000000000028E-2</v>
      </c>
      <c r="F16" s="78" t="str">
        <f>C4</f>
        <v>d</v>
      </c>
      <c r="G16" s="78">
        <f t="shared" si="0"/>
        <v>3.1739999999999999</v>
      </c>
      <c r="I16" s="78" t="str">
        <f>M4</f>
        <v>t</v>
      </c>
      <c r="J16" s="78">
        <f t="shared" si="1"/>
        <v>9.1489999999999991</v>
      </c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</row>
    <row r="17" spans="1:26" x14ac:dyDescent="0.3">
      <c r="A17" s="119" t="s">
        <v>22</v>
      </c>
      <c r="B17" s="119" t="s">
        <v>22</v>
      </c>
      <c r="C17" s="120">
        <v>6.49</v>
      </c>
      <c r="D17" s="111">
        <f>C16-Table9152[[#This Row],[%]]</f>
        <v>0.21300000000000008</v>
      </c>
      <c r="F17" s="78" t="str">
        <f>C5</f>
        <v>p</v>
      </c>
      <c r="G17" s="78">
        <f t="shared" si="0"/>
        <v>2.54</v>
      </c>
      <c r="I17" s="78" t="str">
        <f>M5</f>
        <v>g</v>
      </c>
      <c r="J17" s="78">
        <f t="shared" si="1"/>
        <v>1.597</v>
      </c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</row>
    <row r="18" spans="1:26" x14ac:dyDescent="0.3">
      <c r="A18" s="119" t="s">
        <v>12</v>
      </c>
      <c r="B18" s="119" t="s">
        <v>12</v>
      </c>
      <c r="C18" s="120">
        <v>6.3739999999999997</v>
      </c>
      <c r="D18" s="111">
        <f>C17-Table9152[[#This Row],[%]]</f>
        <v>0.11600000000000055</v>
      </c>
      <c r="F18" s="78" t="str">
        <f>D3</f>
        <v>o</v>
      </c>
      <c r="G18" s="78">
        <f t="shared" si="0"/>
        <v>6.7030000000000003</v>
      </c>
      <c r="I18" s="78" t="str">
        <f>N3</f>
        <v>i</v>
      </c>
      <c r="J18" s="78">
        <f t="shared" si="1"/>
        <v>6.7350000000000003</v>
      </c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</row>
    <row r="19" spans="1:26" x14ac:dyDescent="0.3">
      <c r="A19" s="119" t="s">
        <v>10</v>
      </c>
      <c r="B19" s="119" t="s">
        <v>10</v>
      </c>
      <c r="C19" s="120">
        <v>5.7329999999999997</v>
      </c>
      <c r="D19" s="111">
        <f>C18-Table9152[[#This Row],[%]]</f>
        <v>0.64100000000000001</v>
      </c>
      <c r="F19" s="78" t="str">
        <f>D4</f>
        <v>e</v>
      </c>
      <c r="G19" s="78">
        <f t="shared" si="0"/>
        <v>11.692</v>
      </c>
      <c r="I19" s="78" t="str">
        <f>N4</f>
        <v>a</v>
      </c>
      <c r="J19" s="78">
        <f t="shared" si="1"/>
        <v>7.2220000000000004</v>
      </c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</row>
    <row r="20" spans="1:26" x14ac:dyDescent="0.3">
      <c r="A20" s="132" t="s">
        <v>29</v>
      </c>
      <c r="B20" s="132" t="s">
        <v>29</v>
      </c>
      <c r="C20" s="133">
        <v>3.9790000000000001</v>
      </c>
      <c r="D20" s="111">
        <f>C19-Table9152[[#This Row],[%]]</f>
        <v>1.7539999999999996</v>
      </c>
      <c r="F20" s="78" t="str">
        <f>D5</f>
        <v>y</v>
      </c>
      <c r="G20" s="78">
        <f t="shared" si="0"/>
        <v>1.5489999999999999</v>
      </c>
      <c r="I20" s="78" t="str">
        <f>N5</f>
        <v>h</v>
      </c>
      <c r="J20" s="78">
        <f t="shared" si="1"/>
        <v>3.2429999999999999</v>
      </c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</row>
    <row r="21" spans="1:26" x14ac:dyDescent="0.3">
      <c r="A21" s="132" t="s">
        <v>18</v>
      </c>
      <c r="B21" s="132" t="s">
        <v>18</v>
      </c>
      <c r="C21" s="133">
        <v>3.9359999999999999</v>
      </c>
      <c r="D21" s="111">
        <f>C20-Table9152[[#This Row],[%]]</f>
        <v>4.3000000000000149E-2</v>
      </c>
      <c r="F21" s="78" t="str">
        <f>E3</f>
        <v>f</v>
      </c>
      <c r="G21" s="78">
        <f t="shared" si="0"/>
        <v>1.756</v>
      </c>
      <c r="I21" s="78" t="str">
        <f>O3</f>
        <v>c</v>
      </c>
      <c r="J21" s="78">
        <f t="shared" si="1"/>
        <v>3.9359999999999999</v>
      </c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</row>
    <row r="22" spans="1:26" x14ac:dyDescent="0.3">
      <c r="A22" s="114" t="s">
        <v>21</v>
      </c>
      <c r="B22" s="114" t="s">
        <v>21</v>
      </c>
      <c r="C22" s="121">
        <v>3.2429999999999999</v>
      </c>
      <c r="D22" s="111">
        <f>C21-Table9152[[#This Row],[%]]</f>
        <v>0.69300000000000006</v>
      </c>
      <c r="F22" s="78" t="str">
        <f>E4</f>
        <v>r</v>
      </c>
      <c r="G22" s="78">
        <f t="shared" si="0"/>
        <v>5.7329999999999997</v>
      </c>
      <c r="I22" s="78" t="str">
        <f>O4</f>
        <v>n</v>
      </c>
      <c r="J22" s="78">
        <f t="shared" si="1"/>
        <v>6.49</v>
      </c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</row>
    <row r="23" spans="1:26" x14ac:dyDescent="0.3">
      <c r="A23" s="114" t="s">
        <v>13</v>
      </c>
      <c r="B23" s="114" t="s">
        <v>13</v>
      </c>
      <c r="C23" s="121">
        <v>3.1739999999999999</v>
      </c>
      <c r="D23" s="111">
        <f>C22-Table9152[[#This Row],[%]]</f>
        <v>6.899999999999995E-2</v>
      </c>
      <c r="F23" s="78" t="str">
        <f>E5</f>
        <v>l</v>
      </c>
      <c r="G23" s="78">
        <f t="shared" si="0"/>
        <v>3.9790000000000001</v>
      </c>
      <c r="I23" s="78" t="str">
        <f>O5</f>
        <v>x</v>
      </c>
      <c r="J23" s="78">
        <f t="shared" si="1"/>
        <v>0.43</v>
      </c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</row>
    <row r="24" spans="1:26" x14ac:dyDescent="0.3">
      <c r="A24" s="114" t="s">
        <v>30</v>
      </c>
      <c r="B24" s="126" t="s">
        <v>89</v>
      </c>
      <c r="C24" s="121">
        <v>3.0430000000000001</v>
      </c>
      <c r="D24" s="111">
        <f>C23-Table9152[[#This Row],[%]]</f>
        <v>0.13099999999999978</v>
      </c>
      <c r="F24" s="78" t="str">
        <f>F3</f>
        <v>v</v>
      </c>
      <c r="G24" s="78">
        <f t="shared" si="0"/>
        <v>0.90100000000000002</v>
      </c>
      <c r="I24" s="78" t="str">
        <f>P3</f>
        <v>z</v>
      </c>
      <c r="J24" s="78">
        <f t="shared" si="1"/>
        <v>0.105</v>
      </c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</row>
    <row r="25" spans="1:26" x14ac:dyDescent="0.3">
      <c r="A25" s="114" t="s">
        <v>23</v>
      </c>
      <c r="B25" s="114" t="s">
        <v>23</v>
      </c>
      <c r="C25" s="121">
        <v>2.6539999999999999</v>
      </c>
      <c r="D25" s="111">
        <f>C24-Table9152[[#This Row],[%]]</f>
        <v>0.38900000000000023</v>
      </c>
      <c r="F25" s="78" t="str">
        <f>F4</f>
        <v>b</v>
      </c>
      <c r="G25" s="78">
        <f t="shared" si="0"/>
        <v>1.5489999999999999</v>
      </c>
      <c r="I25" s="78" t="str">
        <f>P4</f>
        <v>s</v>
      </c>
      <c r="J25" s="78">
        <f t="shared" si="1"/>
        <v>6.3739999999999997</v>
      </c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</row>
    <row r="26" spans="1:26" x14ac:dyDescent="0.3">
      <c r="A26" s="114" t="s">
        <v>31</v>
      </c>
      <c r="B26" s="114" t="s">
        <v>31</v>
      </c>
      <c r="C26" s="121">
        <v>2.54</v>
      </c>
      <c r="D26" s="111">
        <f>C25-Table9152[[#This Row],[%]]</f>
        <v>0.11399999999999988</v>
      </c>
      <c r="F26" s="78" t="str">
        <f>F5</f>
        <v>w</v>
      </c>
      <c r="G26" s="78">
        <f t="shared" si="0"/>
        <v>1.278</v>
      </c>
      <c r="I26" s="78">
        <f>P5</f>
        <v>0</v>
      </c>
      <c r="J26" s="78">
        <f t="shared" si="1"/>
        <v>0</v>
      </c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</row>
    <row r="27" spans="1:26" x14ac:dyDescent="0.3">
      <c r="A27" s="114" t="s">
        <v>24</v>
      </c>
      <c r="B27" s="114" t="s">
        <v>24</v>
      </c>
      <c r="C27" s="121">
        <v>2.4380000000000002</v>
      </c>
      <c r="D27" s="111">
        <f>C26-Table9152[[#This Row],[%]]</f>
        <v>0.10199999999999987</v>
      </c>
      <c r="F27" s="127"/>
      <c r="G27" s="128">
        <f>SUM(G12:G26)</f>
        <v>46.364999999999995</v>
      </c>
      <c r="I27" s="127"/>
      <c r="J27" s="129">
        <f>SUM(J12:J26)</f>
        <v>50.268000000000001</v>
      </c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</row>
    <row r="28" spans="1:26" x14ac:dyDescent="0.3">
      <c r="A28" s="115" t="s">
        <v>14</v>
      </c>
      <c r="B28" s="115" t="s">
        <v>14</v>
      </c>
      <c r="C28" s="122">
        <v>1.756</v>
      </c>
      <c r="D28" s="111">
        <f>C27-Table9152[[#This Row],[%]]</f>
        <v>0.68200000000000016</v>
      </c>
      <c r="E28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</row>
    <row r="29" spans="1:26" x14ac:dyDescent="0.3">
      <c r="A29" s="115" t="s">
        <v>15</v>
      </c>
      <c r="B29" s="115" t="s">
        <v>15</v>
      </c>
      <c r="C29" s="122">
        <v>1.597</v>
      </c>
      <c r="D29" s="111">
        <f>C28-Table9152[[#This Row],[%]]</f>
        <v>0.15900000000000003</v>
      </c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</row>
    <row r="30" spans="1:26" x14ac:dyDescent="0.3">
      <c r="A30" s="115" t="s">
        <v>20</v>
      </c>
      <c r="B30" s="115" t="s">
        <v>20</v>
      </c>
      <c r="C30" s="122">
        <v>1.5489999999999999</v>
      </c>
      <c r="D30" s="111">
        <f>C29-Table9152[[#This Row],[%]]</f>
        <v>4.8000000000000043E-2</v>
      </c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</row>
    <row r="31" spans="1:26" x14ac:dyDescent="0.3">
      <c r="A31" s="115" t="s">
        <v>3</v>
      </c>
      <c r="B31" s="115" t="s">
        <v>3</v>
      </c>
      <c r="C31" s="122">
        <v>1.5489999999999999</v>
      </c>
      <c r="D31" s="111">
        <f>C30-Table9152[[#This Row],[%]]</f>
        <v>0</v>
      </c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</row>
    <row r="32" spans="1:26" x14ac:dyDescent="0.3">
      <c r="A32" s="115" t="s">
        <v>8</v>
      </c>
      <c r="B32" s="115" t="s">
        <v>8</v>
      </c>
      <c r="C32" s="122">
        <v>1.278</v>
      </c>
      <c r="D32" s="111">
        <f>C31-Table9152[[#This Row],[%]]</f>
        <v>0.27099999999999991</v>
      </c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</row>
    <row r="33" spans="1:26" x14ac:dyDescent="0.3">
      <c r="A33" s="115" t="s">
        <v>27</v>
      </c>
      <c r="B33" s="115" t="s">
        <v>90</v>
      </c>
      <c r="C33" s="122">
        <v>1.0269999999999999</v>
      </c>
      <c r="D33" s="111">
        <f>C32-Table9152[[#This Row],[%]]</f>
        <v>0.25100000000000011</v>
      </c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</row>
    <row r="34" spans="1:26" x14ac:dyDescent="0.3">
      <c r="A34" s="115" t="s">
        <v>19</v>
      </c>
      <c r="B34" s="115" t="s">
        <v>19</v>
      </c>
      <c r="C34" s="122">
        <v>0.90100000000000002</v>
      </c>
      <c r="D34" s="111">
        <f>C33-Table9152[[#This Row],[%]]</f>
        <v>0.12599999999999989</v>
      </c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</row>
    <row r="35" spans="1:26" x14ac:dyDescent="0.3">
      <c r="A35" s="116" t="s">
        <v>26</v>
      </c>
      <c r="B35" s="116" t="s">
        <v>26</v>
      </c>
      <c r="C35" s="123">
        <v>0.51900000000000002</v>
      </c>
      <c r="D35" s="111">
        <f>C34-Table9152[[#This Row],[%]]</f>
        <v>0.38200000000000001</v>
      </c>
    </row>
    <row r="36" spans="1:26" x14ac:dyDescent="0.3">
      <c r="A36" s="116" t="s">
        <v>17</v>
      </c>
      <c r="B36" s="116" t="s">
        <v>17</v>
      </c>
      <c r="C36" s="123">
        <v>0.43</v>
      </c>
      <c r="D36" s="111">
        <f>C35-Table9152[[#This Row],[%]]</f>
        <v>8.9000000000000024E-2</v>
      </c>
    </row>
    <row r="37" spans="1:26" x14ac:dyDescent="0.3">
      <c r="A37" s="116" t="s">
        <v>91</v>
      </c>
      <c r="B37" s="116" t="s">
        <v>32</v>
      </c>
      <c r="C37" s="123">
        <v>0.39800000000000002</v>
      </c>
      <c r="D37" s="111">
        <f>C36-Table9152[[#This Row],[%]]</f>
        <v>3.1999999999999973E-2</v>
      </c>
    </row>
    <row r="38" spans="1:26" x14ac:dyDescent="0.3">
      <c r="A38" s="117" t="s">
        <v>92</v>
      </c>
      <c r="B38" s="118" t="s">
        <v>36</v>
      </c>
      <c r="C38" s="123">
        <v>0.26900000000000002</v>
      </c>
      <c r="D38" s="111">
        <f>C37-Table9152[[#This Row],[%]]</f>
        <v>0.129</v>
      </c>
    </row>
    <row r="39" spans="1:26" x14ac:dyDescent="0.3">
      <c r="A39" s="116" t="s">
        <v>7</v>
      </c>
      <c r="B39" s="116" t="s">
        <v>7</v>
      </c>
      <c r="C39" s="123">
        <v>0.23799999999999999</v>
      </c>
      <c r="D39" s="78">
        <f>C38-Table9152[[#This Row],[%]]</f>
        <v>3.1000000000000028E-2</v>
      </c>
    </row>
    <row r="40" spans="1:26" x14ac:dyDescent="0.3">
      <c r="A40" s="116" t="s">
        <v>1</v>
      </c>
      <c r="B40" s="116" t="s">
        <v>1</v>
      </c>
      <c r="C40" s="123">
        <v>0.18099999999999999</v>
      </c>
      <c r="D40" s="78">
        <f>C39-Table9152[[#This Row],[%]]</f>
        <v>5.6999999999999995E-2</v>
      </c>
    </row>
    <row r="41" spans="1:26" ht="14.4" customHeight="1" x14ac:dyDescent="0.3">
      <c r="A41" s="116" t="s">
        <v>16</v>
      </c>
      <c r="B41" s="116" t="s">
        <v>16</v>
      </c>
      <c r="C41" s="123">
        <v>0.105</v>
      </c>
      <c r="D41" s="78">
        <f>C40-Table9152[[#This Row],[%]]</f>
        <v>7.5999999999999998E-2</v>
      </c>
    </row>
    <row r="42" spans="1:26" x14ac:dyDescent="0.3">
      <c r="H42" s="111"/>
    </row>
    <row r="43" spans="1:26" x14ac:dyDescent="0.3">
      <c r="F43" s="63"/>
      <c r="G43" s="63"/>
      <c r="H43" s="111"/>
    </row>
    <row r="44" spans="1:26" x14ac:dyDescent="0.3">
      <c r="H44" s="111"/>
    </row>
    <row r="45" spans="1:26" x14ac:dyDescent="0.3">
      <c r="F45" s="63"/>
      <c r="G45" s="63"/>
      <c r="H45" s="111"/>
    </row>
    <row r="46" spans="1:26" x14ac:dyDescent="0.3">
      <c r="F46" s="63"/>
      <c r="G46" s="63"/>
      <c r="H46" s="111"/>
    </row>
    <row r="47" spans="1:26" x14ac:dyDescent="0.3">
      <c r="H47" s="111"/>
    </row>
    <row r="48" spans="1:26" x14ac:dyDescent="0.3">
      <c r="F48" s="63"/>
      <c r="G48" s="63"/>
      <c r="H48" s="111"/>
    </row>
    <row r="49" spans="6:8" x14ac:dyDescent="0.3">
      <c r="F49" s="63"/>
      <c r="G49" s="63"/>
      <c r="H49" s="111"/>
    </row>
    <row r="50" spans="6:8" x14ac:dyDescent="0.3">
      <c r="F50" s="63"/>
      <c r="G50" s="63"/>
      <c r="H50" s="111"/>
    </row>
    <row r="51" spans="6:8" x14ac:dyDescent="0.3">
      <c r="F51" s="63"/>
      <c r="G51" s="63"/>
      <c r="H51" s="111"/>
    </row>
    <row r="52" spans="6:8" x14ac:dyDescent="0.3">
      <c r="F52" s="110"/>
      <c r="G52" s="110"/>
      <c r="H52" s="111"/>
    </row>
    <row r="53" spans="6:8" x14ac:dyDescent="0.3">
      <c r="H53" s="111"/>
    </row>
    <row r="54" spans="6:8" x14ac:dyDescent="0.3">
      <c r="H54" s="111"/>
    </row>
    <row r="55" spans="6:8" x14ac:dyDescent="0.3">
      <c r="F55" s="63"/>
      <c r="G55" s="63"/>
      <c r="H55" s="111"/>
    </row>
    <row r="56" spans="6:8" x14ac:dyDescent="0.3">
      <c r="F56" s="63"/>
      <c r="G56" s="63"/>
      <c r="H56" s="111"/>
    </row>
    <row r="57" spans="6:8" x14ac:dyDescent="0.3">
      <c r="F57" s="63"/>
      <c r="G57" s="63"/>
      <c r="H57" s="111"/>
    </row>
    <row r="58" spans="6:8" x14ac:dyDescent="0.3">
      <c r="F58" s="63"/>
      <c r="G58" s="63"/>
      <c r="H58" s="111"/>
    </row>
    <row r="59" spans="6:8" x14ac:dyDescent="0.3">
      <c r="H59" s="111"/>
    </row>
    <row r="60" spans="6:8" x14ac:dyDescent="0.3">
      <c r="H60" s="111"/>
    </row>
    <row r="61" spans="6:8" x14ac:dyDescent="0.3">
      <c r="H61" s="111"/>
    </row>
    <row r="62" spans="6:8" x14ac:dyDescent="0.3">
      <c r="H62" s="111"/>
    </row>
    <row r="63" spans="6:8" x14ac:dyDescent="0.3">
      <c r="H63" s="111"/>
    </row>
    <row r="64" spans="6:8" x14ac:dyDescent="0.3">
      <c r="H64" s="111"/>
    </row>
    <row r="65" spans="8:8" x14ac:dyDescent="0.3">
      <c r="H65" s="111"/>
    </row>
    <row r="66" spans="8:8" x14ac:dyDescent="0.3">
      <c r="H66" s="111"/>
    </row>
    <row r="67" spans="8:8" x14ac:dyDescent="0.3">
      <c r="H67" s="111"/>
    </row>
    <row r="68" spans="8:8" x14ac:dyDescent="0.3">
      <c r="H68" s="111"/>
    </row>
    <row r="69" spans="8:8" x14ac:dyDescent="0.3">
      <c r="H69" s="111"/>
    </row>
    <row r="70" spans="8:8" x14ac:dyDescent="0.3">
      <c r="H70" s="111"/>
    </row>
    <row r="71" spans="8:8" x14ac:dyDescent="0.3">
      <c r="H71" s="111"/>
    </row>
    <row r="72" spans="8:8" x14ac:dyDescent="0.3">
      <c r="H72" s="111"/>
    </row>
    <row r="73" spans="8:8" x14ac:dyDescent="0.3">
      <c r="H73" s="111"/>
    </row>
    <row r="74" spans="8:8" x14ac:dyDescent="0.3">
      <c r="H74" s="111"/>
    </row>
    <row r="75" spans="8:8" x14ac:dyDescent="0.3">
      <c r="H75" s="111"/>
    </row>
    <row r="76" spans="8:8" x14ac:dyDescent="0.3">
      <c r="H76" s="111"/>
    </row>
    <row r="77" spans="8:8" x14ac:dyDescent="0.3">
      <c r="H77" s="111"/>
    </row>
    <row r="78" spans="8:8" x14ac:dyDescent="0.3">
      <c r="H78" s="111"/>
    </row>
    <row r="79" spans="8:8" x14ac:dyDescent="0.3">
      <c r="H79" s="111"/>
    </row>
    <row r="80" spans="8:8" x14ac:dyDescent="0.3">
      <c r="H80" s="111"/>
    </row>
    <row r="81" spans="8:8" x14ac:dyDescent="0.3">
      <c r="H81" s="111"/>
    </row>
    <row r="82" spans="8:8" x14ac:dyDescent="0.3">
      <c r="H82" s="111"/>
    </row>
    <row r="83" spans="8:8" x14ac:dyDescent="0.3">
      <c r="H83" s="111"/>
    </row>
    <row r="84" spans="8:8" x14ac:dyDescent="0.3">
      <c r="H84" s="111"/>
    </row>
    <row r="85" spans="8:8" x14ac:dyDescent="0.3">
      <c r="H85" s="111"/>
    </row>
    <row r="86" spans="8:8" x14ac:dyDescent="0.3">
      <c r="H86" s="111"/>
    </row>
    <row r="87" spans="8:8" x14ac:dyDescent="0.3">
      <c r="H87" s="111"/>
    </row>
    <row r="88" spans="8:8" x14ac:dyDescent="0.3">
      <c r="H88" s="111"/>
    </row>
    <row r="89" spans="8:8" x14ac:dyDescent="0.3">
      <c r="H89" s="111"/>
    </row>
    <row r="90" spans="8:8" x14ac:dyDescent="0.3">
      <c r="H90" s="111"/>
    </row>
    <row r="91" spans="8:8" x14ac:dyDescent="0.3">
      <c r="H91" s="111"/>
    </row>
    <row r="92" spans="8:8" x14ac:dyDescent="0.3">
      <c r="H92" s="111"/>
    </row>
    <row r="93" spans="8:8" x14ac:dyDescent="0.3">
      <c r="H93" s="111"/>
    </row>
    <row r="94" spans="8:8" x14ac:dyDescent="0.3">
      <c r="H94" s="111"/>
    </row>
    <row r="95" spans="8:8" x14ac:dyDescent="0.3">
      <c r="H95" s="111"/>
    </row>
    <row r="96" spans="8:8" x14ac:dyDescent="0.3">
      <c r="H96" s="111"/>
    </row>
    <row r="97" spans="8:8" x14ac:dyDescent="0.3">
      <c r="H97" s="111"/>
    </row>
    <row r="98" spans="8:8" x14ac:dyDescent="0.3">
      <c r="H98" s="111"/>
    </row>
    <row r="99" spans="8:8" x14ac:dyDescent="0.3">
      <c r="H99" s="111"/>
    </row>
    <row r="100" spans="8:8" x14ac:dyDescent="0.3">
      <c r="H100" s="111"/>
    </row>
    <row r="101" spans="8:8" x14ac:dyDescent="0.3">
      <c r="H101" s="111"/>
    </row>
    <row r="102" spans="8:8" x14ac:dyDescent="0.3">
      <c r="H102" s="111"/>
    </row>
    <row r="103" spans="8:8" x14ac:dyDescent="0.3">
      <c r="H103" s="111"/>
    </row>
    <row r="104" spans="8:8" x14ac:dyDescent="0.3">
      <c r="H104" s="111"/>
    </row>
    <row r="105" spans="8:8" x14ac:dyDescent="0.3">
      <c r="H105" s="111"/>
    </row>
    <row r="106" spans="8:8" x14ac:dyDescent="0.3">
      <c r="H106" s="111"/>
    </row>
    <row r="107" spans="8:8" x14ac:dyDescent="0.3">
      <c r="H107" s="111"/>
    </row>
    <row r="108" spans="8:8" x14ac:dyDescent="0.3">
      <c r="H108" s="111"/>
    </row>
    <row r="109" spans="8:8" x14ac:dyDescent="0.3">
      <c r="H109" s="111"/>
    </row>
    <row r="110" spans="8:8" x14ac:dyDescent="0.3">
      <c r="H110" s="111"/>
    </row>
    <row r="111" spans="8:8" x14ac:dyDescent="0.3">
      <c r="H111" s="111"/>
    </row>
    <row r="112" spans="8:8" x14ac:dyDescent="0.3">
      <c r="H112" s="111"/>
    </row>
    <row r="113" spans="8:8" x14ac:dyDescent="0.3">
      <c r="H113" s="111"/>
    </row>
    <row r="114" spans="8:8" x14ac:dyDescent="0.3">
      <c r="H114" s="111"/>
    </row>
    <row r="115" spans="8:8" x14ac:dyDescent="0.3">
      <c r="H115" s="111"/>
    </row>
    <row r="116" spans="8:8" x14ac:dyDescent="0.3">
      <c r="H116" s="111"/>
    </row>
    <row r="117" spans="8:8" x14ac:dyDescent="0.3">
      <c r="H117" s="111"/>
    </row>
    <row r="118" spans="8:8" x14ac:dyDescent="0.3">
      <c r="H118" s="111"/>
    </row>
    <row r="119" spans="8:8" x14ac:dyDescent="0.3">
      <c r="H119" s="111"/>
    </row>
    <row r="120" spans="8:8" x14ac:dyDescent="0.3">
      <c r="H120" s="111"/>
    </row>
    <row r="121" spans="8:8" x14ac:dyDescent="0.3">
      <c r="H121" s="111"/>
    </row>
    <row r="122" spans="8:8" x14ac:dyDescent="0.3">
      <c r="H122" s="111"/>
    </row>
    <row r="123" spans="8:8" x14ac:dyDescent="0.3">
      <c r="H123" s="111"/>
    </row>
    <row r="124" spans="8:8" x14ac:dyDescent="0.3">
      <c r="H124" s="111"/>
    </row>
    <row r="125" spans="8:8" x14ac:dyDescent="0.3">
      <c r="H125" s="111"/>
    </row>
    <row r="126" spans="8:8" x14ac:dyDescent="0.3">
      <c r="H126" s="111"/>
    </row>
    <row r="127" spans="8:8" x14ac:dyDescent="0.3">
      <c r="H127" s="111"/>
    </row>
    <row r="128" spans="8:8" x14ac:dyDescent="0.3">
      <c r="H128" s="111"/>
    </row>
    <row r="129" spans="8:8" x14ac:dyDescent="0.3">
      <c r="H129" s="111"/>
    </row>
    <row r="130" spans="8:8" x14ac:dyDescent="0.3">
      <c r="H130" s="111"/>
    </row>
    <row r="131" spans="8:8" x14ac:dyDescent="0.3">
      <c r="H131" s="111"/>
    </row>
    <row r="132" spans="8:8" x14ac:dyDescent="0.3">
      <c r="H132" s="111"/>
    </row>
    <row r="133" spans="8:8" x14ac:dyDescent="0.3">
      <c r="H133" s="111"/>
    </row>
    <row r="134" spans="8:8" x14ac:dyDescent="0.3">
      <c r="H134" s="111"/>
    </row>
    <row r="135" spans="8:8" x14ac:dyDescent="0.3">
      <c r="H135" s="111"/>
    </row>
    <row r="136" spans="8:8" x14ac:dyDescent="0.3">
      <c r="H136" s="111"/>
    </row>
    <row r="137" spans="8:8" x14ac:dyDescent="0.3">
      <c r="H137" s="111"/>
    </row>
    <row r="138" spans="8:8" x14ac:dyDescent="0.3">
      <c r="H138" s="111"/>
    </row>
    <row r="139" spans="8:8" x14ac:dyDescent="0.3">
      <c r="H139" s="111"/>
    </row>
    <row r="140" spans="8:8" x14ac:dyDescent="0.3">
      <c r="H140" s="111"/>
    </row>
    <row r="141" spans="8:8" x14ac:dyDescent="0.3">
      <c r="H141" s="111"/>
    </row>
    <row r="142" spans="8:8" x14ac:dyDescent="0.3">
      <c r="H142" s="111"/>
    </row>
    <row r="143" spans="8:8" x14ac:dyDescent="0.3">
      <c r="H143" s="111"/>
    </row>
    <row r="144" spans="8:8" x14ac:dyDescent="0.3">
      <c r="H144" s="111"/>
    </row>
    <row r="145" spans="8:8" x14ac:dyDescent="0.3">
      <c r="H145" s="111"/>
    </row>
    <row r="146" spans="8:8" x14ac:dyDescent="0.3">
      <c r="H146" s="111"/>
    </row>
    <row r="147" spans="8:8" x14ac:dyDescent="0.3">
      <c r="H147" s="111"/>
    </row>
    <row r="148" spans="8:8" x14ac:dyDescent="0.3">
      <c r="H148" s="111"/>
    </row>
    <row r="149" spans="8:8" x14ac:dyDescent="0.3">
      <c r="H149" s="111"/>
    </row>
    <row r="150" spans="8:8" x14ac:dyDescent="0.3">
      <c r="H150" s="111"/>
    </row>
    <row r="151" spans="8:8" x14ac:dyDescent="0.3">
      <c r="H151" s="111"/>
    </row>
    <row r="152" spans="8:8" x14ac:dyDescent="0.3">
      <c r="H152" s="111"/>
    </row>
    <row r="153" spans="8:8" x14ac:dyDescent="0.3">
      <c r="H153" s="111"/>
    </row>
    <row r="154" spans="8:8" x14ac:dyDescent="0.3">
      <c r="H154" s="111"/>
    </row>
    <row r="155" spans="8:8" x14ac:dyDescent="0.3">
      <c r="H155" s="111"/>
    </row>
    <row r="156" spans="8:8" x14ac:dyDescent="0.3">
      <c r="H156" s="111"/>
    </row>
    <row r="157" spans="8:8" x14ac:dyDescent="0.3">
      <c r="H157" s="111"/>
    </row>
    <row r="158" spans="8:8" x14ac:dyDescent="0.3">
      <c r="H158" s="111"/>
    </row>
    <row r="159" spans="8:8" x14ac:dyDescent="0.3">
      <c r="H159" s="111"/>
    </row>
    <row r="160" spans="8:8" x14ac:dyDescent="0.3">
      <c r="H160" s="111"/>
    </row>
    <row r="161" spans="1:8" x14ac:dyDescent="0.3">
      <c r="H161" s="111"/>
    </row>
    <row r="162" spans="1:8" x14ac:dyDescent="0.3">
      <c r="H162" s="111"/>
    </row>
    <row r="163" spans="1:8" x14ac:dyDescent="0.3">
      <c r="H163" s="111"/>
    </row>
    <row r="164" spans="1:8" x14ac:dyDescent="0.3">
      <c r="H164" s="111"/>
    </row>
    <row r="165" spans="1:8" x14ac:dyDescent="0.3">
      <c r="H165" s="111"/>
    </row>
    <row r="166" spans="1:8" x14ac:dyDescent="0.3">
      <c r="H166" s="111"/>
    </row>
    <row r="167" spans="1:8" x14ac:dyDescent="0.3">
      <c r="H167" s="111"/>
    </row>
    <row r="168" spans="1:8" x14ac:dyDescent="0.3">
      <c r="H168" s="111"/>
    </row>
    <row r="169" spans="1:8" x14ac:dyDescent="0.3">
      <c r="H169" s="111"/>
    </row>
    <row r="170" spans="1:8" x14ac:dyDescent="0.3">
      <c r="H170" s="111"/>
    </row>
    <row r="171" spans="1:8" x14ac:dyDescent="0.3">
      <c r="H171" s="111"/>
    </row>
    <row r="172" spans="1:8" x14ac:dyDescent="0.3">
      <c r="H172" s="111"/>
    </row>
    <row r="173" spans="1:8" x14ac:dyDescent="0.3">
      <c r="A173"/>
      <c r="B173"/>
      <c r="H173" s="111"/>
    </row>
    <row r="174" spans="1:8" x14ac:dyDescent="0.3">
      <c r="H174" s="111"/>
    </row>
    <row r="175" spans="1:8" x14ac:dyDescent="0.3">
      <c r="H175" s="111"/>
    </row>
    <row r="176" spans="1:8" x14ac:dyDescent="0.3">
      <c r="H176" s="111"/>
    </row>
    <row r="177" spans="8:8" x14ac:dyDescent="0.3">
      <c r="H177" s="111"/>
    </row>
    <row r="178" spans="8:8" x14ac:dyDescent="0.3">
      <c r="H178" s="111"/>
    </row>
    <row r="179" spans="8:8" x14ac:dyDescent="0.3">
      <c r="H179" s="111"/>
    </row>
    <row r="180" spans="8:8" x14ac:dyDescent="0.3">
      <c r="H180" s="111"/>
    </row>
    <row r="181" spans="8:8" x14ac:dyDescent="0.3">
      <c r="H181" s="111"/>
    </row>
    <row r="182" spans="8:8" x14ac:dyDescent="0.3">
      <c r="H182" s="111"/>
    </row>
    <row r="183" spans="8:8" x14ac:dyDescent="0.3">
      <c r="H183" s="111"/>
    </row>
    <row r="184" spans="8:8" x14ac:dyDescent="0.3">
      <c r="H184" s="111"/>
    </row>
    <row r="185" spans="8:8" x14ac:dyDescent="0.3">
      <c r="H185" s="111"/>
    </row>
    <row r="186" spans="8:8" x14ac:dyDescent="0.3">
      <c r="H186" s="111"/>
    </row>
    <row r="187" spans="8:8" x14ac:dyDescent="0.3">
      <c r="H187" s="111"/>
    </row>
    <row r="188" spans="8:8" x14ac:dyDescent="0.3">
      <c r="H188" s="111"/>
    </row>
    <row r="189" spans="8:8" x14ac:dyDescent="0.3">
      <c r="H189" s="111"/>
    </row>
    <row r="190" spans="8:8" x14ac:dyDescent="0.3">
      <c r="H190" s="111"/>
    </row>
    <row r="191" spans="8:8" x14ac:dyDescent="0.3">
      <c r="H191" s="111"/>
    </row>
    <row r="192" spans="8:8" x14ac:dyDescent="0.3">
      <c r="H192" s="111"/>
    </row>
    <row r="193" spans="8:8" x14ac:dyDescent="0.3">
      <c r="H193" s="111"/>
    </row>
    <row r="194" spans="8:8" x14ac:dyDescent="0.3">
      <c r="H194" s="111"/>
    </row>
    <row r="195" spans="8:8" x14ac:dyDescent="0.3">
      <c r="H195" s="111"/>
    </row>
    <row r="196" spans="8:8" x14ac:dyDescent="0.3">
      <c r="H196" s="111"/>
    </row>
    <row r="197" spans="8:8" x14ac:dyDescent="0.3">
      <c r="H197" s="111"/>
    </row>
    <row r="198" spans="8:8" x14ac:dyDescent="0.3">
      <c r="H198" s="111"/>
    </row>
    <row r="199" spans="8:8" x14ac:dyDescent="0.3">
      <c r="H199" s="111"/>
    </row>
    <row r="200" spans="8:8" x14ac:dyDescent="0.3">
      <c r="H200" s="111"/>
    </row>
    <row r="201" spans="8:8" x14ac:dyDescent="0.3">
      <c r="H201" s="111"/>
    </row>
    <row r="202" spans="8:8" x14ac:dyDescent="0.3">
      <c r="H202" s="111"/>
    </row>
    <row r="203" spans="8:8" x14ac:dyDescent="0.3">
      <c r="H203" s="111"/>
    </row>
    <row r="204" spans="8:8" x14ac:dyDescent="0.3">
      <c r="H204" s="111"/>
    </row>
    <row r="205" spans="8:8" x14ac:dyDescent="0.3">
      <c r="H205" s="111"/>
    </row>
    <row r="206" spans="8:8" x14ac:dyDescent="0.3">
      <c r="H206" s="111"/>
    </row>
    <row r="207" spans="8:8" x14ac:dyDescent="0.3">
      <c r="H207" s="111"/>
    </row>
    <row r="208" spans="8:8" x14ac:dyDescent="0.3">
      <c r="H208" s="111"/>
    </row>
    <row r="209" spans="8:8" x14ac:dyDescent="0.3">
      <c r="H209" s="111"/>
    </row>
    <row r="210" spans="8:8" x14ac:dyDescent="0.3">
      <c r="H210" s="111"/>
    </row>
    <row r="211" spans="8:8" x14ac:dyDescent="0.3">
      <c r="H211" s="111"/>
    </row>
    <row r="212" spans="8:8" x14ac:dyDescent="0.3">
      <c r="H212" s="111"/>
    </row>
    <row r="213" spans="8:8" x14ac:dyDescent="0.3">
      <c r="H213" s="111"/>
    </row>
    <row r="214" spans="8:8" x14ac:dyDescent="0.3">
      <c r="H214" s="111"/>
    </row>
    <row r="215" spans="8:8" x14ac:dyDescent="0.3">
      <c r="H215" s="111"/>
    </row>
    <row r="216" spans="8:8" x14ac:dyDescent="0.3">
      <c r="H216" s="111"/>
    </row>
    <row r="217" spans="8:8" x14ac:dyDescent="0.3">
      <c r="H217" s="111"/>
    </row>
    <row r="218" spans="8:8" x14ac:dyDescent="0.3">
      <c r="H218" s="111"/>
    </row>
    <row r="219" spans="8:8" x14ac:dyDescent="0.3">
      <c r="H219" s="111"/>
    </row>
    <row r="220" spans="8:8" x14ac:dyDescent="0.3">
      <c r="H220" s="111"/>
    </row>
    <row r="221" spans="8:8" x14ac:dyDescent="0.3">
      <c r="H221" s="111"/>
    </row>
    <row r="222" spans="8:8" x14ac:dyDescent="0.3">
      <c r="H222" s="111"/>
    </row>
    <row r="223" spans="8:8" x14ac:dyDescent="0.3">
      <c r="H223" s="111"/>
    </row>
    <row r="224" spans="8:8" x14ac:dyDescent="0.3">
      <c r="H224" s="111"/>
    </row>
    <row r="225" spans="8:8" x14ac:dyDescent="0.3">
      <c r="H225" s="111"/>
    </row>
    <row r="226" spans="8:8" x14ac:dyDescent="0.3">
      <c r="H226" s="111"/>
    </row>
    <row r="227" spans="8:8" x14ac:dyDescent="0.3">
      <c r="H227" s="111"/>
    </row>
    <row r="228" spans="8:8" x14ac:dyDescent="0.3">
      <c r="H228" s="111"/>
    </row>
    <row r="229" spans="8:8" x14ac:dyDescent="0.3">
      <c r="H229" s="111"/>
    </row>
    <row r="230" spans="8:8" x14ac:dyDescent="0.3">
      <c r="H230" s="111"/>
    </row>
    <row r="231" spans="8:8" x14ac:dyDescent="0.3">
      <c r="H231" s="111"/>
    </row>
    <row r="232" spans="8:8" x14ac:dyDescent="0.3">
      <c r="H232" s="111"/>
    </row>
    <row r="233" spans="8:8" x14ac:dyDescent="0.3">
      <c r="H233" s="111"/>
    </row>
    <row r="234" spans="8:8" x14ac:dyDescent="0.3">
      <c r="H234" s="111"/>
    </row>
    <row r="235" spans="8:8" x14ac:dyDescent="0.3">
      <c r="H235" s="111"/>
    </row>
    <row r="236" spans="8:8" x14ac:dyDescent="0.3">
      <c r="H236" s="111"/>
    </row>
    <row r="237" spans="8:8" x14ac:dyDescent="0.3">
      <c r="H237" s="111"/>
    </row>
    <row r="238" spans="8:8" x14ac:dyDescent="0.3">
      <c r="H238" s="111"/>
    </row>
    <row r="239" spans="8:8" x14ac:dyDescent="0.3">
      <c r="H239" s="111"/>
    </row>
    <row r="240" spans="8:8" x14ac:dyDescent="0.3">
      <c r="H240" s="111"/>
    </row>
    <row r="241" spans="8:8" x14ac:dyDescent="0.3">
      <c r="H241" s="111"/>
    </row>
    <row r="242" spans="8:8" x14ac:dyDescent="0.3">
      <c r="H242" s="111"/>
    </row>
    <row r="243" spans="8:8" x14ac:dyDescent="0.3">
      <c r="H243" s="111"/>
    </row>
    <row r="244" spans="8:8" x14ac:dyDescent="0.3">
      <c r="H244" s="111"/>
    </row>
    <row r="245" spans="8:8" x14ac:dyDescent="0.3">
      <c r="H245" s="111"/>
    </row>
    <row r="246" spans="8:8" x14ac:dyDescent="0.3">
      <c r="H246" s="111"/>
    </row>
    <row r="247" spans="8:8" x14ac:dyDescent="0.3">
      <c r="H247" s="111"/>
    </row>
    <row r="248" spans="8:8" x14ac:dyDescent="0.3">
      <c r="H248" s="111"/>
    </row>
    <row r="249" spans="8:8" x14ac:dyDescent="0.3">
      <c r="H249" s="111"/>
    </row>
    <row r="250" spans="8:8" x14ac:dyDescent="0.3">
      <c r="H250" s="111"/>
    </row>
    <row r="251" spans="8:8" x14ac:dyDescent="0.3">
      <c r="H251" s="111"/>
    </row>
    <row r="252" spans="8:8" x14ac:dyDescent="0.3">
      <c r="H252" s="111"/>
    </row>
    <row r="253" spans="8:8" x14ac:dyDescent="0.3">
      <c r="H253" s="111"/>
    </row>
    <row r="254" spans="8:8" x14ac:dyDescent="0.3">
      <c r="H254" s="111"/>
    </row>
    <row r="255" spans="8:8" x14ac:dyDescent="0.3">
      <c r="H255" s="111"/>
    </row>
    <row r="256" spans="8:8" x14ac:dyDescent="0.3">
      <c r="H256" s="111"/>
    </row>
    <row r="257" spans="8:8" x14ac:dyDescent="0.3">
      <c r="H257" s="111"/>
    </row>
    <row r="258" spans="8:8" x14ac:dyDescent="0.3">
      <c r="H258" s="111"/>
    </row>
    <row r="259" spans="8:8" x14ac:dyDescent="0.3">
      <c r="H259" s="111"/>
    </row>
    <row r="260" spans="8:8" x14ac:dyDescent="0.3">
      <c r="H260" s="111"/>
    </row>
    <row r="261" spans="8:8" x14ac:dyDescent="0.3">
      <c r="H261" s="111"/>
    </row>
    <row r="262" spans="8:8" x14ac:dyDescent="0.3">
      <c r="H262" s="111"/>
    </row>
    <row r="263" spans="8:8" x14ac:dyDescent="0.3">
      <c r="H263" s="111"/>
    </row>
    <row r="264" spans="8:8" x14ac:dyDescent="0.3">
      <c r="H264" s="111"/>
    </row>
    <row r="265" spans="8:8" x14ac:dyDescent="0.3">
      <c r="H265" s="111"/>
    </row>
    <row r="266" spans="8:8" x14ac:dyDescent="0.3">
      <c r="H266" s="111"/>
    </row>
    <row r="267" spans="8:8" x14ac:dyDescent="0.3">
      <c r="H267" s="111"/>
    </row>
    <row r="268" spans="8:8" x14ac:dyDescent="0.3">
      <c r="H268" s="111"/>
    </row>
    <row r="269" spans="8:8" x14ac:dyDescent="0.3">
      <c r="H269" s="111"/>
    </row>
    <row r="270" spans="8:8" x14ac:dyDescent="0.3">
      <c r="H270" s="111"/>
    </row>
    <row r="271" spans="8:8" x14ac:dyDescent="0.3">
      <c r="H271" s="111"/>
    </row>
    <row r="272" spans="8:8" x14ac:dyDescent="0.3">
      <c r="H272" s="111"/>
    </row>
    <row r="273" spans="8:8" x14ac:dyDescent="0.3">
      <c r="H273" s="111"/>
    </row>
    <row r="274" spans="8:8" x14ac:dyDescent="0.3">
      <c r="H274" s="111"/>
    </row>
    <row r="275" spans="8:8" x14ac:dyDescent="0.3">
      <c r="H275" s="111"/>
    </row>
    <row r="276" spans="8:8" x14ac:dyDescent="0.3">
      <c r="H276" s="111"/>
    </row>
    <row r="277" spans="8:8" x14ac:dyDescent="0.3">
      <c r="H277" s="111"/>
    </row>
    <row r="278" spans="8:8" x14ac:dyDescent="0.3">
      <c r="H278" s="111"/>
    </row>
    <row r="279" spans="8:8" x14ac:dyDescent="0.3">
      <c r="H279" s="111"/>
    </row>
    <row r="280" spans="8:8" x14ac:dyDescent="0.3">
      <c r="H280" s="111"/>
    </row>
    <row r="281" spans="8:8" x14ac:dyDescent="0.3">
      <c r="H281" s="111"/>
    </row>
    <row r="282" spans="8:8" x14ac:dyDescent="0.3">
      <c r="H282" s="111"/>
    </row>
    <row r="283" spans="8:8" x14ac:dyDescent="0.3">
      <c r="H283" s="111"/>
    </row>
    <row r="284" spans="8:8" x14ac:dyDescent="0.3">
      <c r="H284" s="111"/>
    </row>
    <row r="285" spans="8:8" x14ac:dyDescent="0.3">
      <c r="H285" s="111"/>
    </row>
    <row r="286" spans="8:8" x14ac:dyDescent="0.3">
      <c r="H286" s="111"/>
    </row>
    <row r="287" spans="8:8" x14ac:dyDescent="0.3">
      <c r="H287" s="111"/>
    </row>
    <row r="288" spans="8:8" x14ac:dyDescent="0.3">
      <c r="H288" s="111"/>
    </row>
    <row r="289" spans="8:8" x14ac:dyDescent="0.3">
      <c r="H289" s="111"/>
    </row>
    <row r="290" spans="8:8" x14ac:dyDescent="0.3">
      <c r="H290" s="111"/>
    </row>
    <row r="291" spans="8:8" x14ac:dyDescent="0.3">
      <c r="H291" s="111"/>
    </row>
    <row r="292" spans="8:8" x14ac:dyDescent="0.3">
      <c r="H292" s="111"/>
    </row>
    <row r="293" spans="8:8" x14ac:dyDescent="0.3">
      <c r="H293" s="111"/>
    </row>
    <row r="294" spans="8:8" x14ac:dyDescent="0.3">
      <c r="H294" s="111"/>
    </row>
    <row r="295" spans="8:8" x14ac:dyDescent="0.3">
      <c r="H295" s="111"/>
    </row>
    <row r="296" spans="8:8" x14ac:dyDescent="0.3">
      <c r="H296" s="111"/>
    </row>
    <row r="297" spans="8:8" x14ac:dyDescent="0.3">
      <c r="H297" s="111"/>
    </row>
    <row r="298" spans="8:8" x14ac:dyDescent="0.3">
      <c r="H298" s="111"/>
    </row>
    <row r="299" spans="8:8" x14ac:dyDescent="0.3">
      <c r="H299" s="111"/>
    </row>
    <row r="300" spans="8:8" x14ac:dyDescent="0.3">
      <c r="H300" s="111"/>
    </row>
    <row r="301" spans="8:8" x14ac:dyDescent="0.3">
      <c r="H301" s="111"/>
    </row>
    <row r="302" spans="8:8" x14ac:dyDescent="0.3">
      <c r="H302" s="111"/>
    </row>
    <row r="303" spans="8:8" x14ac:dyDescent="0.3">
      <c r="H303" s="111"/>
    </row>
    <row r="304" spans="8:8" x14ac:dyDescent="0.3">
      <c r="H304" s="111"/>
    </row>
    <row r="305" spans="1:8" x14ac:dyDescent="0.3">
      <c r="H305" s="111"/>
    </row>
    <row r="306" spans="1:8" x14ac:dyDescent="0.3">
      <c r="H306" s="111"/>
    </row>
    <row r="307" spans="1:8" x14ac:dyDescent="0.3">
      <c r="H307" s="111"/>
    </row>
    <row r="308" spans="1:8" x14ac:dyDescent="0.3">
      <c r="H308" s="111"/>
    </row>
    <row r="309" spans="1:8" x14ac:dyDescent="0.3">
      <c r="H309" s="111"/>
    </row>
    <row r="310" spans="1:8" x14ac:dyDescent="0.3">
      <c r="H310" s="111"/>
    </row>
    <row r="311" spans="1:8" x14ac:dyDescent="0.3">
      <c r="H311" s="111"/>
    </row>
    <row r="312" spans="1:8" x14ac:dyDescent="0.3">
      <c r="H312" s="111"/>
    </row>
    <row r="313" spans="1:8" x14ac:dyDescent="0.3">
      <c r="H313" s="111"/>
    </row>
    <row r="314" spans="1:8" x14ac:dyDescent="0.3">
      <c r="H314" s="111"/>
    </row>
    <row r="315" spans="1:8" x14ac:dyDescent="0.3">
      <c r="H315" s="111"/>
    </row>
    <row r="316" spans="1:8" x14ac:dyDescent="0.3">
      <c r="H316" s="111"/>
    </row>
    <row r="317" spans="1:8" x14ac:dyDescent="0.3">
      <c r="H317" s="111"/>
    </row>
    <row r="318" spans="1:8" x14ac:dyDescent="0.3">
      <c r="H318" s="111"/>
    </row>
    <row r="319" spans="1:8" x14ac:dyDescent="0.3">
      <c r="A319" s="112"/>
      <c r="B319" s="112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31CD-CF00-47DD-8ACA-64FF62A3AD19}">
  <dimension ref="A1:Q6"/>
  <sheetViews>
    <sheetView zoomScale="205" zoomScaleNormal="205" workbookViewId="0">
      <selection activeCell="K5" sqref="K5:K6"/>
    </sheetView>
  </sheetViews>
  <sheetFormatPr defaultColWidth="4.77734375" defaultRowHeight="14.4" x14ac:dyDescent="0.3"/>
  <cols>
    <col min="1" max="1" width="5.33203125" style="63" bestFit="1" customWidth="1"/>
    <col min="2" max="16384" width="4.77734375" style="63"/>
  </cols>
  <sheetData>
    <row r="1" spans="1:17" x14ac:dyDescent="0.3">
      <c r="A1" s="43">
        <v>1</v>
      </c>
      <c r="B1" s="43">
        <v>2</v>
      </c>
      <c r="C1" s="43">
        <v>3</v>
      </c>
      <c r="D1" s="43">
        <v>4</v>
      </c>
      <c r="E1" s="41">
        <v>5</v>
      </c>
      <c r="F1" s="41">
        <v>6</v>
      </c>
      <c r="G1" s="42">
        <v>7</v>
      </c>
      <c r="H1" s="2" t="s">
        <v>43</v>
      </c>
      <c r="I1"/>
      <c r="J1" t="s">
        <v>44</v>
      </c>
      <c r="K1" s="68">
        <v>7</v>
      </c>
      <c r="L1" s="68">
        <v>6</v>
      </c>
      <c r="M1" s="73">
        <v>5</v>
      </c>
      <c r="N1" s="69">
        <v>4</v>
      </c>
      <c r="O1" s="69">
        <v>3</v>
      </c>
      <c r="P1" s="69">
        <v>2</v>
      </c>
      <c r="Q1" s="69">
        <v>1</v>
      </c>
    </row>
    <row r="2" spans="1:17" x14ac:dyDescent="0.3">
      <c r="A2" s="44">
        <v>8</v>
      </c>
      <c r="B2" s="1">
        <v>9</v>
      </c>
      <c r="C2" s="44">
        <v>10</v>
      </c>
      <c r="D2" s="43">
        <v>11</v>
      </c>
      <c r="E2" s="41">
        <v>12</v>
      </c>
      <c r="F2" s="41">
        <v>13</v>
      </c>
      <c r="G2" s="42">
        <v>14</v>
      </c>
      <c r="H2" s="2"/>
      <c r="I2"/>
      <c r="J2" s="17"/>
      <c r="K2" s="68">
        <v>14</v>
      </c>
      <c r="L2" s="68">
        <v>13</v>
      </c>
      <c r="M2" s="73">
        <v>12</v>
      </c>
      <c r="N2" s="69">
        <v>11</v>
      </c>
      <c r="O2" s="70">
        <v>10</v>
      </c>
      <c r="P2" s="1">
        <v>9</v>
      </c>
      <c r="Q2" s="70">
        <v>8</v>
      </c>
    </row>
    <row r="3" spans="1:17" x14ac:dyDescent="0.3">
      <c r="A3" s="1">
        <v>15</v>
      </c>
      <c r="B3" s="1">
        <v>16</v>
      </c>
      <c r="C3" s="44">
        <v>17</v>
      </c>
      <c r="D3" s="43">
        <v>18</v>
      </c>
      <c r="E3" s="41">
        <v>19</v>
      </c>
      <c r="F3" s="41">
        <v>20</v>
      </c>
      <c r="G3" s="59">
        <v>21</v>
      </c>
      <c r="H3" s="2"/>
      <c r="I3"/>
      <c r="J3" s="17"/>
      <c r="K3" s="68">
        <v>21</v>
      </c>
      <c r="L3" s="68">
        <v>20</v>
      </c>
      <c r="M3" s="73">
        <v>19</v>
      </c>
      <c r="N3" s="69">
        <v>18</v>
      </c>
      <c r="O3" s="70">
        <v>17</v>
      </c>
      <c r="P3" s="71">
        <v>16</v>
      </c>
      <c r="Q3" s="71">
        <v>15</v>
      </c>
    </row>
    <row r="4" spans="1:17" x14ac:dyDescent="0.3">
      <c r="A4" s="1">
        <v>22</v>
      </c>
      <c r="B4" s="1">
        <v>23</v>
      </c>
      <c r="C4" s="44">
        <v>24</v>
      </c>
      <c r="D4" s="43">
        <v>25</v>
      </c>
      <c r="E4" s="41">
        <v>26</v>
      </c>
      <c r="F4" s="60">
        <v>27</v>
      </c>
      <c r="G4" s="3">
        <v>28</v>
      </c>
      <c r="H4" s="3">
        <v>29</v>
      </c>
      <c r="I4"/>
      <c r="J4" s="72">
        <v>29</v>
      </c>
      <c r="K4" s="72">
        <v>28</v>
      </c>
      <c r="L4" s="68">
        <v>27</v>
      </c>
      <c r="M4" s="73">
        <v>26</v>
      </c>
      <c r="N4" s="69">
        <v>25</v>
      </c>
      <c r="O4" s="70">
        <v>24</v>
      </c>
      <c r="P4" s="71">
        <v>23</v>
      </c>
      <c r="Q4" s="71">
        <v>22</v>
      </c>
    </row>
    <row r="5" spans="1:17" x14ac:dyDescent="0.3">
      <c r="A5" s="1">
        <v>30</v>
      </c>
      <c r="B5" s="1">
        <v>31</v>
      </c>
      <c r="C5" s="44">
        <v>32</v>
      </c>
      <c r="D5" s="43">
        <v>33</v>
      </c>
      <c r="E5" s="3">
        <v>34</v>
      </c>
      <c r="F5" s="164">
        <v>35</v>
      </c>
      <c r="G5" s="164">
        <v>36</v>
      </c>
      <c r="H5" s="3">
        <v>37</v>
      </c>
      <c r="I5"/>
      <c r="J5" s="72">
        <v>37</v>
      </c>
      <c r="K5" s="144">
        <v>36</v>
      </c>
      <c r="L5" s="144">
        <v>35</v>
      </c>
      <c r="M5" s="74">
        <v>34</v>
      </c>
      <c r="N5" s="69">
        <v>33</v>
      </c>
      <c r="O5" s="70">
        <v>32</v>
      </c>
      <c r="P5" s="71">
        <v>31</v>
      </c>
      <c r="Q5" s="71">
        <v>30</v>
      </c>
    </row>
    <row r="6" spans="1:17" x14ac:dyDescent="0.3">
      <c r="A6" s="2"/>
      <c r="B6" s="2"/>
      <c r="C6" s="2"/>
      <c r="D6" s="2"/>
      <c r="E6" s="2"/>
      <c r="F6" s="165"/>
      <c r="G6" s="165"/>
      <c r="H6" s="3">
        <v>38</v>
      </c>
      <c r="I6"/>
      <c r="J6" s="72">
        <v>38</v>
      </c>
      <c r="K6" s="145"/>
      <c r="L6" s="145"/>
      <c r="M6" s="17"/>
      <c r="N6" s="17"/>
      <c r="O6" s="17"/>
      <c r="P6" s="17"/>
      <c r="Q6" s="17"/>
    </row>
  </sheetData>
  <mergeCells count="4">
    <mergeCell ref="F5:F6"/>
    <mergeCell ref="G5:G6"/>
    <mergeCell ref="K5:K6"/>
    <mergeCell ref="L5:L6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Efforts</vt:lpstr>
      <vt:lpstr>Template</vt:lpstr>
      <vt:lpstr>My 22</vt:lpstr>
      <vt:lpstr>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sgaliamov</cp:lastModifiedBy>
  <dcterms:created xsi:type="dcterms:W3CDTF">2020-05-30T15:35:02Z</dcterms:created>
  <dcterms:modified xsi:type="dcterms:W3CDTF">2020-12-17T20:04:39Z</dcterms:modified>
</cp:coreProperties>
</file>