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EDD5D155-8795-443B-8B55-04EBE8A89B35}" xr6:coauthVersionLast="45" xr6:coauthVersionMax="45" xr10:uidLastSave="{00000000-0000-0000-0000-000000000000}"/>
  <bookViews>
    <workbookView xWindow="828" yWindow="-108" windowWidth="30000" windowHeight="17496" tabRatio="874" firstSheet="12" activeTab="27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Norman" sheetId="21" r:id="rId7"/>
    <sheet name="Soul" sheetId="13" r:id="rId8"/>
    <sheet name="Mtgap2" sheetId="8" r:id="rId9"/>
    <sheet name="Breakl15" sheetId="6" r:id="rId10"/>
    <sheet name="QGMLWB" sheetId="16" r:id="rId11"/>
    <sheet name="Workman" sheetId="10" r:id="rId12"/>
    <sheet name="Niro" sheetId="12" r:id="rId13"/>
    <sheet name="Collemak" sheetId="4" r:id="rId14"/>
    <sheet name="QGMLWY" sheetId="18" r:id="rId15"/>
    <sheet name="QFMLWY" sheetId="15" r:id="rId16"/>
    <sheet name="Gelatin" sheetId="20" r:id="rId17"/>
    <sheet name="Kaehi" sheetId="14" r:id="rId18"/>
    <sheet name="Mtgap1" sheetId="5" r:id="rId19"/>
    <sheet name="Querty" sheetId="3" r:id="rId20"/>
    <sheet name="TNWMLC" sheetId="19" r:id="rId21"/>
    <sheet name="Dvorak" sheetId="9" r:id="rId22"/>
    <sheet name="Capewell-Dvorak" sheetId="28" r:id="rId23"/>
    <sheet name="Klausler" sheetId="29" r:id="rId24"/>
    <sheet name="Arensito" sheetId="30" r:id="rId25"/>
    <sheet name="C-Querty" sheetId="31" r:id="rId26"/>
    <sheet name="C-Querty 1-2" sheetId="32" r:id="rId27"/>
    <sheet name="C-Querty N" sheetId="33" r:id="rId28"/>
    <sheet name="Capewell" sheetId="34" r:id="rId29"/>
    <sheet name="Asset" sheetId="35" r:id="rId30"/>
    <sheet name="Norman L" sheetId="36" r:id="rId31"/>
    <sheet name="Norman LR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37" l="1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A15" i="37" s="1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A16" i="36" s="1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A15" i="33" s="1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16" i="37" l="1"/>
  <c r="A18" i="37" s="1"/>
  <c r="A15" i="36"/>
  <c r="A18" i="36" s="1"/>
  <c r="A16" i="35"/>
  <c r="A15" i="35"/>
  <c r="A16" i="34"/>
  <c r="A15" i="34"/>
  <c r="A16" i="33"/>
  <c r="A18" i="33" s="1"/>
  <c r="A16" i="32"/>
  <c r="A15" i="32"/>
  <c r="A16" i="31"/>
  <c r="A15" i="31"/>
  <c r="A16" i="30"/>
  <c r="A15" i="30"/>
  <c r="A16" i="29"/>
  <c r="A15" i="29"/>
  <c r="A15" i="28"/>
  <c r="A16" i="28"/>
  <c r="J13" i="23"/>
  <c r="Q12" i="23"/>
  <c r="P12" i="23"/>
  <c r="O12" i="23"/>
  <c r="N12" i="23"/>
  <c r="M12" i="23"/>
  <c r="L12" i="23"/>
  <c r="K12" i="23"/>
  <c r="J12" i="23"/>
  <c r="Q11" i="23"/>
  <c r="P11" i="23"/>
  <c r="O11" i="23"/>
  <c r="N11" i="23"/>
  <c r="M11" i="23"/>
  <c r="L11" i="23"/>
  <c r="K11" i="23"/>
  <c r="J11" i="23"/>
  <c r="Q10" i="23"/>
  <c r="P10" i="23"/>
  <c r="O10" i="23"/>
  <c r="N10" i="23"/>
  <c r="M10" i="23"/>
  <c r="L10" i="23"/>
  <c r="K10" i="23"/>
  <c r="Q9" i="23"/>
  <c r="P9" i="23"/>
  <c r="O9" i="23"/>
  <c r="N9" i="23"/>
  <c r="M9" i="23"/>
  <c r="L9" i="23"/>
  <c r="K9" i="23"/>
  <c r="Q8" i="23"/>
  <c r="P8" i="23"/>
  <c r="O8" i="23"/>
  <c r="N8" i="23"/>
  <c r="M8" i="23"/>
  <c r="L8" i="23"/>
  <c r="K8" i="23"/>
  <c r="A18" i="35" l="1"/>
  <c r="A18" i="34"/>
  <c r="A18" i="32"/>
  <c r="A18" i="31"/>
  <c r="A18" i="30"/>
  <c r="A18" i="29"/>
  <c r="A18" i="28"/>
  <c r="A16" i="23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3" i="23"/>
  <c r="C10" i="23" s="1"/>
  <c r="F3" i="23"/>
  <c r="F10" i="23" s="1"/>
  <c r="F4" i="23"/>
  <c r="F11" i="23" s="1"/>
  <c r="C4" i="23"/>
  <c r="C11" i="23" s="1"/>
  <c r="G3" i="23"/>
  <c r="G10" i="23" s="1"/>
  <c r="B3" i="23"/>
  <c r="B10" i="23" s="1"/>
  <c r="E4" i="23"/>
  <c r="E11" i="23" s="1"/>
  <c r="D4" i="23"/>
  <c r="D11" i="23" s="1"/>
  <c r="F5" i="23"/>
  <c r="F12" i="23" s="1"/>
  <c r="C5" i="23"/>
  <c r="C12" i="23" s="1"/>
  <c r="H6" i="23"/>
  <c r="H13" i="23" s="1"/>
  <c r="G2" i="23"/>
  <c r="G9" i="23" s="1"/>
  <c r="B2" i="23"/>
  <c r="B9" i="23" s="1"/>
  <c r="A4" i="23"/>
  <c r="A11" i="23" s="1"/>
  <c r="H4" i="23"/>
  <c r="H11" i="23" s="1"/>
  <c r="E3" i="23"/>
  <c r="E10" i="23" s="1"/>
  <c r="D3" i="23"/>
  <c r="D10" i="23" s="1"/>
  <c r="G5" i="23"/>
  <c r="G12" i="23" s="1"/>
  <c r="B5" i="23"/>
  <c r="B12" i="23" s="1"/>
  <c r="G4" i="23"/>
  <c r="G11" i="23" s="1"/>
  <c r="B4" i="23"/>
  <c r="B11" i="23" s="1"/>
  <c r="A1" i="23"/>
  <c r="A8" i="23" s="1"/>
  <c r="D1" i="23"/>
  <c r="D8" i="23" s="1"/>
  <c r="E1" i="23"/>
  <c r="E8" i="23" s="1"/>
  <c r="A3" i="23"/>
  <c r="A10" i="23" s="1"/>
  <c r="B1" i="23"/>
  <c r="B8" i="23" s="1"/>
  <c r="G1" i="23"/>
  <c r="G8" i="23" s="1"/>
  <c r="A5" i="23"/>
  <c r="A12" i="23" s="1"/>
  <c r="H5" i="23"/>
  <c r="H12" i="23" s="1"/>
  <c r="A2" i="23"/>
  <c r="A9" i="23" s="1"/>
  <c r="C1" i="23"/>
  <c r="C8" i="23" s="1"/>
  <c r="F1" i="23"/>
  <c r="F8" i="23" s="1"/>
  <c r="D5" i="23"/>
  <c r="D12" i="23" s="1"/>
  <c r="E5" i="23"/>
  <c r="E12" i="23" s="1"/>
  <c r="F2" i="23"/>
  <c r="F9" i="23" s="1"/>
  <c r="C2" i="23"/>
  <c r="C9" i="23" s="1"/>
  <c r="E2" i="23"/>
  <c r="E9" i="23" s="1"/>
  <c r="D2" i="23"/>
  <c r="D9" i="23" s="1"/>
  <c r="A15" i="23" l="1"/>
  <c r="A18" i="23" s="1"/>
</calcChain>
</file>

<file path=xl/sharedStrings.xml><?xml version="1.0" encoding="utf-8"?>
<sst xmlns="http://schemas.openxmlformats.org/spreadsheetml/2006/main" count="1284" uniqueCount="117">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</sst>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8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5" borderId="8" xfId="4" applyNumberFormat="1" applyBorder="1" applyAlignment="1">
      <alignment horizontal="center" vertical="center"/>
    </xf>
    <xf numFmtId="164" fontId="1" fillId="5" borderId="16" xfId="4" applyNumberFormat="1" applyBorder="1" applyAlignment="1">
      <alignment horizontal="center" vertical="center"/>
    </xf>
    <xf numFmtId="164" fontId="1" fillId="5" borderId="9" xfId="4" applyNumberFormat="1" applyBorder="1" applyAlignment="1">
      <alignment horizontal="center" vertical="center"/>
    </xf>
    <xf numFmtId="164" fontId="1" fillId="4" borderId="8" xfId="3" applyNumberFormat="1" applyBorder="1" applyAlignment="1">
      <alignment horizontal="center" vertical="center"/>
    </xf>
    <xf numFmtId="164" fontId="1" fillId="4" borderId="10" xfId="3" applyNumberFormat="1" applyBorder="1" applyAlignment="1">
      <alignment horizontal="center" vertical="center"/>
    </xf>
    <xf numFmtId="164" fontId="1" fillId="4" borderId="26" xfId="3" applyNumberFormat="1" applyBorder="1" applyAlignment="1">
      <alignment horizontal="center" vertical="center"/>
    </xf>
    <xf numFmtId="164" fontId="1" fillId="4" borderId="12" xfId="3" applyNumberFormat="1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7" xfId="7" applyNumberFormat="1" applyBorder="1" applyAlignment="1">
      <alignment horizontal="center" vertical="center"/>
    </xf>
    <xf numFmtId="164" fontId="1" fillId="8" borderId="20" xfId="7" applyNumberFormat="1" applyBorder="1" applyAlignment="1">
      <alignment horizontal="center" vertical="center"/>
    </xf>
    <xf numFmtId="164" fontId="1" fillId="9" borderId="17" xfId="8" applyNumberFormat="1" applyBorder="1" applyAlignment="1">
      <alignment horizontal="center" vertical="center"/>
    </xf>
    <xf numFmtId="164" fontId="1" fillId="9" borderId="18" xfId="8" applyNumberFormat="1" applyBorder="1" applyAlignment="1">
      <alignment horizontal="center" vertical="center"/>
    </xf>
    <xf numFmtId="164" fontId="1" fillId="3" borderId="11" xfId="2" applyNumberFormat="1" applyFont="1" applyBorder="1" applyAlignment="1">
      <alignment horizontal="center" vertical="center"/>
    </xf>
    <xf numFmtId="164" fontId="1" fillId="3" borderId="4" xfId="2" applyNumberFormat="1" applyFont="1" applyBorder="1" applyAlignment="1">
      <alignment horizontal="center" vertical="center"/>
    </xf>
    <xf numFmtId="164" fontId="1" fillId="4" borderId="28" xfId="3" applyNumberFormat="1" applyBorder="1" applyAlignment="1">
      <alignment horizontal="center" vertical="center"/>
    </xf>
    <xf numFmtId="164" fontId="1" fillId="4" borderId="7" xfId="3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15" xfId="7" applyNumberFormat="1" applyBorder="1" applyAlignment="1">
      <alignment horizontal="center" vertical="center"/>
    </xf>
    <xf numFmtId="164" fontId="1" fillId="9" borderId="13" xfId="8" applyNumberFormat="1" applyBorder="1" applyAlignment="1">
      <alignment horizontal="center" vertical="center"/>
    </xf>
    <xf numFmtId="164" fontId="1" fillId="9" borderId="19" xfId="8" applyNumberForma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1" fillId="3" borderId="27" xfId="2" applyNumberFormat="1" applyFont="1" applyBorder="1" applyAlignment="1">
      <alignment horizontal="center" vertical="center"/>
    </xf>
    <xf numFmtId="164" fontId="1" fillId="3" borderId="22" xfId="2" applyNumberFormat="1" applyFont="1" applyBorder="1" applyAlignment="1">
      <alignment horizontal="center" vertical="center"/>
    </xf>
    <xf numFmtId="164" fontId="1" fillId="3" borderId="32" xfId="2" applyNumberFormat="1" applyFont="1" applyBorder="1" applyAlignment="1">
      <alignment horizontal="center" vertical="center"/>
    </xf>
    <xf numFmtId="164" fontId="1" fillId="3" borderId="2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</cellXfs>
  <cellStyles count="9">
    <cellStyle name="20% - Accent6" xfId="3" builtinId="50"/>
    <cellStyle name="40% - Accent3" xfId="7" builtinId="39"/>
    <cellStyle name="40% - Accent6" xfId="4" builtinId="51"/>
    <cellStyle name="60% - Accent3" xfId="8" builtinId="40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figure.ergodox-ez.com/ergodox-ez/layouts/BNpaO/latest/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colemak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B4" sqref="B4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24">
        <v>1</v>
      </c>
      <c r="D1" s="125">
        <v>1</v>
      </c>
      <c r="E1" s="126">
        <v>1</v>
      </c>
      <c r="F1" s="127">
        <v>1</v>
      </c>
      <c r="G1" s="128">
        <v>2</v>
      </c>
      <c r="H1" s="74">
        <v>2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6">
        <f t="shared" ref="P2" si="3">G2*$E$1/$H$1</f>
        <v>3.5</v>
      </c>
      <c r="Q2" s="56">
        <f t="shared" ref="Q2" si="4">H2*$E$1/$H$1</f>
        <v>4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9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24">
        <f t="shared" ref="P3:Q3" si="6">G3*$F$1/$H$1</f>
        <v>2.5</v>
      </c>
      <c r="Q3" s="25">
        <f t="shared" si="6"/>
        <v>3.5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8</v>
      </c>
      <c r="C4" s="34">
        <v>5</v>
      </c>
      <c r="D4" s="35">
        <v>1</v>
      </c>
      <c r="E4" s="36">
        <v>1</v>
      </c>
      <c r="F4" s="38">
        <v>1</v>
      </c>
      <c r="G4" s="39">
        <v>2</v>
      </c>
      <c r="H4" s="40">
        <v>3</v>
      </c>
      <c r="K4" s="70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3</v>
      </c>
      <c r="E5" s="42">
        <v>4</v>
      </c>
      <c r="F5" s="43">
        <v>4</v>
      </c>
      <c r="G5" s="44">
        <v>3</v>
      </c>
      <c r="H5" s="45">
        <v>4</v>
      </c>
      <c r="J5" s="66">
        <f>A5*$C$1/$H$1</f>
        <v>5</v>
      </c>
      <c r="K5" s="67">
        <f>B5*$C$1/$H$1</f>
        <v>4.5</v>
      </c>
      <c r="L5" s="57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63">
        <v>3</v>
      </c>
      <c r="C6" s="165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4.5</v>
      </c>
      <c r="K6" s="159">
        <f>B6*$C$1/$H$1</f>
        <v>1.5</v>
      </c>
      <c r="L6" s="161">
        <f>C6*$C$1/$H$1</f>
        <v>0.5</v>
      </c>
      <c r="M6" s="69">
        <f t="shared" ref="M6" si="11">D6*$C$1/$H$1</f>
        <v>2.5</v>
      </c>
      <c r="N6" s="78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5" t="s">
        <v>64</v>
      </c>
      <c r="T6" s="167" t="s">
        <v>65</v>
      </c>
      <c r="U6" s="169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57">
        <v>36</v>
      </c>
      <c r="AD6" s="157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64"/>
      <c r="C7" s="166"/>
      <c r="D7" s="27"/>
      <c r="E7" s="27"/>
      <c r="F7" s="27"/>
      <c r="G7" s="27"/>
      <c r="H7" s="27"/>
      <c r="J7" s="77">
        <f t="shared" si="10"/>
        <v>3</v>
      </c>
      <c r="K7" s="160"/>
      <c r="L7" s="162"/>
      <c r="S7" s="85" t="s">
        <v>60</v>
      </c>
      <c r="T7" s="168"/>
      <c r="U7" s="170"/>
      <c r="V7" s="27"/>
      <c r="W7" s="27"/>
      <c r="X7" s="27"/>
      <c r="Y7" s="27"/>
      <c r="Z7" s="27"/>
      <c r="AB7" s="85">
        <v>38</v>
      </c>
      <c r="AC7" s="158"/>
      <c r="AD7" s="158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4</v>
      </c>
      <c r="E16" s="75" t="str">
        <f t="shared" ref="E16:E53" si="12">SUBSTITUTE(_xlfn.CONCAT("""L",$A16,""": ",$C16),",",".")</f>
        <v>"L1": 4</v>
      </c>
      <c r="H16" s="50" t="str">
        <f t="shared" ref="H16:H53" si="13">SUBSTITUTE(_xlfn.CONCAT("""R",$A16,""": ",$C16),",",".")</f>
        <v>"R1": 4</v>
      </c>
      <c r="I16" s="4"/>
      <c r="J16" s="2"/>
      <c r="L16" s="96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5" t="str">
        <f t="shared" si="12"/>
        <v>"L2": 3.5</v>
      </c>
      <c r="H17" s="50" t="str">
        <f t="shared" si="13"/>
        <v>"R2": 3.5</v>
      </c>
      <c r="I17" s="4"/>
      <c r="J17" s="2"/>
      <c r="L17" s="96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5" t="str">
        <f t="shared" si="12"/>
        <v>"L3": 3</v>
      </c>
      <c r="H18" s="50" t="str">
        <f t="shared" si="13"/>
        <v>"R3": 3</v>
      </c>
      <c r="I18" s="4"/>
      <c r="J18" s="2"/>
      <c r="L18" s="96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5" t="str">
        <f t="shared" si="12"/>
        <v>"L4": 2.5</v>
      </c>
      <c r="H19" s="50" t="str">
        <f t="shared" si="13"/>
        <v>"R4": 2.5</v>
      </c>
      <c r="I19" s="4"/>
      <c r="J19" s="2"/>
      <c r="L19" s="96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5" t="str">
        <f t="shared" si="12"/>
        <v>"L5": 3.5</v>
      </c>
      <c r="G20" s="51"/>
      <c r="H20" s="50" t="str">
        <f t="shared" si="13"/>
        <v>"R5": 3.5</v>
      </c>
      <c r="I20" s="4"/>
      <c r="J20" s="2"/>
      <c r="L20" s="96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4</v>
      </c>
      <c r="E21" s="75" t="str">
        <f t="shared" si="12"/>
        <v>"L6": 4</v>
      </c>
      <c r="H21" s="50" t="str">
        <f t="shared" si="13"/>
        <v>"R6": 4</v>
      </c>
      <c r="I21" s="4"/>
      <c r="J21" s="2"/>
      <c r="L21" s="96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5" t="str">
        <f t="shared" si="12"/>
        <v>"L7": 5</v>
      </c>
      <c r="H22" s="50" t="str">
        <f t="shared" si="13"/>
        <v>"R7": 5</v>
      </c>
      <c r="I22" s="4"/>
      <c r="J22" s="2"/>
      <c r="L22" s="96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5" t="str">
        <f t="shared" si="12"/>
        <v>"L8": 3.5</v>
      </c>
      <c r="H23" s="50" t="str">
        <f t="shared" si="13"/>
        <v>"R8": 3.5</v>
      </c>
      <c r="I23" s="4"/>
      <c r="J23" s="2"/>
      <c r="L23" s="96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2.5</v>
      </c>
      <c r="E24" s="75" t="str">
        <f t="shared" si="12"/>
        <v>"L9": 2.5</v>
      </c>
      <c r="H24" s="50" t="str">
        <f t="shared" si="13"/>
        <v>"R9": 2.5</v>
      </c>
      <c r="I24" s="4"/>
      <c r="J24" s="2"/>
      <c r="L24" s="96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5" t="str">
        <f t="shared" si="12"/>
        <v>"L10": 1.5</v>
      </c>
      <c r="H25" s="50" t="str">
        <f t="shared" si="13"/>
        <v>"R10": 1.5</v>
      </c>
      <c r="I25" s="4"/>
      <c r="J25" s="2"/>
      <c r="L25" s="96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5" t="str">
        <f t="shared" si="12"/>
        <v>"L11": 1.5</v>
      </c>
      <c r="H26" s="50" t="str">
        <f t="shared" si="13"/>
        <v>"R11": 1.5</v>
      </c>
      <c r="I26" s="4"/>
      <c r="J26" s="2"/>
      <c r="L26" s="96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2</v>
      </c>
      <c r="E27" s="75" t="str">
        <f t="shared" si="12"/>
        <v>"L12": 2</v>
      </c>
      <c r="H27" s="50" t="str">
        <f t="shared" si="13"/>
        <v>"R12": 2</v>
      </c>
      <c r="I27" s="4"/>
      <c r="J27" s="2"/>
      <c r="L27" s="96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3</v>
      </c>
      <c r="E28" s="75" t="str">
        <f t="shared" si="12"/>
        <v>"L13": 3</v>
      </c>
      <c r="H28" s="50" t="str">
        <f t="shared" si="13"/>
        <v>"R13": 3</v>
      </c>
      <c r="I28" s="4"/>
      <c r="J28" s="2"/>
      <c r="L28" s="96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4.5</v>
      </c>
      <c r="E29" s="75" t="str">
        <f t="shared" si="12"/>
        <v>"L14": 4.5</v>
      </c>
      <c r="H29" s="50" t="str">
        <f t="shared" si="13"/>
        <v>"R14": 4.5</v>
      </c>
      <c r="I29" s="4"/>
      <c r="J29" s="2"/>
      <c r="L29" s="96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6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2</v>
      </c>
      <c r="E31" s="75" t="str">
        <f t="shared" si="12"/>
        <v>"L16": 2</v>
      </c>
      <c r="H31" s="50" t="str">
        <f t="shared" si="13"/>
        <v>"R16": 2</v>
      </c>
      <c r="I31" s="4"/>
      <c r="J31" s="2"/>
      <c r="L31" s="96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5" t="str">
        <f t="shared" si="12"/>
        <v>"L17": 0.5</v>
      </c>
      <c r="H32" s="50" t="str">
        <f t="shared" si="13"/>
        <v>"R17": 0.5</v>
      </c>
      <c r="I32" s="4"/>
      <c r="J32" s="2"/>
      <c r="L32" s="96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5" t="str">
        <f t="shared" si="12"/>
        <v>"L18": 0.5</v>
      </c>
      <c r="H33" s="50" t="str">
        <f t="shared" si="13"/>
        <v>"R18": 0.5</v>
      </c>
      <c r="I33" s="4"/>
      <c r="J33" s="2"/>
      <c r="L33" s="96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5" t="str">
        <f t="shared" si="12"/>
        <v>"L19": 0.5</v>
      </c>
      <c r="H34" s="50" t="str">
        <f t="shared" si="13"/>
        <v>"R19": 0.5</v>
      </c>
      <c r="I34" s="4"/>
      <c r="J34" s="2"/>
      <c r="L34" s="96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5" t="str">
        <f t="shared" si="12"/>
        <v>"L20": 2.5</v>
      </c>
      <c r="H35" s="50" t="str">
        <f t="shared" si="13"/>
        <v>"R20": 2.5</v>
      </c>
      <c r="I35" s="4"/>
      <c r="J35" s="2"/>
      <c r="L35" s="96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5" t="str">
        <f t="shared" si="12"/>
        <v>"L21": 4</v>
      </c>
      <c r="H36" s="50" t="str">
        <f t="shared" si="13"/>
        <v>"R21": 4</v>
      </c>
      <c r="I36" s="4"/>
      <c r="J36" s="2"/>
      <c r="L36" s="96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5" t="str">
        <f t="shared" si="12"/>
        <v>"L22": 4</v>
      </c>
      <c r="H37" s="50" t="str">
        <f t="shared" si="13"/>
        <v>"R22": 4</v>
      </c>
      <c r="I37" s="4"/>
      <c r="J37" s="2"/>
      <c r="L37" s="96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5" t="str">
        <f t="shared" si="12"/>
        <v>"L23": 3</v>
      </c>
      <c r="H38" s="50" t="str">
        <f t="shared" si="13"/>
        <v>"R23": 3</v>
      </c>
      <c r="I38" s="4"/>
      <c r="J38" s="2"/>
      <c r="L38" s="96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5" t="str">
        <f t="shared" si="12"/>
        <v>"L24": 2</v>
      </c>
      <c r="H39" s="50" t="str">
        <f t="shared" si="13"/>
        <v>"R24": 2</v>
      </c>
      <c r="I39" s="4"/>
      <c r="J39" s="2"/>
      <c r="L39" s="96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5" t="str">
        <f t="shared" si="12"/>
        <v>"L25": 2</v>
      </c>
      <c r="H40" s="50" t="str">
        <f t="shared" si="13"/>
        <v>"R25": 2</v>
      </c>
      <c r="I40" s="4"/>
      <c r="J40" s="2"/>
      <c r="L40" s="96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5" t="str">
        <f t="shared" si="12"/>
        <v>"L26": 1.5</v>
      </c>
      <c r="H41" s="50" t="str">
        <f t="shared" si="13"/>
        <v>"R26": 1.5</v>
      </c>
      <c r="I41" s="4"/>
      <c r="J41" s="2"/>
      <c r="L41" s="96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5" t="str">
        <f t="shared" si="12"/>
        <v>"L27": 3</v>
      </c>
      <c r="H42" s="50" t="str">
        <f t="shared" si="13"/>
        <v>"R27": 3</v>
      </c>
      <c r="I42" s="4"/>
      <c r="J42" s="2"/>
      <c r="L42" s="96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5" t="str">
        <f t="shared" si="12"/>
        <v>"L28": 4.5</v>
      </c>
      <c r="H43" s="50" t="str">
        <f t="shared" si="13"/>
        <v>"R28": 4.5</v>
      </c>
      <c r="I43" s="4"/>
      <c r="J43" s="2"/>
      <c r="L43" s="96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5" t="str">
        <f t="shared" si="12"/>
        <v>"L29": 5</v>
      </c>
      <c r="H44" s="50" t="str">
        <f t="shared" si="13"/>
        <v>"R29": 5</v>
      </c>
      <c r="I44" s="4"/>
      <c r="J44" s="2"/>
      <c r="L44" s="96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5" t="str">
        <f t="shared" si="12"/>
        <v>"L30": 8</v>
      </c>
      <c r="H45" s="50" t="str">
        <f t="shared" si="13"/>
        <v>"R30": 8</v>
      </c>
      <c r="I45" s="4"/>
      <c r="J45" s="2"/>
      <c r="L45" s="96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5" t="str">
        <f t="shared" si="12"/>
        <v>"L31": 7</v>
      </c>
      <c r="H46" s="50" t="str">
        <f t="shared" si="13"/>
        <v>"R31": 7</v>
      </c>
      <c r="I46" s="4"/>
      <c r="J46" s="2"/>
      <c r="L46" s="96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5" t="str">
        <f t="shared" si="12"/>
        <v>"L32": 3.5</v>
      </c>
      <c r="H47" s="50" t="str">
        <f t="shared" si="13"/>
        <v>"R32": 3.5</v>
      </c>
      <c r="I47" s="4"/>
      <c r="J47" s="2"/>
      <c r="L47" s="96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5" t="str">
        <f t="shared" si="12"/>
        <v>"L33": 3.5</v>
      </c>
      <c r="H48" s="50" t="str">
        <f t="shared" si="13"/>
        <v>"R33": 3.5</v>
      </c>
      <c r="I48" s="4"/>
      <c r="J48" s="2"/>
      <c r="L48" s="96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5" t="str">
        <f t="shared" si="12"/>
        <v>"L34": 2.5</v>
      </c>
      <c r="H49" s="50" t="str">
        <f t="shared" si="13"/>
        <v>"R34": 2.5</v>
      </c>
      <c r="I49" s="4"/>
      <c r="J49" s="2"/>
      <c r="L49" s="96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5" t="str">
        <f t="shared" si="12"/>
        <v>"L35": 0.5</v>
      </c>
      <c r="H50" s="50" t="str">
        <f t="shared" si="13"/>
        <v>"R35": 0.5</v>
      </c>
      <c r="I50" s="4"/>
      <c r="J50" s="2"/>
      <c r="L50" s="96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5" t="str">
        <f t="shared" si="12"/>
        <v>"L36": 1.5</v>
      </c>
      <c r="H51" s="50" t="str">
        <f t="shared" si="13"/>
        <v>"R36": 1.5</v>
      </c>
      <c r="I51" s="4"/>
      <c r="J51" s="2"/>
      <c r="L51" s="96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5" t="str">
        <f t="shared" si="12"/>
        <v>"L37": 4.5</v>
      </c>
      <c r="H52" s="50" t="str">
        <f t="shared" si="13"/>
        <v>"R37": 4.5</v>
      </c>
      <c r="I52" s="4"/>
      <c r="J52" s="2"/>
      <c r="L52" s="96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5" t="str">
        <f t="shared" si="12"/>
        <v>"L38": 3</v>
      </c>
      <c r="H53" s="50" t="str">
        <f t="shared" si="13"/>
        <v>"R38": 3</v>
      </c>
      <c r="I53" s="4"/>
      <c r="J53" s="2"/>
      <c r="L53" s="96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115"/>
    </row>
    <row r="2" spans="1:17" x14ac:dyDescent="0.3">
      <c r="A2" s="55" t="s">
        <v>32</v>
      </c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71"/>
      <c r="H2" s="2"/>
      <c r="J2" s="27"/>
      <c r="K2" s="111"/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119" t="s">
        <v>6</v>
      </c>
    </row>
    <row r="3" spans="1:17" x14ac:dyDescent="0.3">
      <c r="A3" s="155" t="s">
        <v>48</v>
      </c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94" t="s">
        <v>47</v>
      </c>
      <c r="H3" s="2"/>
      <c r="J3" s="27"/>
      <c r="K3" s="154" t="s">
        <v>4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120" t="s">
        <v>5</v>
      </c>
    </row>
    <row r="4" spans="1:17" x14ac:dyDescent="0.3">
      <c r="A4" s="1"/>
      <c r="B4" s="1" t="s">
        <v>1</v>
      </c>
      <c r="C4" s="55" t="s">
        <v>37</v>
      </c>
      <c r="D4" s="54" t="s">
        <v>27</v>
      </c>
      <c r="E4" s="52" t="s">
        <v>26</v>
      </c>
      <c r="F4" s="92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";"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""}}</v>
      </c>
    </row>
    <row r="20" spans="1:1" x14ac:dyDescent="0.3">
      <c r="A20" s="91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/>
      <c r="H2" s="2"/>
      <c r="J2" s="27"/>
      <c r="K2" s="111"/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/>
      <c r="H2" s="2"/>
      <c r="J2" s="27"/>
      <c r="K2" s="111"/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topLeftCell="A7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X1" sqref="X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119" t="s">
        <v>6</v>
      </c>
    </row>
    <row r="3" spans="1:17" x14ac:dyDescent="0.3">
      <c r="A3" s="155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4" t="s">
        <v>4</v>
      </c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/>
      <c r="H2" s="2"/>
      <c r="J2" s="27"/>
      <c r="K2" s="111"/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119" t="s">
        <v>6</v>
      </c>
    </row>
    <row r="3" spans="1:17" x14ac:dyDescent="0.3">
      <c r="A3" s="155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/>
      <c r="H2" s="2"/>
      <c r="J2" s="27"/>
      <c r="K2" s="111"/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119" t="s">
        <v>6</v>
      </c>
    </row>
    <row r="3" spans="1:17" x14ac:dyDescent="0.3">
      <c r="A3" s="155" t="s">
        <v>48</v>
      </c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94" t="s">
        <v>38</v>
      </c>
      <c r="H3" s="2"/>
      <c r="J3" s="27"/>
      <c r="K3" s="154" t="s">
        <v>4</v>
      </c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120" t="s">
        <v>5</v>
      </c>
    </row>
    <row r="4" spans="1:17" x14ac:dyDescent="0.3">
      <c r="A4" s="1"/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""}}</v>
      </c>
    </row>
    <row r="20" spans="1:1" x14ac:dyDescent="0.3">
      <c r="A20" s="91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7">
        <v>63006826.979999997</v>
      </c>
      <c r="C3" s="97">
        <v>19395332.300000001</v>
      </c>
      <c r="D3" s="97">
        <v>82935207.909999996</v>
      </c>
      <c r="F3" s="98" t="s">
        <v>105</v>
      </c>
    </row>
    <row r="4" spans="1:6" x14ac:dyDescent="0.3">
      <c r="A4" t="s">
        <v>111</v>
      </c>
      <c r="B4" s="97">
        <v>63021594.32</v>
      </c>
      <c r="C4" s="97">
        <v>19826891.16</v>
      </c>
      <c r="D4" s="97">
        <v>84866278.140000001</v>
      </c>
      <c r="F4" s="99" t="s">
        <v>98</v>
      </c>
    </row>
    <row r="5" spans="1:6" x14ac:dyDescent="0.3">
      <c r="A5" t="s">
        <v>101</v>
      </c>
      <c r="B5" s="97">
        <v>67454002.200000003</v>
      </c>
      <c r="C5" s="97">
        <v>19297528.530000001</v>
      </c>
      <c r="D5" s="97">
        <v>86578542.310000002</v>
      </c>
      <c r="F5" s="98" t="s">
        <v>103</v>
      </c>
    </row>
    <row r="6" spans="1:6" x14ac:dyDescent="0.3">
      <c r="A6" t="s">
        <v>100</v>
      </c>
      <c r="B6" s="97">
        <v>67577455.799999997</v>
      </c>
      <c r="C6" s="97">
        <v>19651448.32</v>
      </c>
      <c r="D6" s="97">
        <v>87836971.450000003</v>
      </c>
      <c r="F6" s="99" t="s">
        <v>111</v>
      </c>
    </row>
    <row r="7" spans="1:6" x14ac:dyDescent="0.3">
      <c r="A7" t="s">
        <v>104</v>
      </c>
      <c r="B7" s="97">
        <v>64336488.939999998</v>
      </c>
      <c r="C7" s="97">
        <v>20230518.75</v>
      </c>
      <c r="D7" s="97">
        <v>87868316.140000001</v>
      </c>
      <c r="F7" s="98" t="s">
        <v>104</v>
      </c>
    </row>
    <row r="8" spans="1:6" x14ac:dyDescent="0.3">
      <c r="A8" t="s">
        <v>98</v>
      </c>
      <c r="B8" s="97">
        <v>62843938.359999999</v>
      </c>
      <c r="C8" s="97">
        <v>21059347.890000001</v>
      </c>
      <c r="D8" s="97">
        <v>87955816.640000001</v>
      </c>
      <c r="F8" s="99" t="s">
        <v>94</v>
      </c>
    </row>
    <row r="9" spans="1:6" x14ac:dyDescent="0.3">
      <c r="A9" t="s">
        <v>108</v>
      </c>
      <c r="B9" s="97">
        <v>67508647.859999999</v>
      </c>
      <c r="C9" s="97">
        <v>20046089.260000002</v>
      </c>
      <c r="D9" s="97">
        <v>88286789.760000005</v>
      </c>
      <c r="F9" s="98" t="s">
        <v>110</v>
      </c>
    </row>
    <row r="10" spans="1:6" x14ac:dyDescent="0.3">
      <c r="A10" t="s">
        <v>110</v>
      </c>
      <c r="B10" s="97">
        <v>66392714.619999997</v>
      </c>
      <c r="C10" s="97">
        <v>20670094.780000001</v>
      </c>
      <c r="D10" s="97">
        <v>88358159.370000005</v>
      </c>
      <c r="F10" s="99" t="s">
        <v>101</v>
      </c>
    </row>
    <row r="11" spans="1:6" x14ac:dyDescent="0.3">
      <c r="A11" t="s">
        <v>94</v>
      </c>
      <c r="B11" s="97">
        <v>64553896.880000003</v>
      </c>
      <c r="C11" s="97">
        <v>20861397.899999999</v>
      </c>
      <c r="D11" s="97">
        <v>89485860.049999997</v>
      </c>
      <c r="F11" s="98" t="s">
        <v>108</v>
      </c>
    </row>
    <row r="12" spans="1:6" x14ac:dyDescent="0.3">
      <c r="A12" t="s">
        <v>102</v>
      </c>
      <c r="B12" s="97">
        <v>70345275.159999996</v>
      </c>
      <c r="C12" s="97">
        <v>18853846.870000001</v>
      </c>
      <c r="D12" s="97">
        <v>89982358.519999996</v>
      </c>
      <c r="F12" s="99" t="s">
        <v>100</v>
      </c>
    </row>
    <row r="13" spans="1:6" x14ac:dyDescent="0.3">
      <c r="A13" t="s">
        <v>105</v>
      </c>
      <c r="B13" s="97">
        <v>61493510.240000002</v>
      </c>
      <c r="C13" s="97">
        <v>21237339.98</v>
      </c>
      <c r="D13" s="97">
        <v>90472118.769999996</v>
      </c>
      <c r="F13" s="98" t="s">
        <v>107</v>
      </c>
    </row>
    <row r="14" spans="1:6" x14ac:dyDescent="0.3">
      <c r="A14" t="s">
        <v>107</v>
      </c>
      <c r="B14" s="97">
        <v>69122581.920000002</v>
      </c>
      <c r="C14" s="97">
        <v>19579550.539999999</v>
      </c>
      <c r="D14" s="97">
        <v>91093558.439999998</v>
      </c>
      <c r="F14" s="99" t="s">
        <v>106</v>
      </c>
    </row>
    <row r="15" spans="1:6" x14ac:dyDescent="0.3">
      <c r="A15" t="s">
        <v>106</v>
      </c>
      <c r="B15" s="97">
        <v>70217301.200000003</v>
      </c>
      <c r="C15" s="97">
        <v>19953253.190000001</v>
      </c>
      <c r="D15" s="97">
        <v>92342053.359999999</v>
      </c>
      <c r="F15" s="98" t="s">
        <v>102</v>
      </c>
    </row>
    <row r="16" spans="1:6" x14ac:dyDescent="0.3">
      <c r="A16" t="s">
        <v>109</v>
      </c>
      <c r="B16" s="97">
        <v>78131280.400000006</v>
      </c>
      <c r="C16" s="97">
        <v>21101450.010000002</v>
      </c>
      <c r="D16" s="97">
        <v>104726747.16</v>
      </c>
      <c r="F16" s="99" t="s">
        <v>109</v>
      </c>
    </row>
    <row r="17" spans="1:6" x14ac:dyDescent="0.3">
      <c r="A17" t="s">
        <v>99</v>
      </c>
      <c r="B17" s="97">
        <v>90643274.200000003</v>
      </c>
      <c r="C17" s="97">
        <v>21071928.530000001</v>
      </c>
      <c r="D17" s="97">
        <v>130204950.77</v>
      </c>
      <c r="F17" s="98" t="s">
        <v>99</v>
      </c>
    </row>
    <row r="18" spans="1:6" x14ac:dyDescent="0.3">
      <c r="A18" t="s">
        <v>97</v>
      </c>
      <c r="B18" s="97">
        <v>96384239.219999999</v>
      </c>
      <c r="C18" s="97">
        <v>22149809.34</v>
      </c>
      <c r="D18" s="97">
        <v>143316664.5</v>
      </c>
      <c r="F18" s="99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7">
        <v>19606366.420000002</v>
      </c>
      <c r="C22" s="97">
        <v>19395332.300000001</v>
      </c>
      <c r="D22" s="97">
        <v>25930094.809999999</v>
      </c>
      <c r="F22" s="98" t="s">
        <v>105</v>
      </c>
    </row>
    <row r="23" spans="1:6" x14ac:dyDescent="0.3">
      <c r="A23" t="s">
        <v>104</v>
      </c>
      <c r="B23" s="97">
        <v>19908971.43</v>
      </c>
      <c r="C23" s="97">
        <v>20230518.75</v>
      </c>
      <c r="D23" s="97">
        <v>26941336.800000001</v>
      </c>
      <c r="F23" s="99" t="s">
        <v>98</v>
      </c>
    </row>
    <row r="24" spans="1:6" x14ac:dyDescent="0.3">
      <c r="A24" t="s">
        <v>98</v>
      </c>
      <c r="B24" s="97">
        <v>19362564.77</v>
      </c>
      <c r="C24" s="97">
        <v>21059347.890000001</v>
      </c>
      <c r="D24" s="97">
        <v>26986067.969999999</v>
      </c>
      <c r="F24" s="98" t="s">
        <v>103</v>
      </c>
    </row>
    <row r="25" spans="1:6" x14ac:dyDescent="0.3">
      <c r="A25" t="s">
        <v>110</v>
      </c>
      <c r="B25" s="97">
        <v>20534491.289999999</v>
      </c>
      <c r="C25" s="97">
        <v>20670094.780000001</v>
      </c>
      <c r="D25" s="97">
        <v>27146139.100000001</v>
      </c>
      <c r="F25" s="99" t="s">
        <v>94</v>
      </c>
    </row>
    <row r="26" spans="1:6" x14ac:dyDescent="0.3">
      <c r="A26" t="s">
        <v>108</v>
      </c>
      <c r="B26" s="97">
        <v>20743719.280000001</v>
      </c>
      <c r="C26" s="97">
        <v>20046089.260000002</v>
      </c>
      <c r="D26" s="97">
        <v>27238308.379999999</v>
      </c>
      <c r="F26" s="98" t="s">
        <v>104</v>
      </c>
    </row>
    <row r="27" spans="1:6" x14ac:dyDescent="0.3">
      <c r="A27" t="s">
        <v>94</v>
      </c>
      <c r="B27" s="97">
        <v>19877583.690000001</v>
      </c>
      <c r="C27" s="97">
        <v>20861397.899999999</v>
      </c>
      <c r="D27" s="97">
        <v>27317291</v>
      </c>
      <c r="F27" s="99" t="s">
        <v>110</v>
      </c>
    </row>
    <row r="28" spans="1:6" x14ac:dyDescent="0.3">
      <c r="A28" t="s">
        <v>111</v>
      </c>
      <c r="B28" s="97">
        <v>20639137.469999999</v>
      </c>
      <c r="C28" s="97">
        <v>19826891.16</v>
      </c>
      <c r="D28" s="97">
        <v>27722023.260000002</v>
      </c>
      <c r="F28" s="98" t="s">
        <v>111</v>
      </c>
    </row>
    <row r="29" spans="1:6" x14ac:dyDescent="0.3">
      <c r="A29" t="s">
        <v>101</v>
      </c>
      <c r="B29" s="97">
        <v>21592424.98</v>
      </c>
      <c r="C29" s="97">
        <v>19297528.530000001</v>
      </c>
      <c r="D29" s="97">
        <v>27772921.629999999</v>
      </c>
      <c r="F29" s="99" t="s">
        <v>108</v>
      </c>
    </row>
    <row r="30" spans="1:6" x14ac:dyDescent="0.3">
      <c r="A30" t="s">
        <v>105</v>
      </c>
      <c r="B30" s="97">
        <v>18927229.890000001</v>
      </c>
      <c r="C30" s="97">
        <v>21237339.98</v>
      </c>
      <c r="D30" s="97">
        <v>27847199.75</v>
      </c>
      <c r="F30" s="98" t="s">
        <v>107</v>
      </c>
    </row>
    <row r="31" spans="1:6" x14ac:dyDescent="0.3">
      <c r="A31" t="s">
        <v>107</v>
      </c>
      <c r="B31" s="97">
        <v>21203984.640000001</v>
      </c>
      <c r="C31" s="97">
        <v>19579550.539999999</v>
      </c>
      <c r="D31" s="97">
        <v>28051998.27</v>
      </c>
      <c r="F31" s="99" t="s">
        <v>101</v>
      </c>
    </row>
    <row r="32" spans="1:6" x14ac:dyDescent="0.3">
      <c r="A32" t="s">
        <v>100</v>
      </c>
      <c r="B32" s="97">
        <v>21633546.48</v>
      </c>
      <c r="C32" s="97">
        <v>19651448.32</v>
      </c>
      <c r="D32" s="97">
        <v>28192285.280000001</v>
      </c>
      <c r="F32" s="98" t="s">
        <v>106</v>
      </c>
    </row>
    <row r="33" spans="1:6" x14ac:dyDescent="0.3">
      <c r="A33" t="s">
        <v>106</v>
      </c>
      <c r="B33" s="97">
        <v>21624015.41</v>
      </c>
      <c r="C33" s="97">
        <v>19953253.190000001</v>
      </c>
      <c r="D33" s="97">
        <v>28766978.190000001</v>
      </c>
      <c r="F33" s="99" t="s">
        <v>100</v>
      </c>
    </row>
    <row r="34" spans="1:6" x14ac:dyDescent="0.3">
      <c r="A34" t="s">
        <v>102</v>
      </c>
      <c r="B34" s="97">
        <v>23007242.829999998</v>
      </c>
      <c r="C34" s="97">
        <v>18853846.870000001</v>
      </c>
      <c r="D34" s="97">
        <v>29397548.789999999</v>
      </c>
      <c r="F34" s="98" t="s">
        <v>102</v>
      </c>
    </row>
    <row r="35" spans="1:6" x14ac:dyDescent="0.3">
      <c r="A35" t="s">
        <v>109</v>
      </c>
      <c r="B35" s="97">
        <v>24324243.23</v>
      </c>
      <c r="C35" s="97">
        <v>21101450.010000002</v>
      </c>
      <c r="D35" s="97">
        <v>32694650.219999999</v>
      </c>
      <c r="F35" s="99" t="s">
        <v>109</v>
      </c>
    </row>
    <row r="36" spans="1:6" x14ac:dyDescent="0.3">
      <c r="A36" t="s">
        <v>99</v>
      </c>
      <c r="B36" s="97">
        <v>29325379.289999999</v>
      </c>
      <c r="C36" s="97">
        <v>21071928.530000001</v>
      </c>
      <c r="D36" s="97">
        <v>42105942.07</v>
      </c>
      <c r="F36" s="98" t="s">
        <v>99</v>
      </c>
    </row>
    <row r="37" spans="1:6" x14ac:dyDescent="0.3">
      <c r="A37" t="s">
        <v>97</v>
      </c>
      <c r="B37" s="97">
        <v>31477579.66</v>
      </c>
      <c r="C37" s="97">
        <v>22149809.34</v>
      </c>
      <c r="D37" s="97">
        <v>46890688.869999997</v>
      </c>
      <c r="F37" s="99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/>
      <c r="H2" s="2"/>
      <c r="J2" s="27"/>
      <c r="K2" s="111"/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/>
      <c r="H2" s="2"/>
      <c r="J2" s="27"/>
      <c r="K2" s="111"/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119" t="s">
        <v>6</v>
      </c>
    </row>
    <row r="3" spans="1:17" x14ac:dyDescent="0.3">
      <c r="A3" s="155" t="s">
        <v>48</v>
      </c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120" t="s">
        <v>5</v>
      </c>
    </row>
    <row r="4" spans="1:17" x14ac:dyDescent="0.3">
      <c r="A4" s="1"/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94" t="s">
        <v>38</v>
      </c>
      <c r="H3" s="2"/>
      <c r="J3" s="27"/>
      <c r="K3" s="154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7</v>
      </c>
      <c r="M2" s="86" t="s">
        <v>14</v>
      </c>
      <c r="N2" s="82" t="s">
        <v>15</v>
      </c>
      <c r="O2" s="83" t="s">
        <v>10</v>
      </c>
      <c r="P2" s="83" t="s">
        <v>26</v>
      </c>
      <c r="Q2" s="119" t="s">
        <v>6</v>
      </c>
    </row>
    <row r="3" spans="1:17" x14ac:dyDescent="0.3">
      <c r="A3" s="123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23</v>
      </c>
      <c r="G3" s="94" t="s">
        <v>38</v>
      </c>
      <c r="H3" s="2"/>
      <c r="J3" s="27"/>
      <c r="K3" s="154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16</v>
      </c>
      <c r="D4" s="54" t="s">
        <v>17</v>
      </c>
      <c r="E4" s="52" t="s">
        <v>18</v>
      </c>
      <c r="F4" s="72" t="s">
        <v>19</v>
      </c>
      <c r="G4" s="3"/>
      <c r="H4" s="3"/>
      <c r="J4" s="85"/>
      <c r="K4" s="85"/>
      <c r="L4" s="81" t="s">
        <v>1</v>
      </c>
      <c r="M4" s="86" t="s">
        <v>29</v>
      </c>
      <c r="N4" s="82" t="s">
        <v>24</v>
      </c>
      <c r="O4" s="83" t="s">
        <v>8</v>
      </c>
      <c r="P4" s="84" t="s">
        <v>3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26</v>
      </c>
      <c r="C2" s="55" t="s">
        <v>27</v>
      </c>
      <c r="D2" s="54" t="s">
        <v>23</v>
      </c>
      <c r="E2" s="52" t="s">
        <v>20</v>
      </c>
      <c r="F2" s="52" t="s">
        <v>31</v>
      </c>
      <c r="G2" s="71"/>
      <c r="H2" s="2"/>
      <c r="J2" s="27"/>
      <c r="K2" s="111"/>
      <c r="L2" s="81" t="s">
        <v>8</v>
      </c>
      <c r="M2" s="86" t="s">
        <v>29</v>
      </c>
      <c r="N2" s="82" t="s">
        <v>24</v>
      </c>
      <c r="O2" s="83" t="s">
        <v>14</v>
      </c>
      <c r="P2" s="83" t="s">
        <v>18</v>
      </c>
      <c r="Q2" s="119" t="s">
        <v>6</v>
      </c>
    </row>
    <row r="3" spans="1:17" x14ac:dyDescent="0.3">
      <c r="A3" s="123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10</v>
      </c>
      <c r="M3" s="86" t="s">
        <v>22</v>
      </c>
      <c r="N3" s="82" t="s">
        <v>2</v>
      </c>
      <c r="O3" s="83" t="s">
        <v>21</v>
      </c>
      <c r="P3" s="84" t="s">
        <v>12</v>
      </c>
      <c r="Q3" s="120" t="s">
        <v>5</v>
      </c>
    </row>
    <row r="4" spans="1:17" x14ac:dyDescent="0.3">
      <c r="A4" s="1"/>
      <c r="B4" s="1" t="s">
        <v>7</v>
      </c>
      <c r="C4" s="55" t="s">
        <v>30</v>
      </c>
      <c r="D4" s="184" t="s">
        <v>48</v>
      </c>
      <c r="E4" s="52" t="s">
        <v>32</v>
      </c>
      <c r="F4" s="72" t="s">
        <v>16</v>
      </c>
      <c r="G4" s="3"/>
      <c r="H4" s="3"/>
      <c r="J4" s="85"/>
      <c r="K4" s="85"/>
      <c r="L4" s="81" t="s">
        <v>17</v>
      </c>
      <c r="M4" s="86" t="s">
        <v>19</v>
      </c>
      <c r="N4" s="82" t="s">
        <v>15</v>
      </c>
      <c r="O4" s="83" t="s">
        <v>3</v>
      </c>
      <c r="P4" s="84" t="s">
        <v>1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"\""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7</v>
      </c>
      <c r="C2" s="55" t="s">
        <v>29</v>
      </c>
      <c r="D2" s="54" t="s">
        <v>30</v>
      </c>
      <c r="E2" s="52" t="s">
        <v>31</v>
      </c>
      <c r="F2" s="52" t="s">
        <v>48</v>
      </c>
      <c r="G2" s="71"/>
      <c r="H2" s="2"/>
      <c r="J2" s="27"/>
      <c r="K2" s="111"/>
      <c r="L2" s="81" t="s">
        <v>32</v>
      </c>
      <c r="M2" s="86" t="s">
        <v>14</v>
      </c>
      <c r="N2" s="82" t="s">
        <v>23</v>
      </c>
      <c r="O2" s="83" t="s">
        <v>13</v>
      </c>
      <c r="P2" s="83" t="s">
        <v>26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10</v>
      </c>
      <c r="D3" s="54" t="s">
        <v>9</v>
      </c>
      <c r="E3" s="52" t="s">
        <v>22</v>
      </c>
      <c r="F3" s="52" t="s">
        <v>3</v>
      </c>
      <c r="G3" s="94" t="s">
        <v>38</v>
      </c>
      <c r="H3" s="2"/>
      <c r="J3" s="27"/>
      <c r="K3" s="154" t="s">
        <v>4</v>
      </c>
      <c r="L3" s="81" t="s">
        <v>15</v>
      </c>
      <c r="M3" s="86" t="s">
        <v>12</v>
      </c>
      <c r="N3" s="82" t="s">
        <v>25</v>
      </c>
      <c r="O3" s="83" t="s">
        <v>2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8</v>
      </c>
      <c r="D4" s="184" t="s">
        <v>27</v>
      </c>
      <c r="E4" s="52" t="s">
        <v>21</v>
      </c>
      <c r="F4" s="72" t="s">
        <v>1</v>
      </c>
      <c r="G4" s="3"/>
      <c r="H4" s="3"/>
      <c r="J4" s="85"/>
      <c r="K4" s="85"/>
      <c r="L4" s="81" t="s">
        <v>19</v>
      </c>
      <c r="M4" s="86" t="s">
        <v>18</v>
      </c>
      <c r="N4" s="82" t="s">
        <v>20</v>
      </c>
      <c r="O4" s="83" t="s">
        <v>24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"\""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1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26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27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32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2</v>
      </c>
      <c r="G2" s="71"/>
      <c r="H2" s="2"/>
      <c r="J2" s="27"/>
      <c r="K2" s="111"/>
      <c r="L2" s="81" t="s">
        <v>1</v>
      </c>
      <c r="M2" s="86" t="s">
        <v>20</v>
      </c>
      <c r="N2" s="82" t="s">
        <v>26</v>
      </c>
      <c r="O2" s="83" t="s">
        <v>29</v>
      </c>
      <c r="P2" s="83" t="s">
        <v>31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14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tabSelected="1" zoomScale="205" zoomScaleNormal="205" workbookViewId="0">
      <selection activeCell="M7" sqref="M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1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23</v>
      </c>
      <c r="N3" s="82" t="s">
        <v>22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6" t="s">
        <v>47</v>
      </c>
      <c r="B2" s="55" t="s">
        <v>30</v>
      </c>
      <c r="C2" s="55" t="s">
        <v>24</v>
      </c>
      <c r="D2" s="54" t="s">
        <v>20</v>
      </c>
      <c r="E2" s="52" t="s">
        <v>13</v>
      </c>
      <c r="F2" s="52" t="s">
        <v>15</v>
      </c>
      <c r="G2" s="71"/>
      <c r="H2" s="2"/>
      <c r="J2" s="27"/>
      <c r="K2" s="111"/>
      <c r="L2" s="81" t="s">
        <v>32</v>
      </c>
      <c r="M2" s="86" t="s">
        <v>8</v>
      </c>
      <c r="N2" s="82" t="s">
        <v>21</v>
      </c>
      <c r="O2" s="83" t="s">
        <v>27</v>
      </c>
      <c r="P2" s="83" t="s">
        <v>48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10</v>
      </c>
      <c r="D3" s="54" t="s">
        <v>9</v>
      </c>
      <c r="E3" s="52" t="s">
        <v>12</v>
      </c>
      <c r="F3" s="52" t="s">
        <v>14</v>
      </c>
      <c r="G3" s="94" t="s">
        <v>38</v>
      </c>
      <c r="H3" s="2"/>
      <c r="J3" s="27"/>
      <c r="K3" s="154" t="s">
        <v>4</v>
      </c>
      <c r="L3" s="81" t="s">
        <v>26</v>
      </c>
      <c r="M3" s="86" t="s">
        <v>2</v>
      </c>
      <c r="N3" s="82" t="s">
        <v>22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17</v>
      </c>
      <c r="C4" s="55" t="s">
        <v>18</v>
      </c>
      <c r="D4" s="184" t="s">
        <v>16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31</v>
      </c>
      <c r="N4" s="82" t="s">
        <v>29</v>
      </c>
      <c r="O4" s="83" t="s">
        <v>23</v>
      </c>
      <c r="P4" s="84" t="s">
        <v>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"\""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71">
        <v>35</v>
      </c>
      <c r="G5" s="171">
        <v>36</v>
      </c>
      <c r="H5" s="3">
        <v>37</v>
      </c>
      <c r="I5"/>
      <c r="J5" s="85">
        <v>37</v>
      </c>
      <c r="K5" s="157">
        <v>36</v>
      </c>
      <c r="L5" s="157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72"/>
      <c r="G6" s="172"/>
      <c r="H6" s="3">
        <v>38</v>
      </c>
      <c r="I6"/>
      <c r="J6" s="85">
        <v>38</v>
      </c>
      <c r="K6" s="158"/>
      <c r="L6" s="158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</v>
      </c>
      <c r="E2" s="52" t="s">
        <v>14</v>
      </c>
      <c r="F2" s="52" t="s">
        <v>15</v>
      </c>
      <c r="G2" s="71"/>
      <c r="H2" s="2"/>
      <c r="J2" s="27"/>
      <c r="K2" s="111"/>
      <c r="L2" s="81" t="s">
        <v>20</v>
      </c>
      <c r="M2" s="86" t="s">
        <v>31</v>
      </c>
      <c r="N2" s="82" t="s">
        <v>23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13</v>
      </c>
      <c r="G3" s="94" t="s">
        <v>38</v>
      </c>
      <c r="H3" s="2"/>
      <c r="J3" s="27"/>
      <c r="K3" s="154" t="s">
        <v>4</v>
      </c>
      <c r="L3" s="81" t="s">
        <v>21</v>
      </c>
      <c r="M3" s="86" t="s">
        <v>22</v>
      </c>
      <c r="N3" s="82" t="s">
        <v>25</v>
      </c>
      <c r="O3" s="83" t="s">
        <v>28</v>
      </c>
      <c r="P3" s="84" t="s">
        <v>10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104" t="s">
        <v>26</v>
      </c>
      <c r="C2" s="104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05" t="s">
        <v>14</v>
      </c>
      <c r="C3" s="104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05" t="s">
        <v>17</v>
      </c>
      <c r="C4" s="104" t="s">
        <v>3</v>
      </c>
      <c r="D4" s="100" t="s">
        <v>8</v>
      </c>
      <c r="E4" s="101" t="s">
        <v>12</v>
      </c>
      <c r="F4" s="107" t="s">
        <v>7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104" t="s">
        <v>26</v>
      </c>
      <c r="C2" s="104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111" t="s">
        <v>1</v>
      </c>
      <c r="M2" s="116" t="s">
        <v>32</v>
      </c>
      <c r="N2" s="117" t="s">
        <v>10</v>
      </c>
      <c r="O2" s="118" t="s">
        <v>21</v>
      </c>
      <c r="P2" s="118" t="s">
        <v>37</v>
      </c>
      <c r="Q2" s="119" t="s">
        <v>6</v>
      </c>
    </row>
    <row r="3" spans="1:17" x14ac:dyDescent="0.3">
      <c r="A3" s="155" t="s">
        <v>48</v>
      </c>
      <c r="B3" s="105" t="s">
        <v>14</v>
      </c>
      <c r="C3" s="104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111" t="s">
        <v>24</v>
      </c>
      <c r="M3" s="116" t="s">
        <v>28</v>
      </c>
      <c r="N3" s="117" t="s">
        <v>25</v>
      </c>
      <c r="O3" s="118" t="s">
        <v>22</v>
      </c>
      <c r="P3" s="120" t="s">
        <v>31</v>
      </c>
      <c r="Q3" s="120" t="s">
        <v>5</v>
      </c>
    </row>
    <row r="4" spans="1:17" x14ac:dyDescent="0.3">
      <c r="A4" s="1"/>
      <c r="B4" s="105" t="s">
        <v>17</v>
      </c>
      <c r="C4" s="104" t="s">
        <v>3</v>
      </c>
      <c r="D4" s="100" t="s">
        <v>8</v>
      </c>
      <c r="E4" s="101" t="s">
        <v>12</v>
      </c>
      <c r="F4" s="107" t="s">
        <v>7</v>
      </c>
      <c r="G4" s="3"/>
      <c r="H4" s="3"/>
      <c r="J4" s="85"/>
      <c r="K4" s="85"/>
      <c r="L4" s="111" t="s">
        <v>20</v>
      </c>
      <c r="M4" s="116" t="s">
        <v>29</v>
      </c>
      <c r="N4" s="117" t="s">
        <v>23</v>
      </c>
      <c r="O4" s="118" t="s">
        <v>27</v>
      </c>
      <c r="P4" s="120" t="s">
        <v>30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71"/>
      <c r="G5" s="171"/>
      <c r="H5" s="3"/>
      <c r="J5" s="85"/>
      <c r="K5" s="129"/>
      <c r="L5" s="183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130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8"/>
  <sheetViews>
    <sheetView zoomScale="205" zoomScaleNormal="205" workbookViewId="0">
      <selection activeCell="L2" sqref="L2:P4"/>
    </sheetView>
  </sheetViews>
  <sheetFormatPr defaultColWidth="4.77734375" defaultRowHeight="14.4" x14ac:dyDescent="0.3"/>
  <cols>
    <col min="1" max="7" width="4.77734375" style="103"/>
    <col min="8" max="8" width="4.77734375" style="103" customWidth="1"/>
    <col min="9" max="18" width="4.77734375" style="103"/>
    <col min="19" max="20" width="4.77734375" style="103" customWidth="1"/>
    <col min="21" max="16384" width="4.77734375" style="103"/>
  </cols>
  <sheetData>
    <row r="1" spans="1:26" ht="15" thickTop="1" x14ac:dyDescent="0.3">
      <c r="A1" s="100">
        <f t="shared" ref="A1:G6" ca="1" si="0">OFFSET($I1,0,COLUMN($I1)-COLUMN())</f>
        <v>4</v>
      </c>
      <c r="B1" s="100">
        <f t="shared" ca="1" si="0"/>
        <v>3.5</v>
      </c>
      <c r="C1" s="100">
        <f t="shared" ca="1" si="0"/>
        <v>3</v>
      </c>
      <c r="D1" s="100">
        <f t="shared" ca="1" si="0"/>
        <v>2.5</v>
      </c>
      <c r="E1" s="101">
        <f t="shared" ca="1" si="0"/>
        <v>3.5</v>
      </c>
      <c r="F1" s="101">
        <f t="shared" ca="1" si="0"/>
        <v>4</v>
      </c>
      <c r="G1" s="102">
        <f t="shared" ca="1" si="0"/>
        <v>5</v>
      </c>
      <c r="H1" s="4"/>
      <c r="J1" s="4"/>
      <c r="K1" s="152">
        <v>5</v>
      </c>
      <c r="L1" s="150">
        <v>4</v>
      </c>
      <c r="M1" s="139">
        <v>3.5</v>
      </c>
      <c r="N1" s="15">
        <v>2.5</v>
      </c>
      <c r="O1" s="139">
        <v>3</v>
      </c>
      <c r="P1" s="148">
        <v>3.5</v>
      </c>
      <c r="Q1" s="140">
        <v>4</v>
      </c>
    </row>
    <row r="2" spans="1:26" x14ac:dyDescent="0.3">
      <c r="A2" s="104">
        <f t="shared" ca="1" si="0"/>
        <v>3.5</v>
      </c>
      <c r="B2" s="104">
        <f t="shared" ca="1" si="0"/>
        <v>2.5</v>
      </c>
      <c r="C2" s="104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2" t="str">
        <f t="shared" ca="1" si="0"/>
        <v>4.5</v>
      </c>
      <c r="H2" s="4"/>
      <c r="J2" s="4"/>
      <c r="K2" s="149" t="s">
        <v>116</v>
      </c>
      <c r="L2" s="135">
        <v>3</v>
      </c>
      <c r="M2" s="5">
        <v>2</v>
      </c>
      <c r="N2" s="146">
        <v>1.5</v>
      </c>
      <c r="O2" s="146">
        <v>1.5</v>
      </c>
      <c r="P2" s="134">
        <v>2.5</v>
      </c>
      <c r="Q2" s="25">
        <v>3.5</v>
      </c>
    </row>
    <row r="3" spans="1:26" ht="15" thickBot="1" x14ac:dyDescent="0.35">
      <c r="A3" s="105">
        <f t="shared" ca="1" si="0"/>
        <v>3</v>
      </c>
      <c r="B3" s="105">
        <f t="shared" ca="1" si="0"/>
        <v>2</v>
      </c>
      <c r="C3" s="104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06">
        <f t="shared" ca="1" si="0"/>
        <v>4</v>
      </c>
      <c r="H3" s="4"/>
      <c r="J3" s="4"/>
      <c r="K3" s="151">
        <v>4</v>
      </c>
      <c r="L3" s="132">
        <v>2.5</v>
      </c>
      <c r="M3" s="146">
        <v>0.5</v>
      </c>
      <c r="N3" s="146">
        <v>0.5</v>
      </c>
      <c r="O3" s="146">
        <v>0.5</v>
      </c>
      <c r="P3" s="131">
        <v>2</v>
      </c>
      <c r="Q3" s="25">
        <v>3</v>
      </c>
    </row>
    <row r="4" spans="1:26" ht="15.6" thickTop="1" thickBot="1" x14ac:dyDescent="0.35">
      <c r="A4" s="105">
        <f t="shared" ca="1" si="0"/>
        <v>4</v>
      </c>
      <c r="B4" s="105">
        <f t="shared" ca="1" si="0"/>
        <v>3</v>
      </c>
      <c r="C4" s="104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7">
        <f t="shared" ca="1" si="0"/>
        <v>3</v>
      </c>
      <c r="G4" s="108">
        <f t="shared" ca="1" si="0"/>
        <v>4.5</v>
      </c>
      <c r="H4" s="108">
        <f t="shared" ref="H4:H6" ca="1" si="1">OFFSET($I4,0,COLUMN($I4)-COLUMN())</f>
        <v>5</v>
      </c>
      <c r="J4" s="153">
        <v>5</v>
      </c>
      <c r="K4" s="141">
        <v>4.5</v>
      </c>
      <c r="L4" s="136">
        <v>3</v>
      </c>
      <c r="M4" s="145">
        <v>1.5</v>
      </c>
      <c r="N4" s="10">
        <v>2</v>
      </c>
      <c r="O4" s="10">
        <v>2</v>
      </c>
      <c r="P4" s="138">
        <v>3</v>
      </c>
      <c r="Q4" s="151">
        <v>4</v>
      </c>
    </row>
    <row r="5" spans="1:26" ht="15.6" thickTop="1" thickBot="1" x14ac:dyDescent="0.35">
      <c r="A5" s="105">
        <f t="shared" ca="1" si="0"/>
        <v>8</v>
      </c>
      <c r="B5" s="105">
        <f t="shared" ca="1" si="0"/>
        <v>7</v>
      </c>
      <c r="C5" s="104">
        <f t="shared" ca="1" si="0"/>
        <v>3.5</v>
      </c>
      <c r="D5" s="100">
        <f t="shared" ca="1" si="0"/>
        <v>3.5</v>
      </c>
      <c r="E5" s="108">
        <f t="shared" ca="1" si="0"/>
        <v>2.5</v>
      </c>
      <c r="F5" s="173">
        <f t="shared" ca="1" si="0"/>
        <v>0.5</v>
      </c>
      <c r="G5" s="173">
        <f t="shared" ca="1" si="0"/>
        <v>1.5</v>
      </c>
      <c r="H5" s="108">
        <f t="shared" ca="1" si="1"/>
        <v>4.5</v>
      </c>
      <c r="J5" s="142">
        <v>4.5</v>
      </c>
      <c r="K5" s="175">
        <v>1.5</v>
      </c>
      <c r="L5" s="177">
        <v>0.5</v>
      </c>
      <c r="M5" s="133">
        <v>2.5</v>
      </c>
      <c r="N5" s="147">
        <v>3.5</v>
      </c>
      <c r="O5" s="20">
        <v>3.5</v>
      </c>
      <c r="P5" s="143">
        <v>7</v>
      </c>
      <c r="Q5" s="144">
        <v>8</v>
      </c>
    </row>
    <row r="6" spans="1:26" ht="15.6" thickTop="1" thickBot="1" x14ac:dyDescent="0.35">
      <c r="A6" s="4"/>
      <c r="B6" s="4"/>
      <c r="C6" s="4"/>
      <c r="D6" s="4"/>
      <c r="E6" s="4"/>
      <c r="F6" s="174">
        <f t="shared" ca="1" si="0"/>
        <v>0</v>
      </c>
      <c r="G6" s="174">
        <f t="shared" ca="1" si="0"/>
        <v>0</v>
      </c>
      <c r="H6" s="108">
        <f t="shared" ca="1" si="1"/>
        <v>3</v>
      </c>
      <c r="J6" s="137">
        <v>3</v>
      </c>
      <c r="K6" s="176"/>
      <c r="L6" s="178"/>
      <c r="M6" s="4"/>
      <c r="N6" s="4"/>
      <c r="O6" s="4"/>
      <c r="P6" s="4"/>
      <c r="Q6" s="4"/>
    </row>
    <row r="7" spans="1:26" ht="15" thickTop="1" x14ac:dyDescent="0.3"/>
    <row r="8" spans="1:26" x14ac:dyDescent="0.3">
      <c r="A8" t="str">
        <f ca="1">_xlfn.CONCAT("""",Keys!A1,""": ", """",A1,"""")</f>
        <v>"1": "4"</v>
      </c>
      <c r="B8" t="str">
        <f ca="1">_xlfn.CONCAT("""",Keys!B1,""": ", """",B1,"""")</f>
        <v>"2": "3,5"</v>
      </c>
      <c r="C8" t="str">
        <f ca="1">_xlfn.CONCAT("""",Keys!C1,""": ", """",C1,"""")</f>
        <v>"3": "3"</v>
      </c>
      <c r="D8" t="str">
        <f ca="1">_xlfn.CONCAT("""",Keys!D1,""": ", """",D1,"""")</f>
        <v>"4": "2,5"</v>
      </c>
      <c r="E8" t="str">
        <f ca="1">_xlfn.CONCAT("""",Keys!E1,""": ", """",E1,"""")</f>
        <v>"5": "3,5"</v>
      </c>
      <c r="F8" t="str">
        <f ca="1">_xlfn.CONCAT("""",Keys!F1,""": ", """",F1,"""")</f>
        <v>"6": "4"</v>
      </c>
      <c r="G8" t="str">
        <f ca="1">_xlfn.CONCAT("""",Keys!G1,""": ", """",G1,"""")</f>
        <v>"7": "5"</v>
      </c>
      <c r="H8"/>
      <c r="I8"/>
      <c r="J8"/>
      <c r="K8" t="str">
        <f>_xlfn.CONCAT("""",Keys!K1,""": ", """",K1,"""")</f>
        <v>"7": "5"</v>
      </c>
      <c r="L8" t="str">
        <f>_xlfn.CONCAT("""",Keys!L1,""": ", """",L1,"""")</f>
        <v>"6": "4"</v>
      </c>
      <c r="M8" t="str">
        <f>_xlfn.CONCAT("""",Keys!M1,""": ", """",M1,"""")</f>
        <v>"5": "3,5"</v>
      </c>
      <c r="N8" t="str">
        <f>_xlfn.CONCAT("""",Keys!N1,""": ", """",N1,"""")</f>
        <v>"4": "2,5"</v>
      </c>
      <c r="O8" t="str">
        <f>_xlfn.CONCAT("""",Keys!O1,""": ", """",O1,"""")</f>
        <v>"3": "3"</v>
      </c>
      <c r="P8" t="str">
        <f>_xlfn.CONCAT("""",Keys!P1,""": ", """",P1,"""")</f>
        <v>"2": "3,5"</v>
      </c>
      <c r="Q8" t="str">
        <f>_xlfn.CONCAT("""",Keys!Q1,""": ", """",Q1,"""")</f>
        <v>"1": "4"</v>
      </c>
    </row>
    <row r="9" spans="1:26" x14ac:dyDescent="0.3">
      <c r="A9" t="str">
        <f ca="1">_xlfn.CONCAT("""",Keys!A2,""": ", """",A2,"""")</f>
        <v>"8": "3,5"</v>
      </c>
      <c r="B9" t="str">
        <f ca="1">_xlfn.CONCAT("""",Keys!B2,""": ", """",B2,"""")</f>
        <v>"9": "2,5"</v>
      </c>
      <c r="C9" t="str">
        <f ca="1">_xlfn.CONCAT("""",Keys!C2,""": ", """",C2,"""")</f>
        <v>"10": "1,5"</v>
      </c>
      <c r="D9" t="str">
        <f ca="1">_xlfn.CONCAT("""",Keys!D2,""": ", """",D2,"""")</f>
        <v>"11": "1,5"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 ca="1">_xlfn.CONCAT("""",Keys!G2,""": ", """",G2,"""")</f>
        <v>"14": "4.5"</v>
      </c>
      <c r="H9"/>
      <c r="I9"/>
      <c r="J9"/>
      <c r="K9" t="str">
        <f>_xlfn.CONCAT("""",Keys!K2,""": ", """",K2,"""")</f>
        <v>"14": "4.5"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"1,5"</v>
      </c>
      <c r="O9" t="str">
        <f>_xlfn.CONCAT("""",Keys!O2,""": ", """",O2,"""")</f>
        <v>"10": "1,5"</v>
      </c>
      <c r="P9" t="str">
        <f>_xlfn.CONCAT("""",Keys!P2,""": ", """",P2,"""")</f>
        <v>"9": "2,5"</v>
      </c>
      <c r="Q9" t="str">
        <f>_xlfn.CONCAT("""",Keys!Q2,""": ", """",Q2,"""")</f>
        <v>"8": "3,5"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 ca="1">_xlfn.CONCAT("""",Keys!A3,""": ", """",A3,"""")</f>
        <v>"15": "3"</v>
      </c>
      <c r="B10" t="str">
        <f ca="1">_xlfn.CONCAT("""",Keys!B3,""": ", """",B3,"""")</f>
        <v>"16": "2"</v>
      </c>
      <c r="C10" t="str">
        <f ca="1">_xlfn.CONCAT("""",Keys!C3,""": ", """",C3,"""")</f>
        <v>"17": "0,5"</v>
      </c>
      <c r="D10" t="str">
        <f ca="1">_xlfn.CONCAT("""",Keys!D3,""": ", """",D3,"""")</f>
        <v>"18": "0,5"</v>
      </c>
      <c r="E10" t="str">
        <f ca="1">_xlfn.CONCAT("""",Keys!E3,""": ", """",E3,"""")</f>
        <v>"19": "0,5"</v>
      </c>
      <c r="F10" t="str">
        <f ca="1">_xlfn.CONCAT("""",Keys!F3,""": ", """",F3,"""")</f>
        <v>"20": "2,5"</v>
      </c>
      <c r="G10" t="str">
        <f ca="1">_xlfn.CONCAT("""",Keys!G3,""": ", """",G3,"""")</f>
        <v>"21": "4"</v>
      </c>
      <c r="H10"/>
      <c r="I10"/>
      <c r="J10"/>
      <c r="K10" t="str">
        <f>_xlfn.CONCAT("""",Keys!K3,""": ", """",K3,"""")</f>
        <v>"21": "4"</v>
      </c>
      <c r="L10" t="str">
        <f>_xlfn.CONCAT("""",Keys!L3,""": ", """",L3,"""")</f>
        <v>"20": "2,5"</v>
      </c>
      <c r="M10" t="str">
        <f>_xlfn.CONCAT("""",Keys!M3,""": ", """",M3,"""")</f>
        <v>"19": "0,5"</v>
      </c>
      <c r="N10" t="str">
        <f>_xlfn.CONCAT("""",Keys!N3,""": ", """",N3,"""")</f>
        <v>"18": "0,5"</v>
      </c>
      <c r="O10" t="str">
        <f>_xlfn.CONCAT("""",Keys!O3,""": ", """",O3,"""")</f>
        <v>"17": "0,5"</v>
      </c>
      <c r="P10" t="str">
        <f>_xlfn.CONCAT("""",Keys!P3,""": ", """",P3,"""")</f>
        <v>"16": "2"</v>
      </c>
      <c r="Q10" t="str">
        <f>_xlfn.CONCAT("""",Keys!Q3,""": ", """",Q3,"""")</f>
        <v>"15": "3"</v>
      </c>
    </row>
    <row r="11" spans="1:26" x14ac:dyDescent="0.3">
      <c r="A11" t="str">
        <f ca="1">_xlfn.CONCAT("""",Keys!A4,""": ", """",A4,"""")</f>
        <v>"22": "4"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"1,5"</v>
      </c>
      <c r="F11" t="str">
        <f ca="1">_xlfn.CONCAT("""",Keys!F4,""": ", """",F4,"""")</f>
        <v>"27": "3"</v>
      </c>
      <c r="G11" t="str">
        <f ca="1">_xlfn.CONCAT("""",Keys!G4,""": ", """",G4,"""")</f>
        <v>"28": "4,5"</v>
      </c>
      <c r="H11" t="str">
        <f ca="1">_xlfn.CONCAT("""",Keys!H4,""": ", """",H4,"""")</f>
        <v>"29": "5"</v>
      </c>
      <c r="I11"/>
      <c r="J11" t="str">
        <f>_xlfn.CONCAT("""",Keys!J4,""": ", """",J4,"""")</f>
        <v>"29": "5"</v>
      </c>
      <c r="K11" t="str">
        <f>_xlfn.CONCAT("""",Keys!K4,""": ", """",K4,"""")</f>
        <v>"28": "4,5"</v>
      </c>
      <c r="L11" t="str">
        <f>_xlfn.CONCAT("""",Keys!L4,""": ", """",L4,"""")</f>
        <v>"27": "3"</v>
      </c>
      <c r="M11" t="str">
        <f>_xlfn.CONCAT("""",Keys!M4,""": ", """",M4,"""")</f>
        <v>"26": "1,5"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"4"</v>
      </c>
    </row>
    <row r="12" spans="1:26" x14ac:dyDescent="0.3">
      <c r="A12" t="str">
        <f ca="1">_xlfn.CONCAT("""",Keys!A5,""": ", """",A5,"""")</f>
        <v>"30": "8"</v>
      </c>
      <c r="B12" t="str">
        <f ca="1">_xlfn.CONCAT("""",Keys!B5,""": ", """",B5,"""")</f>
        <v>"31": "7"</v>
      </c>
      <c r="C12" t="str">
        <f ca="1">_xlfn.CONCAT("""",Keys!C5,""": ", """",C5,"""")</f>
        <v>"32": "3,5"</v>
      </c>
      <c r="D12" t="str">
        <f ca="1">_xlfn.CONCAT("""",Keys!D5,""": ", """",D5,"""")</f>
        <v>"33": "3,5"</v>
      </c>
      <c r="E12" t="str">
        <f ca="1">_xlfn.CONCAT("""",Keys!E5,""": ", """",E5,"""")</f>
        <v>"34": "2,5"</v>
      </c>
      <c r="F12" t="str">
        <f ca="1">_xlfn.CONCAT("""",Keys!F5,""": ", """",F5,"""")</f>
        <v>"35": "0,5"</v>
      </c>
      <c r="G12" t="str">
        <f ca="1">_xlfn.CONCAT("""",Keys!G5,""": ", """",G5,"""")</f>
        <v>"36": "1,5"</v>
      </c>
      <c r="H12" t="str">
        <f ca="1">_xlfn.CONCAT("""",Keys!H5,""": ", """",H5,"""")</f>
        <v>"37": "4,5"</v>
      </c>
      <c r="I12"/>
      <c r="J12" t="str">
        <f>_xlfn.CONCAT("""",Keys!J5,""": ", """",J5,"""")</f>
        <v>"37": "4,5"</v>
      </c>
      <c r="K12" t="str">
        <f>_xlfn.CONCAT("""",Keys!K5,""": ", """",K5,"""")</f>
        <v>"36": "1,5"</v>
      </c>
      <c r="L12" t="str">
        <f>_xlfn.CONCAT("""",Keys!L5,""": ", """",L5,"""")</f>
        <v>"35": "0,5"</v>
      </c>
      <c r="M12" t="str">
        <f>_xlfn.CONCAT("""",Keys!M5,""": ", """",M5,"""")</f>
        <v>"34": "2,5"</v>
      </c>
      <c r="N12" t="str">
        <f>_xlfn.CONCAT("""",Keys!N5,""": ", """",N5,"""")</f>
        <v>"33": "3,5"</v>
      </c>
      <c r="O12" t="str">
        <f>_xlfn.CONCAT("""",Keys!O5,""": ", """",O5,"""")</f>
        <v>"32": "3,5"</v>
      </c>
      <c r="P12" t="str">
        <f>_xlfn.CONCAT("""",Keys!P5,""": ", """",P5,"""")</f>
        <v>"31": "7"</v>
      </c>
      <c r="Q12" t="str">
        <f>_xlfn.CONCAT("""",Keys!Q5,""": ", """",Q5,"""")</f>
        <v>"30": "8"</v>
      </c>
    </row>
    <row r="13" spans="1:26" x14ac:dyDescent="0.3">
      <c r="A13"/>
      <c r="B13"/>
      <c r="C13"/>
      <c r="D13"/>
      <c r="E13"/>
      <c r="F13"/>
      <c r="G13"/>
      <c r="H13" t="str">
        <f ca="1">_xlfn.CONCAT("""",Keys!H6,""": ", """",H6,"""")</f>
        <v>"38": "3"</v>
      </c>
      <c r="I13"/>
      <c r="J13" t="str">
        <f>_xlfn.CONCAT("""",Keys!J6,""": ", """",J6,"""")</f>
        <v>"38": "3"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"3"}, "right": {"7":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56" t="s">
        <v>47</v>
      </c>
      <c r="B2" s="104" t="s">
        <v>7</v>
      </c>
      <c r="C2" s="104" t="s">
        <v>31</v>
      </c>
      <c r="D2" s="100" t="s">
        <v>13</v>
      </c>
      <c r="E2" s="101" t="s">
        <v>19</v>
      </c>
      <c r="F2" s="101" t="s">
        <v>26</v>
      </c>
      <c r="G2" s="106"/>
      <c r="H2" s="4"/>
      <c r="I2" s="103"/>
      <c r="J2" s="74"/>
      <c r="K2" s="111"/>
      <c r="L2" s="111" t="s">
        <v>16</v>
      </c>
      <c r="M2" s="116" t="s">
        <v>32</v>
      </c>
      <c r="N2" s="117" t="s">
        <v>29</v>
      </c>
      <c r="O2" s="118" t="s">
        <v>20</v>
      </c>
      <c r="P2" s="118" t="s">
        <v>1</v>
      </c>
      <c r="Q2" s="119" t="s">
        <v>6</v>
      </c>
    </row>
    <row r="3" spans="1:17" x14ac:dyDescent="0.3">
      <c r="A3" s="123" t="s">
        <v>37</v>
      </c>
      <c r="B3" s="105" t="s">
        <v>14</v>
      </c>
      <c r="C3" s="104" t="s">
        <v>21</v>
      </c>
      <c r="D3" s="100" t="s">
        <v>9</v>
      </c>
      <c r="E3" s="101" t="s">
        <v>28</v>
      </c>
      <c r="F3" s="101" t="s">
        <v>8</v>
      </c>
      <c r="G3" s="154" t="s">
        <v>38</v>
      </c>
      <c r="H3" s="4"/>
      <c r="I3" s="103"/>
      <c r="J3" s="74"/>
      <c r="K3" s="106" t="s">
        <v>4</v>
      </c>
      <c r="L3" s="111" t="s">
        <v>12</v>
      </c>
      <c r="M3" s="116" t="s">
        <v>11</v>
      </c>
      <c r="N3" s="117" t="s">
        <v>2</v>
      </c>
      <c r="O3" s="118" t="s">
        <v>25</v>
      </c>
      <c r="P3" s="120" t="s">
        <v>24</v>
      </c>
      <c r="Q3" s="120" t="s">
        <v>5</v>
      </c>
    </row>
    <row r="4" spans="1:17" x14ac:dyDescent="0.3">
      <c r="A4" s="105"/>
      <c r="B4" s="105" t="s">
        <v>17</v>
      </c>
      <c r="C4" s="104" t="s">
        <v>18</v>
      </c>
      <c r="D4" s="100" t="s">
        <v>23</v>
      </c>
      <c r="E4" s="101" t="s">
        <v>10</v>
      </c>
      <c r="F4" s="107" t="s">
        <v>3</v>
      </c>
      <c r="G4" s="108"/>
      <c r="H4" s="108"/>
      <c r="I4" s="103"/>
      <c r="J4" s="121"/>
      <c r="K4" s="121"/>
      <c r="L4" s="111" t="s">
        <v>48</v>
      </c>
      <c r="M4" s="116" t="s">
        <v>22</v>
      </c>
      <c r="N4" s="117" t="s">
        <v>15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73"/>
      <c r="G5" s="173"/>
      <c r="H5" s="108"/>
      <c r="I5" s="103"/>
      <c r="J5" s="121"/>
      <c r="K5" s="181"/>
      <c r="L5" s="179" t="s">
        <v>39</v>
      </c>
      <c r="M5" s="122"/>
      <c r="N5" s="117" t="s">
        <v>33</v>
      </c>
      <c r="O5" s="118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74"/>
      <c r="G6" s="174"/>
      <c r="H6" s="108"/>
      <c r="I6" s="103"/>
      <c r="J6" s="121"/>
      <c r="K6" s="182"/>
      <c r="L6" s="180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56" t="s">
        <v>47</v>
      </c>
      <c r="B2" s="104" t="s">
        <v>26</v>
      </c>
      <c r="C2" s="104" t="s">
        <v>12</v>
      </c>
      <c r="D2" s="100" t="s">
        <v>23</v>
      </c>
      <c r="E2" s="101" t="s">
        <v>3</v>
      </c>
      <c r="F2" s="101" t="s">
        <v>7</v>
      </c>
      <c r="G2" s="106"/>
      <c r="H2" s="4"/>
      <c r="I2" s="103"/>
      <c r="J2" s="74"/>
      <c r="K2" s="111"/>
      <c r="L2" s="111" t="s">
        <v>1</v>
      </c>
      <c r="M2" s="116" t="s">
        <v>31</v>
      </c>
      <c r="N2" s="117" t="s">
        <v>21</v>
      </c>
      <c r="O2" s="118" t="s">
        <v>24</v>
      </c>
      <c r="P2" s="118" t="s">
        <v>17</v>
      </c>
      <c r="Q2" s="119" t="s">
        <v>6</v>
      </c>
    </row>
    <row r="3" spans="1:17" x14ac:dyDescent="0.3">
      <c r="A3" s="123" t="s">
        <v>37</v>
      </c>
      <c r="B3" s="105" t="s">
        <v>22</v>
      </c>
      <c r="C3" s="104" t="s">
        <v>25</v>
      </c>
      <c r="D3" s="100" t="s">
        <v>11</v>
      </c>
      <c r="E3" s="101" t="s">
        <v>2</v>
      </c>
      <c r="F3" s="101" t="s">
        <v>20</v>
      </c>
      <c r="G3" s="154" t="s">
        <v>38</v>
      </c>
      <c r="H3" s="4"/>
      <c r="I3" s="103"/>
      <c r="J3" s="74"/>
      <c r="K3" s="154" t="s">
        <v>4</v>
      </c>
      <c r="L3" s="111" t="s">
        <v>14</v>
      </c>
      <c r="M3" s="116" t="s">
        <v>10</v>
      </c>
      <c r="N3" s="117" t="s">
        <v>9</v>
      </c>
      <c r="O3" s="118" t="s">
        <v>28</v>
      </c>
      <c r="P3" s="120" t="s">
        <v>18</v>
      </c>
      <c r="Q3" s="120" t="s">
        <v>5</v>
      </c>
    </row>
    <row r="4" spans="1:17" x14ac:dyDescent="0.3">
      <c r="A4" s="105"/>
      <c r="B4" s="105" t="s">
        <v>16</v>
      </c>
      <c r="C4" s="104" t="s">
        <v>32</v>
      </c>
      <c r="D4" s="100" t="s">
        <v>29</v>
      </c>
      <c r="E4" s="101" t="s">
        <v>15</v>
      </c>
      <c r="F4" s="107" t="s">
        <v>48</v>
      </c>
      <c r="G4" s="108"/>
      <c r="H4" s="108"/>
      <c r="I4" s="103"/>
      <c r="J4" s="121"/>
      <c r="K4" s="121"/>
      <c r="L4" s="111" t="s">
        <v>19</v>
      </c>
      <c r="M4" s="116" t="s">
        <v>13</v>
      </c>
      <c r="N4" s="117" t="s">
        <v>8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73"/>
      <c r="G5" s="173"/>
      <c r="H5" s="108"/>
      <c r="I5" s="103"/>
      <c r="J5" s="121"/>
      <c r="K5" s="181"/>
      <c r="L5" s="179" t="s">
        <v>39</v>
      </c>
      <c r="M5" s="122"/>
      <c r="N5" s="117" t="s">
        <v>33</v>
      </c>
      <c r="O5" s="119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74"/>
      <c r="G6" s="174"/>
      <c r="H6" s="108"/>
      <c r="I6" s="103"/>
      <c r="J6" s="121"/>
      <c r="K6" s="182"/>
      <c r="L6" s="180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E23" sqref="E23:F2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/>
      <c r="H2" s="2"/>
      <c r="J2" s="27"/>
      <c r="K2" s="111"/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5" t="s">
        <v>48</v>
      </c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94" t="s">
        <v>38</v>
      </c>
      <c r="H3" s="2"/>
      <c r="J3" s="27"/>
      <c r="K3" s="154" t="s">
        <v>4</v>
      </c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37</v>
      </c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/>
      <c r="H2" s="2"/>
      <c r="J2" s="27"/>
      <c r="K2" s="111"/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119" t="s">
        <v>6</v>
      </c>
    </row>
    <row r="3" spans="1:17" x14ac:dyDescent="0.3">
      <c r="A3" s="155" t="s">
        <v>48</v>
      </c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94" t="s">
        <v>47</v>
      </c>
      <c r="H3" s="2"/>
      <c r="J3" s="27"/>
      <c r="K3" s="154" t="s">
        <v>4</v>
      </c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120" t="s">
        <v>5</v>
      </c>
    </row>
    <row r="4" spans="1:17" x14ac:dyDescent="0.3">
      <c r="A4" s="1"/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3" t="s">
        <v>8</v>
      </c>
      <c r="N4" s="90" t="s">
        <v>38</v>
      </c>
      <c r="O4" s="83" t="s">
        <v>19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71"/>
      <c r="G5" s="171"/>
      <c r="H5" s="3"/>
      <c r="J5" s="85"/>
      <c r="K5" s="88"/>
      <c r="L5" s="183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2"/>
      <c r="G6" s="172"/>
      <c r="H6" s="3"/>
      <c r="J6" s="85"/>
      <c r="K6" s="89"/>
      <c r="L6" s="15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"/"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""}}</v>
      </c>
    </row>
    <row r="20" spans="1:1" x14ac:dyDescent="0.3">
      <c r="A20" s="91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Efforts</vt:lpstr>
      <vt:lpstr>Results</vt:lpstr>
      <vt:lpstr>Keys</vt:lpstr>
      <vt:lpstr>Template</vt:lpstr>
      <vt:lpstr>My 1</vt:lpstr>
      <vt:lpstr>My 2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Querty</vt:lpstr>
      <vt:lpstr>TNWMLC</vt:lpstr>
      <vt:lpstr>Dvorak</vt:lpstr>
      <vt:lpstr>Capewell-Dvorak</vt:lpstr>
      <vt:lpstr>Klausler</vt:lpstr>
      <vt:lpstr>Arensito</vt:lpstr>
      <vt:lpstr>C-Querty</vt:lpstr>
      <vt:lpstr>C-Querty 1-2</vt:lpstr>
      <vt:lpstr>C-Querty N</vt:lpstr>
      <vt:lpstr>Capewell</vt:lpstr>
      <vt:lpstr>Asset</vt:lpstr>
      <vt:lpstr>Norman L</vt:lpstr>
      <vt:lpstr>Norman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2020-06-30T20:54:53Z</dcterms:modified>
</cp:coreProperties>
</file>