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hkanna.subraman\Desktop\"/>
    </mc:Choice>
  </mc:AlternateContent>
  <xr:revisionPtr revIDLastSave="0" documentId="13_ncr:1_{A24B952D-5060-4305-BDE5-13D8E88B033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W1-data" sheetId="1" r:id="rId1"/>
    <sheet name="Male" sheetId="15" r:id="rId2"/>
    <sheet name="Female" sheetId="16" r:id="rId3"/>
    <sheet name="Sheet10" sheetId="14" r:id="rId4"/>
    <sheet name="Sheet5" sheetId="12" r:id="rId5"/>
    <sheet name="Sheet9" sheetId="13" r:id="rId6"/>
    <sheet name="Sheet2" sheetId="11" r:id="rId7"/>
    <sheet name="Sheet8" sheetId="9" r:id="rId8"/>
    <sheet name="with toystory" sheetId="8" r:id="rId9"/>
    <sheet name="Sheet1" sheetId="2" r:id="rId10"/>
    <sheet name="Sheet6" sheetId="7" r:id="rId11"/>
    <sheet name="Sheet4" sheetId="5" r:id="rId12"/>
    <sheet name="Sheet3" sheetId="4" r:id="rId13"/>
    <sheet name="4+" sheetId="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5" l="1"/>
  <c r="D26" i="15"/>
  <c r="D25" i="15"/>
  <c r="F24" i="16"/>
  <c r="E23" i="16"/>
  <c r="E22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C17" i="16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19" i="15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C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C55" i="1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C16" i="16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C18" i="15"/>
  <c r="D21" i="16"/>
  <c r="D23" i="15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4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C47" i="1"/>
  <c r="D16" i="15"/>
  <c r="E16" i="15"/>
  <c r="E17" i="15" s="1"/>
  <c r="F16" i="15"/>
  <c r="F17" i="15" s="1"/>
  <c r="G16" i="15"/>
  <c r="G17" i="15" s="1"/>
  <c r="H16" i="15"/>
  <c r="H17" i="15" s="1"/>
  <c r="I16" i="15"/>
  <c r="J16" i="15"/>
  <c r="K16" i="15"/>
  <c r="L16" i="15"/>
  <c r="M16" i="15"/>
  <c r="M17" i="15" s="1"/>
  <c r="N16" i="15"/>
  <c r="O16" i="15"/>
  <c r="P16" i="15"/>
  <c r="Q16" i="15"/>
  <c r="Q17" i="15" s="1"/>
  <c r="R16" i="15"/>
  <c r="R17" i="15" s="1"/>
  <c r="S16" i="15"/>
  <c r="S17" i="15" s="1"/>
  <c r="T16" i="15"/>
  <c r="T17" i="15" s="1"/>
  <c r="U16" i="15"/>
  <c r="V16" i="15"/>
  <c r="V17" i="15" s="1"/>
  <c r="C16" i="15"/>
  <c r="C17" i="15" s="1"/>
  <c r="U17" i="15"/>
  <c r="P17" i="15"/>
  <c r="O17" i="15"/>
  <c r="N17" i="15"/>
  <c r="L17" i="15"/>
  <c r="K17" i="15"/>
  <c r="J17" i="15"/>
  <c r="I17" i="15"/>
  <c r="D17" i="15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C15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C14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C13" i="16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C15" i="1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C12" i="16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C14" i="15"/>
  <c r="W24" i="1"/>
  <c r="W2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C53" i="1"/>
  <c r="K45" i="1"/>
  <c r="N45" i="1"/>
  <c r="F44" i="1"/>
  <c r="G44" i="1"/>
  <c r="M44" i="1"/>
  <c r="R44" i="1"/>
  <c r="S44" i="1"/>
  <c r="V42" i="1"/>
  <c r="V45" i="1" s="1"/>
  <c r="U42" i="1"/>
  <c r="U45" i="1" s="1"/>
  <c r="T42" i="1"/>
  <c r="T45" i="1" s="1"/>
  <c r="S42" i="1"/>
  <c r="S45" i="1" s="1"/>
  <c r="R42" i="1"/>
  <c r="R45" i="1" s="1"/>
  <c r="Q42" i="1"/>
  <c r="Q45" i="1" s="1"/>
  <c r="P42" i="1"/>
  <c r="P45" i="1" s="1"/>
  <c r="O42" i="1"/>
  <c r="O45" i="1" s="1"/>
  <c r="N42" i="1"/>
  <c r="M42" i="1"/>
  <c r="M45" i="1" s="1"/>
  <c r="L42" i="1"/>
  <c r="L45" i="1" s="1"/>
  <c r="K42" i="1"/>
  <c r="J42" i="1"/>
  <c r="J45" i="1" s="1"/>
  <c r="I42" i="1"/>
  <c r="I45" i="1" s="1"/>
  <c r="H42" i="1"/>
  <c r="H45" i="1" s="1"/>
  <c r="G42" i="1"/>
  <c r="G45" i="1" s="1"/>
  <c r="F42" i="1"/>
  <c r="F45" i="1" s="1"/>
  <c r="E42" i="1"/>
  <c r="E45" i="1" s="1"/>
  <c r="D42" i="1"/>
  <c r="D45" i="1" s="1"/>
  <c r="C42" i="1"/>
  <c r="W42" i="1" s="1"/>
  <c r="X42" i="1" s="1"/>
  <c r="V41" i="1"/>
  <c r="V44" i="1" s="1"/>
  <c r="U41" i="1"/>
  <c r="U44" i="1" s="1"/>
  <c r="T41" i="1"/>
  <c r="T44" i="1" s="1"/>
  <c r="S41" i="1"/>
  <c r="R41" i="1"/>
  <c r="Q41" i="1"/>
  <c r="Q44" i="1" s="1"/>
  <c r="P41" i="1"/>
  <c r="P44" i="1" s="1"/>
  <c r="O41" i="1"/>
  <c r="O44" i="1" s="1"/>
  <c r="N41" i="1"/>
  <c r="N44" i="1" s="1"/>
  <c r="M41" i="1"/>
  <c r="L41" i="1"/>
  <c r="L44" i="1" s="1"/>
  <c r="K41" i="1"/>
  <c r="K44" i="1" s="1"/>
  <c r="J41" i="1"/>
  <c r="J44" i="1" s="1"/>
  <c r="I41" i="1"/>
  <c r="I44" i="1" s="1"/>
  <c r="H41" i="1"/>
  <c r="H44" i="1" s="1"/>
  <c r="G41" i="1"/>
  <c r="F41" i="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E41" i="1"/>
  <c r="E44" i="1" s="1"/>
  <c r="D41" i="1"/>
  <c r="D44" i="1" s="1"/>
  <c r="C41" i="1"/>
  <c r="W41" i="1" s="1"/>
  <c r="X41" i="1" s="1"/>
  <c r="Y41" i="1" s="1"/>
  <c r="C45" i="1" l="1"/>
  <c r="W45" i="1" s="1"/>
  <c r="C44" i="1"/>
  <c r="W44" i="1" s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1" i="7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29" i="1"/>
  <c r="E18" i="2"/>
  <c r="E2" i="2"/>
  <c r="E3" i="2"/>
  <c r="E12" i="2"/>
  <c r="E6" i="2"/>
  <c r="E17" i="2"/>
  <c r="E19" i="2"/>
  <c r="E15" i="2"/>
  <c r="E10" i="2"/>
  <c r="E4" i="2"/>
  <c r="E13" i="2"/>
  <c r="E9" i="2"/>
  <c r="E1" i="2"/>
  <c r="E7" i="2"/>
  <c r="E16" i="2"/>
  <c r="E14" i="2"/>
  <c r="E8" i="2"/>
  <c r="E11" i="2"/>
  <c r="E20" i="2"/>
  <c r="E5" i="2"/>
  <c r="C26" i="1"/>
  <c r="C27" i="1" s="1"/>
  <c r="D26" i="1"/>
  <c r="D27" i="1" s="1"/>
  <c r="D30" i="1" s="1"/>
  <c r="E26" i="1"/>
  <c r="E27" i="1" s="1"/>
  <c r="F26" i="1"/>
  <c r="F27" i="1" s="1"/>
  <c r="G26" i="1"/>
  <c r="G27" i="1" s="1"/>
  <c r="H26" i="1"/>
  <c r="H27" i="1" s="1"/>
  <c r="I26" i="1"/>
  <c r="I27" i="1" s="1"/>
  <c r="J26" i="1"/>
  <c r="J27" i="1" s="1"/>
  <c r="J30" i="1" s="1"/>
  <c r="K26" i="1"/>
  <c r="K27" i="1" s="1"/>
  <c r="L26" i="1"/>
  <c r="L27" i="1" s="1"/>
  <c r="M26" i="1"/>
  <c r="M27" i="1" s="1"/>
  <c r="N26" i="1"/>
  <c r="N27" i="1" s="1"/>
  <c r="N30" i="1" s="1"/>
  <c r="O26" i="1"/>
  <c r="O27" i="1" s="1"/>
  <c r="P26" i="1"/>
  <c r="P27" i="1" s="1"/>
  <c r="P30" i="1" s="1"/>
  <c r="Q26" i="1"/>
  <c r="Q27" i="1" s="1"/>
  <c r="R26" i="1"/>
  <c r="R27" i="1" s="1"/>
  <c r="S26" i="1"/>
  <c r="S27" i="1" s="1"/>
  <c r="T26" i="1"/>
  <c r="T27" i="1" s="1"/>
  <c r="U26" i="1"/>
  <c r="U27" i="1" s="1"/>
  <c r="V26" i="1"/>
  <c r="V27" i="1" s="1"/>
  <c r="V30" i="1" s="1"/>
  <c r="C25" i="1"/>
  <c r="C28" i="1" s="1"/>
  <c r="D25" i="1"/>
  <c r="E25" i="1"/>
  <c r="F25" i="1"/>
  <c r="G25" i="1"/>
  <c r="H25" i="1"/>
  <c r="I25" i="1"/>
  <c r="J25" i="1"/>
  <c r="K25" i="1"/>
  <c r="L25" i="1"/>
  <c r="M25" i="1"/>
  <c r="N25" i="1"/>
  <c r="O25" i="1"/>
  <c r="O28" i="1" s="1"/>
  <c r="P25" i="1"/>
  <c r="Q25" i="1"/>
  <c r="R25" i="1"/>
  <c r="S25" i="1"/>
  <c r="T25" i="1"/>
  <c r="U25" i="1"/>
  <c r="V25" i="1"/>
  <c r="X44" i="1" l="1"/>
  <c r="K30" i="1"/>
  <c r="M28" i="1"/>
  <c r="L28" i="1"/>
  <c r="V28" i="1"/>
  <c r="J28" i="1"/>
  <c r="I28" i="1"/>
  <c r="G28" i="1"/>
  <c r="S28" i="1"/>
  <c r="U28" i="1"/>
  <c r="P28" i="1"/>
  <c r="D28" i="1"/>
  <c r="K28" i="1"/>
  <c r="U30" i="1"/>
  <c r="I30" i="1"/>
  <c r="H28" i="1"/>
  <c r="E28" i="1"/>
  <c r="T28" i="1"/>
  <c r="Q28" i="1"/>
  <c r="O30" i="1"/>
  <c r="R28" i="1"/>
  <c r="M30" i="1"/>
  <c r="F28" i="1"/>
  <c r="N28" i="1"/>
  <c r="T30" i="1"/>
  <c r="L30" i="1"/>
  <c r="C30" i="1"/>
  <c r="H30" i="1"/>
  <c r="S30" i="1"/>
  <c r="G30" i="1"/>
  <c r="R30" i="1"/>
  <c r="F30" i="1"/>
  <c r="Q30" i="1"/>
  <c r="E30" i="1"/>
</calcChain>
</file>

<file path=xl/sharedStrings.xml><?xml version="1.0" encoding="utf-8"?>
<sst xmlns="http://schemas.openxmlformats.org/spreadsheetml/2006/main" count="305" uniqueCount="49">
  <si>
    <t>User</t>
  </si>
  <si>
    <t>Gender (1 =F, 0=M)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</si>
  <si>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</si>
  <si>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</si>
  <si>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</si>
  <si>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</si>
  <si>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</si>
  <si>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</si>
  <si>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</si>
  <si>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</si>
  <si>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</si>
  <si>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</si>
  <si>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</si>
  <si>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</si>
  <si>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</si>
  <si>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</si>
  <si>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</si>
  <si>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</si>
  <si>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</si>
  <si>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</si>
  <si>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</si>
  <si>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</si>
  <si>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SUM</t>
  </si>
  <si>
    <t>Blank</t>
  </si>
  <si>
    <t xml:space="preserve">Rating Count </t>
  </si>
  <si>
    <t>Mean</t>
  </si>
  <si>
    <t>Movie</t>
  </si>
  <si>
    <t>Ratings</t>
  </si>
  <si>
    <t>Rating count</t>
  </si>
  <si>
    <t>4+</t>
  </si>
  <si>
    <t>4+ percentage</t>
  </si>
  <si>
    <t>with toy</t>
  </si>
  <si>
    <t>Corrlation</t>
  </si>
  <si>
    <t>Male count</t>
  </si>
  <si>
    <t>Female count</t>
  </si>
  <si>
    <t>Male Sum</t>
  </si>
  <si>
    <t>Female Sum</t>
  </si>
  <si>
    <t>Male Average</t>
  </si>
  <si>
    <t>Female Average</t>
  </si>
  <si>
    <t>difference 1</t>
  </si>
  <si>
    <t>difference 2</t>
  </si>
  <si>
    <t>female count - malecount</t>
  </si>
  <si>
    <t>4+ difference</t>
  </si>
  <si>
    <t xml:space="preserve">Sum </t>
  </si>
  <si>
    <t xml:space="preserve">Count </t>
  </si>
  <si>
    <t>Count</t>
  </si>
  <si>
    <t>Average</t>
  </si>
  <si>
    <t>4+ Average</t>
  </si>
  <si>
    <t>4+percentage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</si>
</sst>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6" fillId="0" borderId="0" xfId="0" applyFont="1" applyAlignment="1"/>
    <xf numFmtId="0" fontId="16" fillId="0" borderId="0" xfId="0" applyFont="1"/>
    <xf numFmtId="0" fontId="0" fillId="0" borderId="0" xfId="0" applyFont="1" applyAlignment="1"/>
    <xf numFmtId="0" fontId="0" fillId="0" borderId="0" xfId="0" applyFont="1"/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opLeftCell="A40" zoomScale="90" zoomScaleNormal="90" workbookViewId="0">
      <selection activeCell="C55" sqref="C55"/>
    </sheetView>
  </sheetViews>
  <sheetFormatPr defaultRowHeight="14.4" x14ac:dyDescent="0.3"/>
  <cols>
    <col min="1" max="1" width="11.5546875" bestFit="1" customWidth="1"/>
  </cols>
  <sheetData>
    <row r="1" spans="1:27" ht="11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7" ht="18" x14ac:dyDescent="0.35">
      <c r="A2" s="1">
        <v>755</v>
      </c>
      <c r="B2" s="8">
        <v>0</v>
      </c>
      <c r="C2" s="1">
        <v>1</v>
      </c>
      <c r="D2" s="1">
        <v>5</v>
      </c>
      <c r="E2" s="1">
        <v>2</v>
      </c>
      <c r="F2" s="1"/>
      <c r="G2" s="1">
        <v>4</v>
      </c>
      <c r="H2" s="1">
        <v>4</v>
      </c>
      <c r="I2" s="7">
        <v>2</v>
      </c>
      <c r="J2" s="1">
        <v>2</v>
      </c>
      <c r="K2" s="1"/>
      <c r="L2" s="1">
        <v>3</v>
      </c>
      <c r="M2" s="1">
        <v>2</v>
      </c>
      <c r="N2" s="1"/>
      <c r="O2" s="1">
        <v>5</v>
      </c>
      <c r="P2" s="1">
        <v>2</v>
      </c>
      <c r="Q2" s="1"/>
      <c r="R2" s="1">
        <v>4</v>
      </c>
      <c r="S2" s="1">
        <v>2</v>
      </c>
      <c r="T2" s="1">
        <v>5</v>
      </c>
      <c r="U2" s="1"/>
      <c r="V2" s="1"/>
      <c r="W2" s="4"/>
      <c r="AA2">
        <v>1</v>
      </c>
    </row>
    <row r="3" spans="1:27" ht="18" x14ac:dyDescent="0.35">
      <c r="A3" s="1">
        <v>5277</v>
      </c>
      <c r="B3" s="8">
        <v>0</v>
      </c>
      <c r="C3" s="1">
        <v>5</v>
      </c>
      <c r="D3" s="1">
        <v>3</v>
      </c>
      <c r="E3" s="1"/>
      <c r="F3" s="1">
        <v>2</v>
      </c>
      <c r="G3" s="1">
        <v>4</v>
      </c>
      <c r="H3" s="1">
        <v>2</v>
      </c>
      <c r="I3" s="7">
        <v>1</v>
      </c>
      <c r="J3" s="1"/>
      <c r="K3" s="1"/>
      <c r="L3" s="1">
        <v>4</v>
      </c>
      <c r="M3" s="1">
        <v>3</v>
      </c>
      <c r="N3" s="1">
        <v>2</v>
      </c>
      <c r="O3" s="1">
        <v>2</v>
      </c>
      <c r="P3" s="1"/>
      <c r="Q3" s="1">
        <v>2</v>
      </c>
      <c r="R3" s="1"/>
      <c r="S3" s="1">
        <v>5</v>
      </c>
      <c r="T3" s="1">
        <v>1</v>
      </c>
      <c r="U3" s="1">
        <v>3</v>
      </c>
      <c r="V3" s="1"/>
      <c r="W3" s="4"/>
      <c r="AA3">
        <v>1</v>
      </c>
    </row>
    <row r="4" spans="1:27" ht="18" x14ac:dyDescent="0.35">
      <c r="A4" s="1">
        <v>1577</v>
      </c>
      <c r="B4" s="8">
        <v>1</v>
      </c>
      <c r="C4" s="1"/>
      <c r="D4" s="1"/>
      <c r="E4" s="1"/>
      <c r="F4" s="1">
        <v>5</v>
      </c>
      <c r="G4" s="1">
        <v>2</v>
      </c>
      <c r="H4" s="1"/>
      <c r="I4" s="7">
        <v>4</v>
      </c>
      <c r="J4" s="1"/>
      <c r="K4" s="1"/>
      <c r="L4" s="1">
        <v>1</v>
      </c>
      <c r="M4" s="1"/>
      <c r="N4" s="1">
        <v>1</v>
      </c>
      <c r="O4" s="1">
        <v>4</v>
      </c>
      <c r="P4" s="1">
        <v>4</v>
      </c>
      <c r="Q4" s="1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4"/>
    </row>
    <row r="5" spans="1:27" ht="18" x14ac:dyDescent="0.35">
      <c r="A5" s="1">
        <v>4388</v>
      </c>
      <c r="B5" s="8">
        <v>0</v>
      </c>
      <c r="C5" s="1"/>
      <c r="D5" s="1">
        <v>3</v>
      </c>
      <c r="E5" s="1"/>
      <c r="F5" s="1"/>
      <c r="G5" s="1"/>
      <c r="H5" s="1">
        <v>1</v>
      </c>
      <c r="I5" s="7">
        <v>2</v>
      </c>
      <c r="J5" s="1">
        <v>3</v>
      </c>
      <c r="K5" s="1">
        <v>4</v>
      </c>
      <c r="L5" s="1"/>
      <c r="M5" s="1"/>
      <c r="N5" s="1">
        <v>4</v>
      </c>
      <c r="O5" s="1">
        <v>1</v>
      </c>
      <c r="P5" s="1">
        <v>3</v>
      </c>
      <c r="Q5" s="1">
        <v>5</v>
      </c>
      <c r="R5" s="1"/>
      <c r="S5" s="1">
        <v>5</v>
      </c>
      <c r="T5" s="1">
        <v>1</v>
      </c>
      <c r="U5" s="1">
        <v>1</v>
      </c>
      <c r="V5" s="1">
        <v>2</v>
      </c>
      <c r="W5" s="4"/>
    </row>
    <row r="6" spans="1:27" ht="18" x14ac:dyDescent="0.35">
      <c r="A6" s="1">
        <v>1202</v>
      </c>
      <c r="B6" s="8">
        <v>1</v>
      </c>
      <c r="C6" s="1">
        <v>4</v>
      </c>
      <c r="D6" s="1">
        <v>3</v>
      </c>
      <c r="E6" s="1">
        <v>4</v>
      </c>
      <c r="F6" s="1">
        <v>1</v>
      </c>
      <c r="G6" s="1">
        <v>4</v>
      </c>
      <c r="H6" s="1">
        <v>1</v>
      </c>
      <c r="I6" s="7"/>
      <c r="J6" s="1">
        <v>4</v>
      </c>
      <c r="K6" s="1"/>
      <c r="L6" s="1">
        <v>1</v>
      </c>
      <c r="M6" s="1">
        <v>5</v>
      </c>
      <c r="N6" s="1">
        <v>1</v>
      </c>
      <c r="O6" s="1"/>
      <c r="P6" s="1">
        <v>4</v>
      </c>
      <c r="Q6" s="1"/>
      <c r="R6" s="1">
        <v>3</v>
      </c>
      <c r="S6" s="1">
        <v>5</v>
      </c>
      <c r="T6" s="1">
        <v>5</v>
      </c>
      <c r="U6" s="1"/>
      <c r="V6" s="1"/>
      <c r="W6" s="4"/>
      <c r="Y6">
        <v>0</v>
      </c>
    </row>
    <row r="7" spans="1:27" ht="18" x14ac:dyDescent="0.35">
      <c r="A7" s="1">
        <v>3823</v>
      </c>
      <c r="B7" s="8">
        <v>1</v>
      </c>
      <c r="C7" s="1">
        <v>2</v>
      </c>
      <c r="D7" s="1">
        <v>4</v>
      </c>
      <c r="E7" s="1">
        <v>4</v>
      </c>
      <c r="F7" s="1">
        <v>4</v>
      </c>
      <c r="G7" s="1"/>
      <c r="H7" s="1"/>
      <c r="I7" s="7">
        <v>3</v>
      </c>
      <c r="J7" s="1">
        <v>1</v>
      </c>
      <c r="K7" s="1">
        <v>4</v>
      </c>
      <c r="L7" s="1">
        <v>4</v>
      </c>
      <c r="M7" s="1">
        <v>5</v>
      </c>
      <c r="N7" s="1">
        <v>2</v>
      </c>
      <c r="O7" s="1">
        <v>4</v>
      </c>
      <c r="P7" s="1"/>
      <c r="Q7" s="1">
        <v>1</v>
      </c>
      <c r="R7" s="1"/>
      <c r="S7" s="1"/>
      <c r="T7" s="1">
        <v>3</v>
      </c>
      <c r="U7" s="1"/>
      <c r="V7" s="1">
        <v>2</v>
      </c>
      <c r="W7" s="4"/>
    </row>
    <row r="8" spans="1:27" ht="18" x14ac:dyDescent="0.35">
      <c r="A8" s="1">
        <v>5448</v>
      </c>
      <c r="B8" s="8">
        <v>0</v>
      </c>
      <c r="C8" s="1"/>
      <c r="D8" s="1"/>
      <c r="E8" s="1">
        <v>3</v>
      </c>
      <c r="F8" s="1">
        <v>1</v>
      </c>
      <c r="G8" s="1">
        <v>1</v>
      </c>
      <c r="H8" s="1">
        <v>4</v>
      </c>
      <c r="I8" s="7"/>
      <c r="J8" s="1">
        <v>5</v>
      </c>
      <c r="K8" s="1">
        <v>2</v>
      </c>
      <c r="L8" s="1"/>
      <c r="M8" s="1">
        <v>1</v>
      </c>
      <c r="N8" s="1"/>
      <c r="O8" s="1"/>
      <c r="P8" s="1">
        <v>3</v>
      </c>
      <c r="Q8" s="1"/>
      <c r="R8" s="1">
        <v>1</v>
      </c>
      <c r="S8" s="1"/>
      <c r="T8" s="1"/>
      <c r="U8" s="1">
        <v>5</v>
      </c>
      <c r="V8" s="1">
        <v>2</v>
      </c>
      <c r="W8" s="4"/>
      <c r="Y8">
        <v>0</v>
      </c>
    </row>
    <row r="9" spans="1:27" ht="18" x14ac:dyDescent="0.35">
      <c r="A9" s="1">
        <v>5347</v>
      </c>
      <c r="B9" s="8">
        <v>0</v>
      </c>
      <c r="C9" s="1">
        <v>4</v>
      </c>
      <c r="D9" s="1"/>
      <c r="E9" s="1"/>
      <c r="F9" s="1"/>
      <c r="G9" s="1">
        <v>3</v>
      </c>
      <c r="H9" s="1">
        <v>2</v>
      </c>
      <c r="I9" s="7">
        <v>2</v>
      </c>
      <c r="J9" s="1"/>
      <c r="K9" s="1">
        <v>3</v>
      </c>
      <c r="L9" s="1"/>
      <c r="M9" s="1"/>
      <c r="N9" s="1">
        <v>2</v>
      </c>
      <c r="O9" s="1">
        <v>3</v>
      </c>
      <c r="P9" s="1">
        <v>2</v>
      </c>
      <c r="Q9" s="1">
        <v>4</v>
      </c>
      <c r="R9" s="1"/>
      <c r="S9" s="1">
        <v>1</v>
      </c>
      <c r="T9" s="1">
        <v>3</v>
      </c>
      <c r="U9" s="1">
        <v>5</v>
      </c>
      <c r="V9" s="1"/>
      <c r="W9" s="4"/>
    </row>
    <row r="10" spans="1:27" ht="18" x14ac:dyDescent="0.35">
      <c r="A10" s="1">
        <v>4117</v>
      </c>
      <c r="B10" s="8">
        <v>1</v>
      </c>
      <c r="C10" s="1">
        <v>5</v>
      </c>
      <c r="D10" s="1">
        <v>1</v>
      </c>
      <c r="E10" s="1"/>
      <c r="F10" s="1">
        <v>4</v>
      </c>
      <c r="G10" s="1">
        <v>2</v>
      </c>
      <c r="H10" s="1">
        <v>4</v>
      </c>
      <c r="I10" s="7">
        <v>4</v>
      </c>
      <c r="J10" s="1">
        <v>4</v>
      </c>
      <c r="K10" s="1"/>
      <c r="L10" s="1">
        <v>1</v>
      </c>
      <c r="M10" s="1">
        <v>2</v>
      </c>
      <c r="N10" s="1">
        <v>3</v>
      </c>
      <c r="O10" s="1">
        <v>1</v>
      </c>
      <c r="P10" s="1"/>
      <c r="Q10" s="1">
        <v>5</v>
      </c>
      <c r="R10" s="1"/>
      <c r="S10" s="1"/>
      <c r="T10" s="1"/>
      <c r="U10" s="1"/>
      <c r="V10" s="1">
        <v>5</v>
      </c>
      <c r="W10" s="4"/>
    </row>
    <row r="11" spans="1:27" ht="18" x14ac:dyDescent="0.35">
      <c r="A11" s="1">
        <v>2765</v>
      </c>
      <c r="B11" s="8">
        <v>0</v>
      </c>
      <c r="C11" s="1">
        <v>4</v>
      </c>
      <c r="D11" s="1">
        <v>2</v>
      </c>
      <c r="E11" s="1"/>
      <c r="F11" s="1">
        <v>5</v>
      </c>
      <c r="G11" s="1">
        <v>3</v>
      </c>
      <c r="H11" s="1"/>
      <c r="I11" s="7">
        <v>4</v>
      </c>
      <c r="J11" s="1">
        <v>3</v>
      </c>
      <c r="K11" s="1">
        <v>4</v>
      </c>
      <c r="L11" s="1"/>
      <c r="M11" s="1"/>
      <c r="N11" s="1"/>
      <c r="O11" s="1">
        <v>2</v>
      </c>
      <c r="P11" s="1"/>
      <c r="Q11" s="1"/>
      <c r="R11" s="1">
        <v>2</v>
      </c>
      <c r="S11" s="1">
        <v>5</v>
      </c>
      <c r="T11" s="1">
        <v>1</v>
      </c>
      <c r="U11" s="1"/>
      <c r="V11" s="1"/>
      <c r="W11" s="4"/>
    </row>
    <row r="12" spans="1:27" ht="18" x14ac:dyDescent="0.35">
      <c r="A12" s="1">
        <v>5450</v>
      </c>
      <c r="B12" s="8">
        <v>1</v>
      </c>
      <c r="C12" s="1">
        <v>2</v>
      </c>
      <c r="D12" s="1">
        <v>1</v>
      </c>
      <c r="E12" s="1">
        <v>5</v>
      </c>
      <c r="F12" s="1"/>
      <c r="G12" s="1"/>
      <c r="H12" s="1">
        <v>5</v>
      </c>
      <c r="I12" s="7">
        <v>5</v>
      </c>
      <c r="J12" s="1"/>
      <c r="K12" s="1"/>
      <c r="L12" s="1"/>
      <c r="M12" s="1"/>
      <c r="N12" s="1">
        <v>3</v>
      </c>
      <c r="O12" s="1">
        <v>2</v>
      </c>
      <c r="P12" s="1"/>
      <c r="Q12" s="1"/>
      <c r="R12" s="1">
        <v>1</v>
      </c>
      <c r="S12" s="1"/>
      <c r="T12" s="1">
        <v>2</v>
      </c>
      <c r="U12" s="1">
        <v>1</v>
      </c>
      <c r="V12" s="1">
        <v>4</v>
      </c>
      <c r="W12" s="4"/>
    </row>
    <row r="13" spans="1:27" ht="18" x14ac:dyDescent="0.35">
      <c r="A13" s="1">
        <v>139</v>
      </c>
      <c r="B13" s="8">
        <v>0</v>
      </c>
      <c r="C13" s="1">
        <v>3</v>
      </c>
      <c r="D13" s="1">
        <v>5</v>
      </c>
      <c r="E13" s="1">
        <v>2</v>
      </c>
      <c r="F13" s="1"/>
      <c r="G13" s="1">
        <v>2</v>
      </c>
      <c r="H13" s="1"/>
      <c r="I13" s="7">
        <v>2</v>
      </c>
      <c r="J13" s="1"/>
      <c r="K13" s="1">
        <v>1</v>
      </c>
      <c r="L13" s="1"/>
      <c r="M13" s="1">
        <v>3</v>
      </c>
      <c r="N13" s="1"/>
      <c r="O13" s="1">
        <v>3</v>
      </c>
      <c r="P13" s="1"/>
      <c r="Q13" s="1">
        <v>2</v>
      </c>
      <c r="R13" s="1">
        <v>5</v>
      </c>
      <c r="S13" s="1"/>
      <c r="T13" s="1"/>
      <c r="U13" s="1"/>
      <c r="V13" s="1">
        <v>2</v>
      </c>
      <c r="W13" s="4"/>
    </row>
    <row r="14" spans="1:27" ht="18" x14ac:dyDescent="0.35">
      <c r="A14" s="1">
        <v>1940</v>
      </c>
      <c r="B14" s="8">
        <v>0</v>
      </c>
      <c r="C14" s="1">
        <v>2</v>
      </c>
      <c r="D14" s="1">
        <v>3</v>
      </c>
      <c r="E14" s="1"/>
      <c r="F14" s="1">
        <v>5</v>
      </c>
      <c r="G14" s="1">
        <v>4</v>
      </c>
      <c r="H14" s="1"/>
      <c r="I14" s="7">
        <v>4</v>
      </c>
      <c r="J14" s="1">
        <v>5</v>
      </c>
      <c r="K14" s="1"/>
      <c r="L14" s="1"/>
      <c r="M14" s="1"/>
      <c r="N14" s="1">
        <v>2</v>
      </c>
      <c r="O14" s="1">
        <v>4</v>
      </c>
      <c r="P14" s="1"/>
      <c r="Q14" s="1">
        <v>3</v>
      </c>
      <c r="R14" s="1"/>
      <c r="S14" s="1"/>
      <c r="T14" s="1"/>
      <c r="U14" s="1">
        <v>5</v>
      </c>
      <c r="V14" s="1"/>
      <c r="W14" s="4"/>
    </row>
    <row r="15" spans="1:27" ht="18" x14ac:dyDescent="0.35">
      <c r="A15" s="1">
        <v>3118</v>
      </c>
      <c r="B15" s="8">
        <v>1</v>
      </c>
      <c r="C15" s="1">
        <v>3</v>
      </c>
      <c r="D15" s="1"/>
      <c r="E15" s="1">
        <v>3</v>
      </c>
      <c r="F15" s="1"/>
      <c r="G15" s="1">
        <v>2</v>
      </c>
      <c r="H15" s="1"/>
      <c r="I15" s="7">
        <v>3</v>
      </c>
      <c r="J15" s="1"/>
      <c r="K15" s="1"/>
      <c r="L15" s="1">
        <v>4</v>
      </c>
      <c r="M15" s="1"/>
      <c r="N15" s="1">
        <v>1</v>
      </c>
      <c r="O15" s="1">
        <v>2</v>
      </c>
      <c r="P15" s="1">
        <v>2</v>
      </c>
      <c r="Q15" s="1">
        <v>3</v>
      </c>
      <c r="R15" s="1">
        <v>5</v>
      </c>
      <c r="S15" s="1">
        <v>1</v>
      </c>
      <c r="T15" s="1"/>
      <c r="U15" s="1"/>
      <c r="V15" s="1"/>
      <c r="W15" s="4"/>
    </row>
    <row r="16" spans="1:27" ht="18" x14ac:dyDescent="0.35">
      <c r="A16" s="1">
        <v>4656</v>
      </c>
      <c r="B16" s="8">
        <v>1</v>
      </c>
      <c r="C16" s="1">
        <v>4</v>
      </c>
      <c r="D16" s="1">
        <v>4</v>
      </c>
      <c r="E16" s="1"/>
      <c r="F16" s="1"/>
      <c r="G16" s="1">
        <v>5</v>
      </c>
      <c r="H16" s="1">
        <v>5</v>
      </c>
      <c r="I16" s="7">
        <v>2</v>
      </c>
      <c r="J16" s="1"/>
      <c r="K16" s="1">
        <v>3</v>
      </c>
      <c r="L16" s="1">
        <v>5</v>
      </c>
      <c r="M16" s="1"/>
      <c r="N16" s="1">
        <v>1</v>
      </c>
      <c r="O16" s="1">
        <v>3</v>
      </c>
      <c r="P16" s="1"/>
      <c r="Q16" s="1">
        <v>2</v>
      </c>
      <c r="R16" s="1"/>
      <c r="S16" s="1">
        <v>3</v>
      </c>
      <c r="T16" s="1"/>
      <c r="U16" s="1">
        <v>3</v>
      </c>
      <c r="V16" s="1">
        <v>1</v>
      </c>
      <c r="W16" s="4"/>
    </row>
    <row r="17" spans="1:25" ht="18" x14ac:dyDescent="0.35">
      <c r="A17" s="1">
        <v>4796</v>
      </c>
      <c r="B17" s="8">
        <v>1</v>
      </c>
      <c r="C17" s="1"/>
      <c r="D17" s="1"/>
      <c r="E17" s="1">
        <v>1</v>
      </c>
      <c r="F17" s="1"/>
      <c r="G17" s="1">
        <v>3</v>
      </c>
      <c r="H17" s="1">
        <v>2</v>
      </c>
      <c r="I17" s="7"/>
      <c r="J17" s="1">
        <v>2</v>
      </c>
      <c r="K17" s="1"/>
      <c r="L17" s="1">
        <v>1</v>
      </c>
      <c r="M17" s="1">
        <v>5</v>
      </c>
      <c r="N17" s="1"/>
      <c r="O17" s="1"/>
      <c r="P17" s="1"/>
      <c r="Q17" s="1">
        <v>5</v>
      </c>
      <c r="R17" s="1">
        <v>2</v>
      </c>
      <c r="S17" s="1">
        <v>2</v>
      </c>
      <c r="T17" s="1">
        <v>4</v>
      </c>
      <c r="U17" s="1">
        <v>3</v>
      </c>
      <c r="V17" s="1">
        <v>4</v>
      </c>
      <c r="W17" s="4"/>
      <c r="Y17" s="1">
        <v>0</v>
      </c>
    </row>
    <row r="18" spans="1:25" ht="18" x14ac:dyDescent="0.35">
      <c r="A18" s="1">
        <v>6037</v>
      </c>
      <c r="B18" s="8">
        <v>0</v>
      </c>
      <c r="C18" s="1"/>
      <c r="D18" s="1"/>
      <c r="E18" s="1"/>
      <c r="F18" s="1"/>
      <c r="G18" s="1">
        <v>4</v>
      </c>
      <c r="H18" s="1"/>
      <c r="I18" s="7">
        <v>2</v>
      </c>
      <c r="J18" s="1"/>
      <c r="K18" s="1">
        <v>2</v>
      </c>
      <c r="L18" s="1"/>
      <c r="M18" s="1">
        <v>2</v>
      </c>
      <c r="N18" s="1"/>
      <c r="O18" s="1"/>
      <c r="P18" s="1"/>
      <c r="Q18" s="1"/>
      <c r="R18" s="1">
        <v>4</v>
      </c>
      <c r="S18" s="1"/>
      <c r="T18" s="1"/>
      <c r="U18" s="1"/>
      <c r="V18" s="1"/>
      <c r="W18" s="4"/>
    </row>
    <row r="19" spans="1:25" ht="18" x14ac:dyDescent="0.35">
      <c r="A19" s="1">
        <v>3048</v>
      </c>
      <c r="B19" s="8">
        <v>1</v>
      </c>
      <c r="C19" s="1">
        <v>4</v>
      </c>
      <c r="D19" s="1">
        <v>5</v>
      </c>
      <c r="E19" s="1">
        <v>1</v>
      </c>
      <c r="F19" s="1">
        <v>5</v>
      </c>
      <c r="G19" s="1">
        <v>1</v>
      </c>
      <c r="H19" s="1">
        <v>1</v>
      </c>
      <c r="I19" s="7">
        <v>4</v>
      </c>
      <c r="J19" s="1"/>
      <c r="K19" s="1">
        <v>5</v>
      </c>
      <c r="L19" s="1"/>
      <c r="M19" s="1"/>
      <c r="N19" s="1"/>
      <c r="O19" s="1"/>
      <c r="P19" s="1">
        <v>4</v>
      </c>
      <c r="Q19" s="1"/>
      <c r="R19" s="1"/>
      <c r="S19" s="1">
        <v>2</v>
      </c>
      <c r="T19" s="1">
        <v>1</v>
      </c>
      <c r="U19" s="1">
        <v>2</v>
      </c>
      <c r="V19" s="1">
        <v>5</v>
      </c>
      <c r="W19" s="4"/>
    </row>
    <row r="20" spans="1:25" ht="18" x14ac:dyDescent="0.35">
      <c r="A20" s="1">
        <v>4790</v>
      </c>
      <c r="B20" s="8">
        <v>0</v>
      </c>
      <c r="C20" s="1">
        <v>5</v>
      </c>
      <c r="D20" s="1">
        <v>1</v>
      </c>
      <c r="E20" s="1"/>
      <c r="F20" s="1"/>
      <c r="G20" s="1"/>
      <c r="H20" s="1">
        <v>4</v>
      </c>
      <c r="I20" s="7">
        <v>2</v>
      </c>
      <c r="J20" s="1">
        <v>1</v>
      </c>
      <c r="K20" s="1">
        <v>3</v>
      </c>
      <c r="L20" s="1">
        <v>3</v>
      </c>
      <c r="M20" s="1">
        <v>3</v>
      </c>
      <c r="N20" s="1">
        <v>1</v>
      </c>
      <c r="O20" s="1"/>
      <c r="P20" s="1"/>
      <c r="Q20" s="1"/>
      <c r="R20" s="1">
        <v>2</v>
      </c>
      <c r="S20" s="1"/>
      <c r="T20" s="1"/>
      <c r="U20" s="1"/>
      <c r="V20" s="1"/>
      <c r="W20" s="4"/>
    </row>
    <row r="21" spans="1:25" ht="18" x14ac:dyDescent="0.35">
      <c r="A21" s="1">
        <v>4489</v>
      </c>
      <c r="B21" s="8">
        <v>0</v>
      </c>
      <c r="C21" s="1">
        <v>1</v>
      </c>
      <c r="D21" s="1">
        <v>2</v>
      </c>
      <c r="E21" s="1">
        <v>2</v>
      </c>
      <c r="F21" s="1">
        <v>4</v>
      </c>
      <c r="G21" s="1">
        <v>5</v>
      </c>
      <c r="H21" s="1"/>
      <c r="I21" s="7">
        <v>2</v>
      </c>
      <c r="J21" s="1">
        <v>3</v>
      </c>
      <c r="K21" s="1">
        <v>2</v>
      </c>
      <c r="L21" s="1">
        <v>2</v>
      </c>
      <c r="M21" s="1">
        <v>1</v>
      </c>
      <c r="N21" s="1"/>
      <c r="O21" s="1"/>
      <c r="P21" s="1">
        <v>5</v>
      </c>
      <c r="Q21" s="1">
        <v>5</v>
      </c>
      <c r="R21" s="1">
        <v>4</v>
      </c>
      <c r="S21" s="1">
        <v>3</v>
      </c>
      <c r="T21" s="1">
        <v>5</v>
      </c>
      <c r="U21" s="1">
        <v>3</v>
      </c>
      <c r="V21" s="1"/>
      <c r="W21" s="4"/>
    </row>
    <row r="22" spans="1:25" x14ac:dyDescent="0.3">
      <c r="B22" s="1"/>
    </row>
    <row r="23" spans="1:25" x14ac:dyDescent="0.3">
      <c r="A23" t="s">
        <v>33</v>
      </c>
      <c r="C23">
        <v>8</v>
      </c>
      <c r="D23">
        <v>8</v>
      </c>
      <c r="E23">
        <v>6</v>
      </c>
      <c r="F23">
        <v>5</v>
      </c>
      <c r="G23" s="1">
        <v>9</v>
      </c>
      <c r="H23">
        <v>6</v>
      </c>
      <c r="I23" s="7">
        <v>10</v>
      </c>
      <c r="J23">
        <v>7</v>
      </c>
      <c r="K23" s="1">
        <v>8</v>
      </c>
      <c r="L23">
        <v>4</v>
      </c>
      <c r="M23" s="1">
        <v>7</v>
      </c>
      <c r="N23">
        <v>5</v>
      </c>
      <c r="O23" s="1">
        <v>7</v>
      </c>
      <c r="P23">
        <v>5</v>
      </c>
      <c r="Q23" s="1">
        <v>6</v>
      </c>
      <c r="R23" s="1">
        <v>7</v>
      </c>
      <c r="S23" s="1">
        <v>6</v>
      </c>
      <c r="T23" s="1">
        <v>6</v>
      </c>
      <c r="U23" s="1">
        <v>6</v>
      </c>
      <c r="V23" s="1">
        <v>3</v>
      </c>
      <c r="W23">
        <f>SUM(C23:V23)</f>
        <v>129</v>
      </c>
    </row>
    <row r="24" spans="1:25" x14ac:dyDescent="0.3">
      <c r="A24" t="s">
        <v>34</v>
      </c>
      <c r="C24">
        <v>7</v>
      </c>
      <c r="D24">
        <v>6</v>
      </c>
      <c r="E24">
        <v>4</v>
      </c>
      <c r="F24" s="1">
        <v>5</v>
      </c>
      <c r="G24" s="1">
        <v>7</v>
      </c>
      <c r="H24" s="1">
        <v>6</v>
      </c>
      <c r="I24" s="7">
        <v>7</v>
      </c>
      <c r="J24" s="1">
        <v>4</v>
      </c>
      <c r="K24" s="1">
        <v>3</v>
      </c>
      <c r="L24" s="1">
        <v>7</v>
      </c>
      <c r="M24" s="1">
        <v>4</v>
      </c>
      <c r="N24" s="1">
        <v>7</v>
      </c>
      <c r="O24" s="1">
        <v>6</v>
      </c>
      <c r="P24" s="1">
        <v>4</v>
      </c>
      <c r="Q24" s="1">
        <v>6</v>
      </c>
      <c r="R24" s="1">
        <v>5</v>
      </c>
      <c r="S24" s="1">
        <v>6</v>
      </c>
      <c r="T24" s="1">
        <v>6</v>
      </c>
      <c r="U24" s="1">
        <v>5</v>
      </c>
      <c r="V24" s="1">
        <v>7</v>
      </c>
      <c r="W24">
        <f>SUM(C24:V24)</f>
        <v>112</v>
      </c>
    </row>
    <row r="25" spans="1:25" x14ac:dyDescent="0.3">
      <c r="A25" t="s">
        <v>22</v>
      </c>
      <c r="C25">
        <f t="shared" ref="C25:V25" si="0">SUM(C2:C21)</f>
        <v>49</v>
      </c>
      <c r="D25">
        <f t="shared" si="0"/>
        <v>42</v>
      </c>
      <c r="E25">
        <f t="shared" si="0"/>
        <v>27</v>
      </c>
      <c r="F25">
        <f t="shared" si="0"/>
        <v>36</v>
      </c>
      <c r="G25">
        <f t="shared" si="0"/>
        <v>49</v>
      </c>
      <c r="H25">
        <f t="shared" si="0"/>
        <v>35</v>
      </c>
      <c r="I25">
        <f t="shared" si="0"/>
        <v>48</v>
      </c>
      <c r="J25">
        <f t="shared" si="0"/>
        <v>33</v>
      </c>
      <c r="K25">
        <f t="shared" si="0"/>
        <v>33</v>
      </c>
      <c r="L25">
        <f t="shared" si="0"/>
        <v>29</v>
      </c>
      <c r="M25">
        <f t="shared" si="0"/>
        <v>32</v>
      </c>
      <c r="N25">
        <f t="shared" si="0"/>
        <v>23</v>
      </c>
      <c r="O25">
        <f t="shared" si="0"/>
        <v>36</v>
      </c>
      <c r="P25">
        <f t="shared" si="0"/>
        <v>29</v>
      </c>
      <c r="Q25">
        <f t="shared" si="0"/>
        <v>38</v>
      </c>
      <c r="R25">
        <f t="shared" si="0"/>
        <v>34</v>
      </c>
      <c r="S25">
        <f t="shared" si="0"/>
        <v>36</v>
      </c>
      <c r="T25">
        <f t="shared" si="0"/>
        <v>34</v>
      </c>
      <c r="U25">
        <f t="shared" si="0"/>
        <v>32</v>
      </c>
      <c r="V25">
        <f t="shared" si="0"/>
        <v>30</v>
      </c>
    </row>
    <row r="26" spans="1:25" x14ac:dyDescent="0.3">
      <c r="A26" t="s">
        <v>23</v>
      </c>
      <c r="C26">
        <f t="shared" ref="C26:V26" si="1">COUNTBLANK(C2:C21)</f>
        <v>5</v>
      </c>
      <c r="D26">
        <f t="shared" si="1"/>
        <v>6</v>
      </c>
      <c r="E26">
        <f t="shared" si="1"/>
        <v>10</v>
      </c>
      <c r="F26">
        <f t="shared" si="1"/>
        <v>10</v>
      </c>
      <c r="G26">
        <f t="shared" si="1"/>
        <v>4</v>
      </c>
      <c r="H26">
        <f t="shared" si="1"/>
        <v>8</v>
      </c>
      <c r="I26">
        <f t="shared" si="1"/>
        <v>3</v>
      </c>
      <c r="J26">
        <f t="shared" si="1"/>
        <v>9</v>
      </c>
      <c r="K26">
        <f t="shared" si="1"/>
        <v>9</v>
      </c>
      <c r="L26">
        <f t="shared" si="1"/>
        <v>9</v>
      </c>
      <c r="M26">
        <f t="shared" si="1"/>
        <v>9</v>
      </c>
      <c r="N26">
        <f t="shared" si="1"/>
        <v>8</v>
      </c>
      <c r="O26">
        <f t="shared" si="1"/>
        <v>7</v>
      </c>
      <c r="P26">
        <f t="shared" si="1"/>
        <v>11</v>
      </c>
      <c r="Q26">
        <f t="shared" si="1"/>
        <v>8</v>
      </c>
      <c r="R26">
        <f t="shared" si="1"/>
        <v>8</v>
      </c>
      <c r="S26">
        <f t="shared" si="1"/>
        <v>8</v>
      </c>
      <c r="T26">
        <f t="shared" si="1"/>
        <v>8</v>
      </c>
      <c r="U26">
        <f t="shared" si="1"/>
        <v>9</v>
      </c>
      <c r="V26">
        <f t="shared" si="1"/>
        <v>10</v>
      </c>
    </row>
    <row r="27" spans="1:25" x14ac:dyDescent="0.3">
      <c r="A27" t="s">
        <v>24</v>
      </c>
      <c r="C27">
        <f t="shared" ref="C27:V27" si="2">20-C26</f>
        <v>15</v>
      </c>
      <c r="D27">
        <f t="shared" si="2"/>
        <v>14</v>
      </c>
      <c r="E27">
        <f t="shared" si="2"/>
        <v>10</v>
      </c>
      <c r="F27">
        <f t="shared" si="2"/>
        <v>10</v>
      </c>
      <c r="G27">
        <f t="shared" si="2"/>
        <v>16</v>
      </c>
      <c r="H27">
        <f t="shared" si="2"/>
        <v>12</v>
      </c>
      <c r="I27">
        <f t="shared" si="2"/>
        <v>17</v>
      </c>
      <c r="J27">
        <f t="shared" si="2"/>
        <v>11</v>
      </c>
      <c r="K27">
        <f t="shared" si="2"/>
        <v>11</v>
      </c>
      <c r="L27">
        <f t="shared" si="2"/>
        <v>11</v>
      </c>
      <c r="M27">
        <f t="shared" si="2"/>
        <v>11</v>
      </c>
      <c r="N27">
        <f t="shared" si="2"/>
        <v>12</v>
      </c>
      <c r="O27">
        <f t="shared" si="2"/>
        <v>13</v>
      </c>
      <c r="P27">
        <f t="shared" si="2"/>
        <v>9</v>
      </c>
      <c r="Q27">
        <f t="shared" si="2"/>
        <v>12</v>
      </c>
      <c r="R27">
        <f t="shared" si="2"/>
        <v>12</v>
      </c>
      <c r="S27">
        <f t="shared" si="2"/>
        <v>12</v>
      </c>
      <c r="T27">
        <f t="shared" si="2"/>
        <v>12</v>
      </c>
      <c r="U27">
        <f t="shared" si="2"/>
        <v>11</v>
      </c>
      <c r="V27">
        <f t="shared" si="2"/>
        <v>10</v>
      </c>
    </row>
    <row r="28" spans="1:25" x14ac:dyDescent="0.3">
      <c r="A28" t="s">
        <v>25</v>
      </c>
      <c r="C28">
        <f t="shared" ref="C28:V28" si="3">C25/C27</f>
        <v>3.2666666666666666</v>
      </c>
      <c r="D28">
        <f t="shared" si="3"/>
        <v>3</v>
      </c>
      <c r="E28">
        <f t="shared" si="3"/>
        <v>2.7</v>
      </c>
      <c r="F28">
        <f t="shared" si="3"/>
        <v>3.6</v>
      </c>
      <c r="G28">
        <f t="shared" si="3"/>
        <v>3.0625</v>
      </c>
      <c r="H28">
        <f t="shared" si="3"/>
        <v>2.9166666666666665</v>
      </c>
      <c r="I28">
        <f t="shared" si="3"/>
        <v>2.8235294117647061</v>
      </c>
      <c r="J28">
        <f t="shared" si="3"/>
        <v>3</v>
      </c>
      <c r="K28">
        <f t="shared" si="3"/>
        <v>3</v>
      </c>
      <c r="L28">
        <f t="shared" si="3"/>
        <v>2.6363636363636362</v>
      </c>
      <c r="M28">
        <f t="shared" si="3"/>
        <v>2.9090909090909092</v>
      </c>
      <c r="N28">
        <f t="shared" si="3"/>
        <v>1.9166666666666667</v>
      </c>
      <c r="O28">
        <f t="shared" si="3"/>
        <v>2.7692307692307692</v>
      </c>
      <c r="P28">
        <f t="shared" si="3"/>
        <v>3.2222222222222223</v>
      </c>
      <c r="Q28">
        <f t="shared" si="3"/>
        <v>3.1666666666666665</v>
      </c>
      <c r="R28">
        <f t="shared" si="3"/>
        <v>2.8333333333333335</v>
      </c>
      <c r="S28">
        <f t="shared" si="3"/>
        <v>3</v>
      </c>
      <c r="T28">
        <f t="shared" si="3"/>
        <v>2.8333333333333335</v>
      </c>
      <c r="U28">
        <f t="shared" si="3"/>
        <v>2.9090909090909092</v>
      </c>
      <c r="V28">
        <f t="shared" si="3"/>
        <v>3</v>
      </c>
    </row>
    <row r="29" spans="1:25" x14ac:dyDescent="0.3">
      <c r="A29" t="s">
        <v>29</v>
      </c>
      <c r="C29">
        <f>COUNTIF(C2:C21,"&gt;3")</f>
        <v>8</v>
      </c>
      <c r="D29">
        <f t="shared" ref="D29:V29" si="4">COUNTIF(D2:D21,"&gt;3")</f>
        <v>5</v>
      </c>
      <c r="E29">
        <f t="shared" si="4"/>
        <v>3</v>
      </c>
      <c r="F29">
        <f t="shared" si="4"/>
        <v>7</v>
      </c>
      <c r="G29">
        <f t="shared" si="4"/>
        <v>7</v>
      </c>
      <c r="H29">
        <f t="shared" si="4"/>
        <v>6</v>
      </c>
      <c r="I29">
        <f t="shared" si="4"/>
        <v>6</v>
      </c>
      <c r="J29">
        <f t="shared" si="4"/>
        <v>4</v>
      </c>
      <c r="K29">
        <f t="shared" si="4"/>
        <v>4</v>
      </c>
      <c r="L29">
        <f t="shared" si="4"/>
        <v>4</v>
      </c>
      <c r="M29">
        <f t="shared" si="4"/>
        <v>3</v>
      </c>
      <c r="N29">
        <f t="shared" si="4"/>
        <v>1</v>
      </c>
      <c r="O29">
        <f t="shared" si="4"/>
        <v>4</v>
      </c>
      <c r="P29">
        <f t="shared" si="4"/>
        <v>4</v>
      </c>
      <c r="Q29">
        <f t="shared" si="4"/>
        <v>5</v>
      </c>
      <c r="R29">
        <f t="shared" si="4"/>
        <v>5</v>
      </c>
      <c r="S29">
        <f t="shared" si="4"/>
        <v>4</v>
      </c>
      <c r="T29">
        <f t="shared" si="4"/>
        <v>4</v>
      </c>
      <c r="U29">
        <f t="shared" si="4"/>
        <v>3</v>
      </c>
      <c r="V29">
        <f t="shared" si="4"/>
        <v>4</v>
      </c>
    </row>
    <row r="30" spans="1:25" x14ac:dyDescent="0.3">
      <c r="A30" t="s">
        <v>30</v>
      </c>
      <c r="C30">
        <f>(C29*100)/C27</f>
        <v>53.333333333333336</v>
      </c>
      <c r="D30">
        <f t="shared" ref="D30:V30" si="5">(D29*100)/D27</f>
        <v>35.714285714285715</v>
      </c>
      <c r="E30">
        <f t="shared" si="5"/>
        <v>30</v>
      </c>
      <c r="F30">
        <f t="shared" si="5"/>
        <v>70</v>
      </c>
      <c r="G30">
        <f t="shared" si="5"/>
        <v>43.75</v>
      </c>
      <c r="H30">
        <f t="shared" si="5"/>
        <v>50</v>
      </c>
      <c r="I30">
        <f t="shared" si="5"/>
        <v>35.294117647058826</v>
      </c>
      <c r="J30">
        <f t="shared" si="5"/>
        <v>36.363636363636367</v>
      </c>
      <c r="K30">
        <f t="shared" si="5"/>
        <v>36.363636363636367</v>
      </c>
      <c r="L30">
        <f t="shared" si="5"/>
        <v>36.363636363636367</v>
      </c>
      <c r="M30">
        <f t="shared" si="5"/>
        <v>27.272727272727273</v>
      </c>
      <c r="N30">
        <f t="shared" si="5"/>
        <v>8.3333333333333339</v>
      </c>
      <c r="O30">
        <f t="shared" si="5"/>
        <v>30.76923076923077</v>
      </c>
      <c r="P30">
        <f t="shared" si="5"/>
        <v>44.444444444444443</v>
      </c>
      <c r="Q30">
        <f t="shared" si="5"/>
        <v>41.666666666666664</v>
      </c>
      <c r="R30">
        <f t="shared" si="5"/>
        <v>41.666666666666664</v>
      </c>
      <c r="S30">
        <f t="shared" si="5"/>
        <v>33.333333333333336</v>
      </c>
      <c r="T30">
        <f t="shared" si="5"/>
        <v>33.333333333333336</v>
      </c>
      <c r="U30">
        <f t="shared" si="5"/>
        <v>27.272727272727273</v>
      </c>
      <c r="V30">
        <f t="shared" si="5"/>
        <v>40</v>
      </c>
    </row>
    <row r="31" spans="1:25" x14ac:dyDescent="0.3">
      <c r="C31">
        <v>3.2666666666666666</v>
      </c>
      <c r="D31">
        <v>3</v>
      </c>
      <c r="E31">
        <v>2.7</v>
      </c>
      <c r="F31">
        <v>3.6</v>
      </c>
      <c r="G31">
        <v>3.0625</v>
      </c>
      <c r="H31">
        <v>2.9166666666666665</v>
      </c>
      <c r="I31">
        <v>2.8235294117647061</v>
      </c>
      <c r="J31">
        <v>3</v>
      </c>
      <c r="K31">
        <v>3</v>
      </c>
      <c r="L31">
        <v>2.6363636363636362</v>
      </c>
      <c r="M31">
        <v>2.9090909090909092</v>
      </c>
      <c r="N31">
        <v>1.9166666666666667</v>
      </c>
      <c r="O31">
        <v>2.7692307692307692</v>
      </c>
      <c r="P31">
        <v>3.2222222222222223</v>
      </c>
      <c r="Q31">
        <v>3.1666666666666665</v>
      </c>
      <c r="R31">
        <v>2.8333333333333335</v>
      </c>
      <c r="S31">
        <v>3</v>
      </c>
      <c r="T31">
        <v>2.8333333333333335</v>
      </c>
      <c r="U31">
        <v>2.9090909090909092</v>
      </c>
      <c r="V31">
        <v>3</v>
      </c>
    </row>
    <row r="33" spans="1:25" x14ac:dyDescent="0.3">
      <c r="C33">
        <v>15</v>
      </c>
      <c r="D33">
        <v>14</v>
      </c>
      <c r="E33">
        <v>10</v>
      </c>
      <c r="F33">
        <v>10</v>
      </c>
      <c r="G33">
        <v>16</v>
      </c>
      <c r="H33">
        <v>12</v>
      </c>
      <c r="I33">
        <v>17</v>
      </c>
      <c r="J33">
        <v>11</v>
      </c>
      <c r="K33">
        <v>11</v>
      </c>
      <c r="L33">
        <v>11</v>
      </c>
      <c r="M33">
        <v>11</v>
      </c>
      <c r="N33">
        <v>12</v>
      </c>
      <c r="O33">
        <v>13</v>
      </c>
      <c r="P33">
        <v>9</v>
      </c>
      <c r="Q33">
        <v>12</v>
      </c>
      <c r="R33">
        <v>12</v>
      </c>
      <c r="S33">
        <v>12</v>
      </c>
      <c r="T33">
        <v>12</v>
      </c>
      <c r="U33">
        <v>11</v>
      </c>
      <c r="V33">
        <v>10</v>
      </c>
    </row>
    <row r="35" spans="1:25" x14ac:dyDescent="0.3">
      <c r="C35">
        <v>53.333333333333336</v>
      </c>
      <c r="D35">
        <v>35.714285714285715</v>
      </c>
      <c r="E35">
        <v>30</v>
      </c>
      <c r="F35">
        <v>70</v>
      </c>
      <c r="G35">
        <v>43.75</v>
      </c>
      <c r="H35">
        <v>50</v>
      </c>
      <c r="I35">
        <v>35.294117647058826</v>
      </c>
      <c r="J35">
        <v>36.363636363636367</v>
      </c>
      <c r="K35">
        <v>36.363636363636367</v>
      </c>
      <c r="L35">
        <v>36.363636363636367</v>
      </c>
      <c r="M35">
        <v>27.272727272727273</v>
      </c>
      <c r="N35">
        <v>8.3333333333333339</v>
      </c>
      <c r="O35">
        <v>30.76923076923077</v>
      </c>
      <c r="P35">
        <v>44.444444444444443</v>
      </c>
      <c r="Q35">
        <v>41.666666666666664</v>
      </c>
      <c r="R35">
        <v>41.666666666666664</v>
      </c>
      <c r="S35">
        <v>33.333333333333336</v>
      </c>
      <c r="T35">
        <v>33.333333333333336</v>
      </c>
      <c r="U35">
        <v>27.272727272727273</v>
      </c>
      <c r="V35">
        <v>40</v>
      </c>
    </row>
    <row r="37" spans="1:25" x14ac:dyDescent="0.3">
      <c r="A37" t="s">
        <v>31</v>
      </c>
      <c r="C37">
        <v>14</v>
      </c>
      <c r="D37">
        <v>13</v>
      </c>
      <c r="E37">
        <v>7</v>
      </c>
      <c r="F37">
        <v>8</v>
      </c>
      <c r="G37">
        <v>13</v>
      </c>
      <c r="H37">
        <v>9</v>
      </c>
      <c r="I37">
        <v>0</v>
      </c>
      <c r="J37">
        <v>8</v>
      </c>
      <c r="K37">
        <v>10</v>
      </c>
      <c r="L37">
        <v>9</v>
      </c>
      <c r="M37">
        <v>8</v>
      </c>
      <c r="N37">
        <v>11</v>
      </c>
      <c r="O37">
        <v>13</v>
      </c>
      <c r="P37">
        <v>7</v>
      </c>
      <c r="Q37">
        <v>11</v>
      </c>
      <c r="R37">
        <v>9</v>
      </c>
      <c r="S37">
        <v>10</v>
      </c>
      <c r="T37">
        <v>10</v>
      </c>
      <c r="U37">
        <v>9</v>
      </c>
      <c r="V37">
        <v>8</v>
      </c>
    </row>
    <row r="38" spans="1:25" x14ac:dyDescent="0.3">
      <c r="A38" t="s">
        <v>32</v>
      </c>
      <c r="C38">
        <f>CORREL(C2:C21,I2:I21)</f>
        <v>-0.1190045255637029</v>
      </c>
      <c r="D38">
        <f>CORREL(D2:D21,I2:I21)</f>
        <v>-0.31450444111055242</v>
      </c>
      <c r="E38">
        <f>CORREL(E2:E21,I2:I21)</f>
        <v>0.52291251658379712</v>
      </c>
      <c r="F38">
        <f>CORREL(F2:F21,I2:I21)</f>
        <v>0.88852331663863848</v>
      </c>
      <c r="G38">
        <f>CORREL(G2:G21,I2:I21)</f>
        <v>-0.56825757070774385</v>
      </c>
      <c r="H38">
        <f>CORREL(H2:H21,I2:I21)</f>
        <v>0.25339638206527137</v>
      </c>
      <c r="I38">
        <f>CORREL(I2:I21,I2:I21)</f>
        <v>1</v>
      </c>
      <c r="J38">
        <f>CORREL(J2:J21,I2:I21)</f>
        <v>0.59684919052383423</v>
      </c>
      <c r="K38">
        <f>CORREL(K2:K21,I2:I21)</f>
        <v>0.70984221415202409</v>
      </c>
      <c r="L38">
        <f>CORREL(L2:L21,I2:I21)</f>
        <v>-0.61030010340505125</v>
      </c>
      <c r="M38">
        <f>CORREL(M2:M21,I2:I21)</f>
        <v>0.10176802973291375</v>
      </c>
      <c r="N38">
        <f>CORREL(N2:N21,I2:I21)</f>
        <v>0.16379642332078845</v>
      </c>
      <c r="O38">
        <f>CORREL(O2:O21,I2:I21)</f>
        <v>-6.9923017802724918E-2</v>
      </c>
      <c r="P38">
        <f>CORREL(P2:P21,I2:I21)</f>
        <v>0.32963425737213153</v>
      </c>
      <c r="Q38">
        <f>CORREL(Q2:Q21,I2:I21)</f>
        <v>-6.2858169121342983E-2</v>
      </c>
      <c r="R38">
        <f>CORREL(R2:R21,I2:I21)</f>
        <v>-0.72199487238115545</v>
      </c>
      <c r="S38">
        <f>CORREL(S2:S21,I2:I21)</f>
        <v>-0.22031522291274919</v>
      </c>
      <c r="T38">
        <f>CORREL(T2:T21,I2:I21)</f>
        <v>-0.24576957615571218</v>
      </c>
      <c r="U38">
        <f>CORREL(U2:U21,I2:I21)</f>
        <v>-0.30906696371450232</v>
      </c>
      <c r="V38">
        <f>CORREL(V2:V21,I2:I21)</f>
        <v>0.8111071056538125</v>
      </c>
    </row>
    <row r="40" spans="1:25" x14ac:dyDescent="0.3">
      <c r="C40">
        <v>-0.1190045255637029</v>
      </c>
      <c r="D40">
        <v>-0.31450444111055242</v>
      </c>
      <c r="E40">
        <v>0.52291251658379712</v>
      </c>
      <c r="F40">
        <v>0.88852331663863848</v>
      </c>
      <c r="G40">
        <v>-0.56825757070774385</v>
      </c>
      <c r="H40">
        <v>0.25339638206527137</v>
      </c>
      <c r="I40">
        <v>1</v>
      </c>
      <c r="J40">
        <v>0.59684919052383423</v>
      </c>
      <c r="K40">
        <v>0.70984221415202409</v>
      </c>
      <c r="L40">
        <v>-0.61030010340505125</v>
      </c>
      <c r="M40">
        <v>0.10176802973291375</v>
      </c>
      <c r="N40">
        <v>0.16379642332078845</v>
      </c>
      <c r="O40">
        <v>-6.9923017802724918E-2</v>
      </c>
      <c r="P40">
        <v>0.32963425737213153</v>
      </c>
      <c r="Q40">
        <v>-6.2858169121342983E-2</v>
      </c>
      <c r="R40">
        <v>-0.72199487238115545</v>
      </c>
      <c r="S40">
        <v>-0.22031522291274919</v>
      </c>
      <c r="T40">
        <v>-0.24576957615571218</v>
      </c>
      <c r="U40">
        <v>-0.30906696371450232</v>
      </c>
      <c r="V40">
        <v>0.8111071056538125</v>
      </c>
    </row>
    <row r="41" spans="1:25" x14ac:dyDescent="0.3">
      <c r="A41" t="s">
        <v>35</v>
      </c>
      <c r="C41">
        <f>SUMIF(B2:B21,0,C2:C21)</f>
        <v>25</v>
      </c>
      <c r="D41">
        <f>SUMIF(B2:B21,0,D2:D21)</f>
        <v>24</v>
      </c>
      <c r="E41">
        <f>SUMIF(B2:B21,0,E2:E21)</f>
        <v>9</v>
      </c>
      <c r="F41">
        <f>SUMIF(B2:B21,0,F2:F21)</f>
        <v>17</v>
      </c>
      <c r="G41">
        <f>SUMIF(B2:B21,0,G2:G21)</f>
        <v>30</v>
      </c>
      <c r="H41">
        <f>SUMIF(B2:B21,0,H2:H21)</f>
        <v>17</v>
      </c>
      <c r="I41">
        <f>SUMIF(B2:B21,0,I2:I21)</f>
        <v>23</v>
      </c>
      <c r="J41">
        <f>SUMIF(B2:B21,0,J2:J21)</f>
        <v>22</v>
      </c>
      <c r="K41">
        <f>SUMIF(B2:B21,0,K2:K21)</f>
        <v>21</v>
      </c>
      <c r="L41">
        <f>SUMIF(B2:B21,0,L2:L21)</f>
        <v>12</v>
      </c>
      <c r="M41">
        <f>SUMIF(B2:B21,0,M2:M21)</f>
        <v>15</v>
      </c>
      <c r="N41">
        <f>SUMIF(B2:B21,0,N2:N21)</f>
        <v>11</v>
      </c>
      <c r="O41">
        <f>SUMIF(B2:B21,0,O2:O21)</f>
        <v>20</v>
      </c>
      <c r="P41">
        <f>SUMIF(B2:B21,0,P2:P21)</f>
        <v>15</v>
      </c>
      <c r="Q41">
        <f>SUMIF(B2:B21,0,Q2:Q21)</f>
        <v>21</v>
      </c>
      <c r="R41">
        <f>SUMIF(B2:B21,0,R2:R21)</f>
        <v>22</v>
      </c>
      <c r="S41">
        <f>SUMIF(B2:B21,0,S2:S21)</f>
        <v>21</v>
      </c>
      <c r="T41">
        <f>SUMIF(B2:B21,0,T2:T21)</f>
        <v>16</v>
      </c>
      <c r="U41">
        <f>SUMIF(B2:B21,0,U2:U21)</f>
        <v>22</v>
      </c>
      <c r="V41">
        <f>SUMIF(B2:B21,0,V2:V21)</f>
        <v>6</v>
      </c>
      <c r="W41">
        <f>SUM(C41:V41)</f>
        <v>369</v>
      </c>
      <c r="X41">
        <f>W41/W23</f>
        <v>2.86046511627907</v>
      </c>
      <c r="Y41">
        <f>X43-X41</f>
        <v>-2.86046511627907</v>
      </c>
    </row>
    <row r="42" spans="1:25" x14ac:dyDescent="0.3">
      <c r="A42" t="s">
        <v>36</v>
      </c>
      <c r="C42">
        <f>SUMIF(B2:B21,1,C2:C21)</f>
        <v>24</v>
      </c>
      <c r="D42">
        <f>SUMIF(B2:B21,1,D2:D21)</f>
        <v>18</v>
      </c>
      <c r="E42">
        <f>SUMIF(B2:B21,1,E2:E21)</f>
        <v>18</v>
      </c>
      <c r="F42">
        <f>SUMIF(B2:B21,1,F2:F21)</f>
        <v>19</v>
      </c>
      <c r="G42">
        <f>SUMIF(B2:B21,1,G2:G21)</f>
        <v>19</v>
      </c>
      <c r="H42">
        <f>SUMIF(B2:B21,1,H2:H21)</f>
        <v>18</v>
      </c>
      <c r="I42">
        <f>SUMIF(B2:B21,1,I2:I21)</f>
        <v>25</v>
      </c>
      <c r="J42">
        <f>SUMIF(B2:B21,1,J2:J21)</f>
        <v>11</v>
      </c>
      <c r="K42">
        <f>SUMIF(B2:B21,1,K2:K21)</f>
        <v>12</v>
      </c>
      <c r="L42">
        <f>SUMIF(B2:B21,1,L2:L21)</f>
        <v>17</v>
      </c>
      <c r="M42">
        <f>SUMIF(B2:B21,1,M2:M21)</f>
        <v>17</v>
      </c>
      <c r="N42">
        <f>SUMIF(B2:B21,1,N2:N21)</f>
        <v>12</v>
      </c>
      <c r="O42">
        <f>SUMIF(B2:B21,1,O2:O21)</f>
        <v>16</v>
      </c>
      <c r="P42">
        <f>SUMIF(B2:B21,1,P2:P21)</f>
        <v>14</v>
      </c>
      <c r="Q42">
        <f>SUMIF(B2:B21,1,Q2:Q21)</f>
        <v>17</v>
      </c>
      <c r="R42">
        <f>SUMIF(B2:B21,1,R2:R21)</f>
        <v>12</v>
      </c>
      <c r="S42">
        <f>SUMIF(B2:B21,1,S2:S21)</f>
        <v>15</v>
      </c>
      <c r="T42">
        <f>SUMIF(B2:B21,1,T2:T21)</f>
        <v>18</v>
      </c>
      <c r="U42">
        <f>SUMIF(B2:B21,1,U2:U21)</f>
        <v>10</v>
      </c>
      <c r="V42">
        <f>SUMIF(B2:B21,1,V2:V21)</f>
        <v>24</v>
      </c>
      <c r="W42">
        <f>SUM(C42:V42)</f>
        <v>336</v>
      </c>
      <c r="X42">
        <f>W42/W24</f>
        <v>3</v>
      </c>
    </row>
    <row r="44" spans="1:25" x14ac:dyDescent="0.3">
      <c r="A44" t="s">
        <v>37</v>
      </c>
      <c r="C44">
        <f>C41/C23</f>
        <v>3.125</v>
      </c>
      <c r="D44">
        <f t="shared" ref="D44:V44" si="6">D41/D23</f>
        <v>3</v>
      </c>
      <c r="E44">
        <f t="shared" si="6"/>
        <v>1.5</v>
      </c>
      <c r="F44">
        <f t="shared" si="6"/>
        <v>3.4</v>
      </c>
      <c r="G44">
        <f t="shared" si="6"/>
        <v>3.3333333333333335</v>
      </c>
      <c r="H44">
        <f t="shared" si="6"/>
        <v>2.8333333333333335</v>
      </c>
      <c r="I44">
        <f t="shared" si="6"/>
        <v>2.2999999999999998</v>
      </c>
      <c r="J44">
        <f t="shared" si="6"/>
        <v>3.1428571428571428</v>
      </c>
      <c r="K44">
        <f t="shared" si="6"/>
        <v>2.625</v>
      </c>
      <c r="L44">
        <f t="shared" si="6"/>
        <v>3</v>
      </c>
      <c r="M44">
        <f t="shared" si="6"/>
        <v>2.1428571428571428</v>
      </c>
      <c r="N44">
        <f t="shared" si="6"/>
        <v>2.2000000000000002</v>
      </c>
      <c r="O44">
        <f t="shared" si="6"/>
        <v>2.8571428571428572</v>
      </c>
      <c r="P44">
        <f t="shared" si="6"/>
        <v>3</v>
      </c>
      <c r="Q44">
        <f t="shared" si="6"/>
        <v>3.5</v>
      </c>
      <c r="R44">
        <f t="shared" si="6"/>
        <v>3.1428571428571428</v>
      </c>
      <c r="S44">
        <f t="shared" si="6"/>
        <v>3.5</v>
      </c>
      <c r="T44">
        <f t="shared" si="6"/>
        <v>2.6666666666666665</v>
      </c>
      <c r="U44">
        <f t="shared" si="6"/>
        <v>3.6666666666666665</v>
      </c>
      <c r="V44">
        <f t="shared" si="6"/>
        <v>2</v>
      </c>
      <c r="W44">
        <f>SUM(C44:V44)</f>
        <v>56.935714285714283</v>
      </c>
      <c r="X44">
        <f>W45-W44</f>
        <v>4.5500000000000043</v>
      </c>
    </row>
    <row r="45" spans="1:25" x14ac:dyDescent="0.3">
      <c r="A45" t="s">
        <v>38</v>
      </c>
      <c r="C45">
        <f>C42/C24</f>
        <v>3.4285714285714284</v>
      </c>
      <c r="D45">
        <f t="shared" ref="D45:V45" si="7">D42/D24</f>
        <v>3</v>
      </c>
      <c r="E45">
        <f t="shared" si="7"/>
        <v>4.5</v>
      </c>
      <c r="F45">
        <f t="shared" si="7"/>
        <v>3.8</v>
      </c>
      <c r="G45">
        <f t="shared" si="7"/>
        <v>2.7142857142857144</v>
      </c>
      <c r="H45">
        <f t="shared" si="7"/>
        <v>3</v>
      </c>
      <c r="I45">
        <f t="shared" si="7"/>
        <v>3.5714285714285716</v>
      </c>
      <c r="J45">
        <f t="shared" si="7"/>
        <v>2.75</v>
      </c>
      <c r="K45">
        <f t="shared" si="7"/>
        <v>4</v>
      </c>
      <c r="L45">
        <f t="shared" si="7"/>
        <v>2.4285714285714284</v>
      </c>
      <c r="M45">
        <f t="shared" si="7"/>
        <v>4.25</v>
      </c>
      <c r="N45">
        <f t="shared" si="7"/>
        <v>1.7142857142857142</v>
      </c>
      <c r="O45">
        <f t="shared" si="7"/>
        <v>2.6666666666666665</v>
      </c>
      <c r="P45">
        <f t="shared" si="7"/>
        <v>3.5</v>
      </c>
      <c r="Q45">
        <f t="shared" si="7"/>
        <v>2.8333333333333335</v>
      </c>
      <c r="R45">
        <f t="shared" si="7"/>
        <v>2.4</v>
      </c>
      <c r="S45">
        <f t="shared" si="7"/>
        <v>2.5</v>
      </c>
      <c r="T45">
        <f t="shared" si="7"/>
        <v>3</v>
      </c>
      <c r="U45">
        <f t="shared" si="7"/>
        <v>2</v>
      </c>
      <c r="V45">
        <f t="shared" si="7"/>
        <v>3.4285714285714284</v>
      </c>
      <c r="W45">
        <f>SUM(C45:V45)</f>
        <v>61.485714285714288</v>
      </c>
    </row>
    <row r="47" spans="1:25" x14ac:dyDescent="0.3">
      <c r="A47" t="s">
        <v>39</v>
      </c>
      <c r="C47">
        <f>Male!C17-Female!C15</f>
        <v>-0.30357142857142838</v>
      </c>
      <c r="D47">
        <f>Male!D17-Female!D15</f>
        <v>0</v>
      </c>
      <c r="E47">
        <f>Male!E17-Female!E15</f>
        <v>-0.75</v>
      </c>
      <c r="F47">
        <f>Male!F17-Female!F15</f>
        <v>-0.39999999999999991</v>
      </c>
      <c r="G47">
        <f>Male!G17-Female!G15</f>
        <v>0.61904761904761907</v>
      </c>
      <c r="H47">
        <f>Male!H17-Female!H15</f>
        <v>-0.16666666666666652</v>
      </c>
      <c r="I47">
        <f>Male!I17-Female!I15</f>
        <v>-1.2714285714285718</v>
      </c>
      <c r="J47">
        <f>Male!J17-Female!J15</f>
        <v>0.39285714285714279</v>
      </c>
      <c r="K47">
        <f>Male!K17-Female!K15</f>
        <v>-1.375</v>
      </c>
      <c r="L47">
        <f>Male!L17-Female!L15</f>
        <v>0.57142857142857162</v>
      </c>
      <c r="M47">
        <f>Male!M17-Female!M15</f>
        <v>-2.1071428571428572</v>
      </c>
      <c r="N47">
        <f>Male!N17-Female!N15</f>
        <v>0.48571428571428599</v>
      </c>
      <c r="O47">
        <f>Male!O17-Female!O15</f>
        <v>0.19047619047619069</v>
      </c>
      <c r="P47">
        <f>Male!P17-Female!P15</f>
        <v>-0.5</v>
      </c>
      <c r="Q47">
        <f>Male!Q17-Female!Q15</f>
        <v>0.66666666666666652</v>
      </c>
      <c r="R47">
        <f>Male!R17-Female!R15</f>
        <v>0.74285714285714288</v>
      </c>
      <c r="S47">
        <f>Male!S17-Female!S15</f>
        <v>1</v>
      </c>
      <c r="T47">
        <f>Male!T17-Female!T15</f>
        <v>-0.33333333333333348</v>
      </c>
      <c r="U47">
        <f>Male!U17-Female!U15</f>
        <v>1.6666666666666665</v>
      </c>
      <c r="V47">
        <f>Male!V17-Female!V15</f>
        <v>-1.4285714285714284</v>
      </c>
    </row>
    <row r="48" spans="1:25" x14ac:dyDescent="0.3">
      <c r="A48" t="s">
        <v>40</v>
      </c>
      <c r="C48">
        <f>Female!C15-Male!C17</f>
        <v>0.30357142857142838</v>
      </c>
      <c r="D48">
        <f>Female!D15-Male!D17</f>
        <v>0</v>
      </c>
      <c r="E48">
        <f>Female!E15-Male!E17</f>
        <v>0.75</v>
      </c>
      <c r="F48">
        <f>Female!F15-Male!F17</f>
        <v>0.39999999999999991</v>
      </c>
      <c r="G48">
        <f>Female!G15-Male!G17</f>
        <v>-0.61904761904761907</v>
      </c>
      <c r="H48">
        <f>Female!H15-Male!H17</f>
        <v>0.16666666666666652</v>
      </c>
      <c r="I48">
        <f>Female!I15-Male!I17</f>
        <v>1.2714285714285718</v>
      </c>
      <c r="J48">
        <f>Female!J15-Male!J17</f>
        <v>-0.39285714285714279</v>
      </c>
      <c r="K48">
        <f>Female!K15-Male!K17</f>
        <v>1.375</v>
      </c>
      <c r="L48">
        <f>Female!L15-Male!L17</f>
        <v>-0.57142857142857162</v>
      </c>
      <c r="M48">
        <f>Female!M15-Male!M17</f>
        <v>2.1071428571428572</v>
      </c>
      <c r="N48">
        <f>Female!N15-Male!N17</f>
        <v>-0.48571428571428599</v>
      </c>
      <c r="O48">
        <f>Female!O15-Male!O17</f>
        <v>-0.19047619047619069</v>
      </c>
      <c r="P48">
        <f>Female!P15-Male!P17</f>
        <v>0.5</v>
      </c>
      <c r="Q48">
        <f>Female!Q15-Male!Q17</f>
        <v>-0.66666666666666652</v>
      </c>
      <c r="R48">
        <f>Female!R15-Male!R17</f>
        <v>-0.74285714285714288</v>
      </c>
      <c r="S48">
        <f>Female!S15-Male!S17</f>
        <v>-1</v>
      </c>
      <c r="T48">
        <f>Female!T15-Male!T17</f>
        <v>0.33333333333333348</v>
      </c>
      <c r="U48">
        <f>Female!U15-Male!U17</f>
        <v>-1.6666666666666665</v>
      </c>
      <c r="V48">
        <f>Female!V15-Male!V17</f>
        <v>1.4285714285714284</v>
      </c>
    </row>
    <row r="52" spans="1:24" x14ac:dyDescent="0.3">
      <c r="C52">
        <v>0.30357142857142838</v>
      </c>
      <c r="D52">
        <v>0</v>
      </c>
      <c r="E52">
        <v>3</v>
      </c>
      <c r="F52">
        <v>0.39999999999999991</v>
      </c>
      <c r="G52">
        <v>-0.61904761904761907</v>
      </c>
      <c r="H52">
        <v>0.16666666666666652</v>
      </c>
      <c r="I52">
        <v>1.2714285714285718</v>
      </c>
      <c r="J52">
        <v>-0.39285714285714279</v>
      </c>
      <c r="K52">
        <v>1.375</v>
      </c>
      <c r="L52">
        <v>-0.57142857142857162</v>
      </c>
      <c r="M52">
        <v>2.1071428571428572</v>
      </c>
      <c r="N52">
        <v>-0.48571428571428599</v>
      </c>
      <c r="O52">
        <v>-0.19047619047619069</v>
      </c>
      <c r="P52">
        <v>0.5</v>
      </c>
      <c r="Q52">
        <v>-0.66666666666666652</v>
      </c>
      <c r="R52">
        <v>-0.74285714285714288</v>
      </c>
      <c r="S52">
        <v>-1</v>
      </c>
      <c r="T52">
        <v>0.33333333333333348</v>
      </c>
      <c r="U52">
        <v>-1.6666666666666665</v>
      </c>
      <c r="V52">
        <v>1.4285714285714284</v>
      </c>
    </row>
    <row r="53" spans="1:24" x14ac:dyDescent="0.3">
      <c r="A53" t="s">
        <v>41</v>
      </c>
      <c r="C53">
        <f>C24-C23</f>
        <v>-1</v>
      </c>
      <c r="D53">
        <f t="shared" ref="D53:V53" si="8">D24-D23</f>
        <v>-2</v>
      </c>
      <c r="E53">
        <f t="shared" si="8"/>
        <v>-2</v>
      </c>
      <c r="F53">
        <f t="shared" si="8"/>
        <v>0</v>
      </c>
      <c r="G53">
        <f t="shared" si="8"/>
        <v>-2</v>
      </c>
      <c r="H53">
        <f t="shared" si="8"/>
        <v>0</v>
      </c>
      <c r="I53">
        <f t="shared" si="8"/>
        <v>-3</v>
      </c>
      <c r="J53">
        <f t="shared" si="8"/>
        <v>-3</v>
      </c>
      <c r="K53">
        <f t="shared" si="8"/>
        <v>-5</v>
      </c>
      <c r="L53">
        <f t="shared" si="8"/>
        <v>3</v>
      </c>
      <c r="M53">
        <f t="shared" si="8"/>
        <v>-3</v>
      </c>
      <c r="N53">
        <f t="shared" si="8"/>
        <v>2</v>
      </c>
      <c r="O53">
        <f t="shared" si="8"/>
        <v>-1</v>
      </c>
      <c r="P53">
        <f t="shared" si="8"/>
        <v>-1</v>
      </c>
      <c r="Q53">
        <f t="shared" si="8"/>
        <v>0</v>
      </c>
      <c r="R53">
        <f t="shared" si="8"/>
        <v>-2</v>
      </c>
      <c r="S53">
        <f t="shared" si="8"/>
        <v>0</v>
      </c>
      <c r="T53">
        <f t="shared" si="8"/>
        <v>0</v>
      </c>
      <c r="U53">
        <f t="shared" si="8"/>
        <v>-1</v>
      </c>
      <c r="V53">
        <f t="shared" si="8"/>
        <v>4</v>
      </c>
    </row>
    <row r="55" spans="1:24" x14ac:dyDescent="0.3">
      <c r="A55" t="s">
        <v>42</v>
      </c>
      <c r="C55">
        <f>Male!C18-Female!C16</f>
        <v>-7.1428571428571397E-2</v>
      </c>
      <c r="D55">
        <f>Male!D18-Female!D16</f>
        <v>-0.25</v>
      </c>
      <c r="E55">
        <f>Male!E18-Female!E16</f>
        <v>-0.5</v>
      </c>
      <c r="F55">
        <f>Male!F18-Female!F16</f>
        <v>-0.42500000000000004</v>
      </c>
      <c r="G55">
        <f>Male!G18-Female!G16</f>
        <v>0.3392857142857143</v>
      </c>
      <c r="H55">
        <f>Male!H18-Female!H16</f>
        <v>-0.125</v>
      </c>
      <c r="I55">
        <f>Male!I18-Female!I16</f>
        <v>-0.3214285714285714</v>
      </c>
      <c r="J55">
        <f>Male!J18-Female!J16</f>
        <v>-0.25</v>
      </c>
      <c r="K55">
        <f>Male!K18-Female!K16</f>
        <v>-0.41666666666666663</v>
      </c>
      <c r="L55">
        <f>Male!L18-Female!L16</f>
        <v>-0.30357142857142855</v>
      </c>
      <c r="M55">
        <f>Male!M18-Female!M16</f>
        <v>-0.75</v>
      </c>
      <c r="N55">
        <f>Male!N18-Female!N16</f>
        <v>0.125</v>
      </c>
      <c r="O55">
        <f>Male!O18-Female!O16</f>
        <v>-8.3333333333333315E-2</v>
      </c>
      <c r="P55">
        <f>Male!P18-Female!P16</f>
        <v>-0.625</v>
      </c>
      <c r="Q55">
        <f>Male!Q18-Female!Q16</f>
        <v>4.1666666666666685E-2</v>
      </c>
      <c r="R55">
        <f>Male!R18-Female!R16</f>
        <v>0.3</v>
      </c>
      <c r="S55">
        <f>Male!S18-Female!S16</f>
        <v>0.20833333333333334</v>
      </c>
      <c r="T55">
        <f>Male!T18-Female!T16</f>
        <v>-8.3333333333333315E-2</v>
      </c>
      <c r="U55">
        <f>Male!U18-Female!U16</f>
        <v>0.375</v>
      </c>
      <c r="V55">
        <f>Male!V18-Female!V16</f>
        <v>-0.5714285714285714</v>
      </c>
      <c r="W55" s="9"/>
      <c r="X55">
        <v>0.44440000000000002</v>
      </c>
    </row>
    <row r="56" spans="1:24" x14ac:dyDescent="0.3">
      <c r="C56">
        <f>Female!C16-Male!C18</f>
        <v>7.1428571428571397E-2</v>
      </c>
      <c r="D56">
        <f>Female!D16-Male!D18</f>
        <v>0.25</v>
      </c>
      <c r="E56">
        <f>Female!E16-Male!E18</f>
        <v>0.5</v>
      </c>
      <c r="F56">
        <f>Female!F16-Male!F18</f>
        <v>0.42500000000000004</v>
      </c>
      <c r="G56">
        <f>Female!G16-Male!G18</f>
        <v>-0.3392857142857143</v>
      </c>
      <c r="H56">
        <f>Female!H16-Male!H18</f>
        <v>0.125</v>
      </c>
      <c r="I56">
        <f>Female!I16-Male!I18</f>
        <v>0.3214285714285714</v>
      </c>
      <c r="J56">
        <f>Female!J16-Male!J18</f>
        <v>0.25</v>
      </c>
      <c r="K56">
        <f>Female!K16-Male!K18</f>
        <v>0.41666666666666663</v>
      </c>
      <c r="L56">
        <f>Female!L16-Male!L18</f>
        <v>0.30357142857142855</v>
      </c>
      <c r="M56">
        <f>Female!M16-Male!M18</f>
        <v>0.75</v>
      </c>
      <c r="N56">
        <f>Female!N16-Male!N18</f>
        <v>-0.125</v>
      </c>
      <c r="O56">
        <f>Female!O16-Male!O18</f>
        <v>8.3333333333333315E-2</v>
      </c>
      <c r="P56">
        <f>Female!P16-Male!P18</f>
        <v>0.625</v>
      </c>
      <c r="Q56">
        <f>Female!Q16-Male!Q18</f>
        <v>-4.1666666666666685E-2</v>
      </c>
      <c r="R56">
        <f>Female!R16-Male!R18</f>
        <v>-0.3</v>
      </c>
      <c r="S56">
        <f>Female!S16-Male!S18</f>
        <v>-0.20833333333333334</v>
      </c>
      <c r="T56">
        <f>Female!T16-Male!T18</f>
        <v>8.3333333333333315E-2</v>
      </c>
      <c r="U56">
        <f>Female!U16-Male!U18</f>
        <v>-0.375</v>
      </c>
      <c r="V56">
        <f>Female!V16-Male!V18</f>
        <v>0.5714285714285714</v>
      </c>
    </row>
    <row r="60" spans="1:24" x14ac:dyDescent="0.3">
      <c r="C60">
        <v>0.30357142857142838</v>
      </c>
      <c r="D60">
        <v>0</v>
      </c>
      <c r="E60">
        <v>0.75</v>
      </c>
      <c r="F60">
        <v>0.39999999999999991</v>
      </c>
      <c r="G60">
        <v>-0.61904761904761907</v>
      </c>
      <c r="H60">
        <v>0.16666666666666652</v>
      </c>
      <c r="I60">
        <v>1.2714285714285718</v>
      </c>
      <c r="J60">
        <v>-0.39285714285714279</v>
      </c>
      <c r="K60">
        <v>1.375</v>
      </c>
      <c r="L60">
        <v>-0.57142857142857162</v>
      </c>
      <c r="M60">
        <v>2.1071428571428572</v>
      </c>
      <c r="N60">
        <v>-0.48571428571428599</v>
      </c>
      <c r="O60">
        <v>-0.19047619047619069</v>
      </c>
      <c r="P60">
        <v>0.5</v>
      </c>
      <c r="Q60">
        <v>-0.66666666666666652</v>
      </c>
      <c r="R60">
        <v>-0.74285714285714288</v>
      </c>
      <c r="S60">
        <v>-1</v>
      </c>
      <c r="T60">
        <v>0.33333333333333348</v>
      </c>
      <c r="U60">
        <v>-1.6666666666666665</v>
      </c>
      <c r="V60">
        <v>1.4285714285714284</v>
      </c>
    </row>
    <row r="63" spans="1:24" x14ac:dyDescent="0.3">
      <c r="C63">
        <v>-7.1428571428571397E-2</v>
      </c>
      <c r="D63">
        <v>-0.25</v>
      </c>
      <c r="E63">
        <v>-0.5</v>
      </c>
      <c r="F63">
        <v>-0.42500000000000004</v>
      </c>
      <c r="G63">
        <v>0.3392857142857143</v>
      </c>
      <c r="H63">
        <v>-0.125</v>
      </c>
      <c r="I63">
        <v>-0.3214285714285714</v>
      </c>
      <c r="J63">
        <v>-0.25</v>
      </c>
      <c r="K63">
        <v>-0.41666666666666663</v>
      </c>
      <c r="L63">
        <v>-0.30357142857142855</v>
      </c>
      <c r="M63">
        <v>-0.75</v>
      </c>
      <c r="N63">
        <v>0.125</v>
      </c>
      <c r="O63">
        <v>-8.3333333333333315E-2</v>
      </c>
      <c r="P63">
        <v>-0.625</v>
      </c>
      <c r="Q63">
        <v>4.1666666666666685E-2</v>
      </c>
      <c r="R63">
        <v>0.3</v>
      </c>
      <c r="S63">
        <v>0.20833333333333334</v>
      </c>
      <c r="T63">
        <v>-8.3333333333333315E-2</v>
      </c>
      <c r="U63">
        <v>0.375</v>
      </c>
      <c r="V63">
        <v>-0.5714285714285714</v>
      </c>
    </row>
    <row r="64" spans="1:24" x14ac:dyDescent="0.3">
      <c r="C64">
        <v>7.1428571428571397E-2</v>
      </c>
      <c r="D64">
        <v>0.25</v>
      </c>
      <c r="E64">
        <v>0.5</v>
      </c>
      <c r="F64">
        <v>0.42500000000000004</v>
      </c>
      <c r="G64">
        <v>-0.3392857142857143</v>
      </c>
      <c r="H64">
        <v>0.125</v>
      </c>
      <c r="I64">
        <v>0.3214285714285714</v>
      </c>
      <c r="J64">
        <v>0.25</v>
      </c>
      <c r="K64">
        <v>0.41666666666666663</v>
      </c>
      <c r="L64">
        <v>0.30357142857142855</v>
      </c>
      <c r="M64">
        <v>0.75</v>
      </c>
      <c r="N64">
        <v>-0.125</v>
      </c>
      <c r="O64">
        <v>8.3333333333333315E-2</v>
      </c>
      <c r="P64">
        <v>0.625</v>
      </c>
      <c r="Q64">
        <v>-4.1666666666666685E-2</v>
      </c>
      <c r="R64">
        <v>-0.3</v>
      </c>
      <c r="S64">
        <v>-0.20833333333333334</v>
      </c>
      <c r="T64">
        <v>8.3333333333333315E-2</v>
      </c>
      <c r="U64">
        <v>-0.375</v>
      </c>
      <c r="V64">
        <v>0.5714285714285714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F5" sqref="F5"/>
    </sheetView>
  </sheetViews>
  <sheetFormatPr defaultRowHeight="14.4" x14ac:dyDescent="0.3"/>
  <cols>
    <col min="1" max="1" width="55.109375" style="2" customWidth="1"/>
  </cols>
  <sheetData>
    <row r="1" spans="1:5" x14ac:dyDescent="0.3">
      <c r="A1" s="2" t="s">
        <v>15</v>
      </c>
      <c r="B1">
        <v>3.2222222222222223</v>
      </c>
      <c r="C1">
        <v>9</v>
      </c>
      <c r="D1">
        <v>66.666666666666671</v>
      </c>
      <c r="E1">
        <f t="shared" ref="E1:E20" si="0">D1/100</f>
        <v>0.66666666666666674</v>
      </c>
    </row>
    <row r="2" spans="1:5" x14ac:dyDescent="0.3">
      <c r="A2" s="2" t="s">
        <v>4</v>
      </c>
      <c r="B2">
        <v>2.7</v>
      </c>
      <c r="C2">
        <v>10</v>
      </c>
      <c r="D2">
        <v>60</v>
      </c>
      <c r="E2">
        <f t="shared" si="0"/>
        <v>0.6</v>
      </c>
    </row>
    <row r="3" spans="1:5" x14ac:dyDescent="0.3">
      <c r="A3" s="2" t="s">
        <v>5</v>
      </c>
      <c r="B3">
        <v>3.6</v>
      </c>
      <c r="C3">
        <v>10</v>
      </c>
      <c r="D3">
        <v>60</v>
      </c>
      <c r="E3">
        <f t="shared" si="0"/>
        <v>0.6</v>
      </c>
    </row>
    <row r="4" spans="1:5" x14ac:dyDescent="0.3">
      <c r="A4" s="2" t="s">
        <v>12</v>
      </c>
      <c r="B4">
        <v>2.9090909090909092</v>
      </c>
      <c r="C4">
        <v>11</v>
      </c>
      <c r="D4">
        <v>54.545454545454547</v>
      </c>
      <c r="E4">
        <f t="shared" si="0"/>
        <v>0.54545454545454541</v>
      </c>
    </row>
    <row r="5" spans="1:5" x14ac:dyDescent="0.3">
      <c r="A5" s="2" t="s">
        <v>2</v>
      </c>
      <c r="B5">
        <v>3.2666666666666666</v>
      </c>
      <c r="C5">
        <v>15</v>
      </c>
      <c r="D5">
        <v>53.333333333333336</v>
      </c>
      <c r="E5">
        <f t="shared" si="0"/>
        <v>0.53333333333333333</v>
      </c>
    </row>
    <row r="6" spans="1:5" x14ac:dyDescent="0.3">
      <c r="A6" s="2" t="s">
        <v>7</v>
      </c>
      <c r="B6">
        <v>2.9166666666666665</v>
      </c>
      <c r="C6">
        <v>12</v>
      </c>
      <c r="D6">
        <v>50</v>
      </c>
      <c r="E6">
        <f t="shared" si="0"/>
        <v>0.5</v>
      </c>
    </row>
    <row r="7" spans="1:5" x14ac:dyDescent="0.3">
      <c r="A7" s="2" t="s">
        <v>16</v>
      </c>
      <c r="B7">
        <v>3.1666666666666665</v>
      </c>
      <c r="C7">
        <v>12</v>
      </c>
      <c r="D7">
        <v>50</v>
      </c>
      <c r="E7">
        <f t="shared" si="0"/>
        <v>0.5</v>
      </c>
    </row>
    <row r="8" spans="1:5" x14ac:dyDescent="0.3">
      <c r="A8" s="2" t="s">
        <v>19</v>
      </c>
      <c r="B8">
        <v>2.8333333333333335</v>
      </c>
      <c r="C8">
        <v>12</v>
      </c>
      <c r="D8">
        <v>50</v>
      </c>
      <c r="E8">
        <f t="shared" si="0"/>
        <v>0.5</v>
      </c>
    </row>
    <row r="9" spans="1:5" x14ac:dyDescent="0.3">
      <c r="A9" s="2" t="s">
        <v>14</v>
      </c>
      <c r="B9">
        <v>2.7692307692307692</v>
      </c>
      <c r="C9">
        <v>13</v>
      </c>
      <c r="D9">
        <v>46.153846153846153</v>
      </c>
      <c r="E9">
        <f t="shared" si="0"/>
        <v>0.46153846153846151</v>
      </c>
    </row>
    <row r="10" spans="1:5" x14ac:dyDescent="0.3">
      <c r="A10" s="2" t="s">
        <v>11</v>
      </c>
      <c r="B10">
        <v>2.6363636363636362</v>
      </c>
      <c r="C10">
        <v>11</v>
      </c>
      <c r="D10">
        <v>45.454545454545453</v>
      </c>
      <c r="E10">
        <f t="shared" si="0"/>
        <v>0.45454545454545453</v>
      </c>
    </row>
    <row r="11" spans="1:5" x14ac:dyDescent="0.3">
      <c r="A11" s="2" t="s">
        <v>20</v>
      </c>
      <c r="B11">
        <v>2.9090909090909092</v>
      </c>
      <c r="C11">
        <v>11</v>
      </c>
      <c r="D11">
        <v>45.454545454545453</v>
      </c>
      <c r="E11">
        <f t="shared" si="0"/>
        <v>0.45454545454545453</v>
      </c>
    </row>
    <row r="12" spans="1:5" x14ac:dyDescent="0.3">
      <c r="A12" s="2" t="s">
        <v>6</v>
      </c>
      <c r="B12">
        <v>3.0625</v>
      </c>
      <c r="C12">
        <v>16</v>
      </c>
      <c r="D12">
        <v>43.75</v>
      </c>
      <c r="E12">
        <f t="shared" si="0"/>
        <v>0.4375</v>
      </c>
    </row>
    <row r="13" spans="1:5" x14ac:dyDescent="0.3">
      <c r="A13" s="2" t="s">
        <v>13</v>
      </c>
      <c r="B13">
        <v>1.9166666666666667</v>
      </c>
      <c r="C13">
        <v>12</v>
      </c>
      <c r="D13">
        <v>41.666666666666664</v>
      </c>
      <c r="E13">
        <f t="shared" si="0"/>
        <v>0.41666666666666663</v>
      </c>
    </row>
    <row r="14" spans="1:5" x14ac:dyDescent="0.3">
      <c r="A14" s="2" t="s">
        <v>18</v>
      </c>
      <c r="B14">
        <v>3</v>
      </c>
      <c r="C14">
        <v>12</v>
      </c>
      <c r="D14">
        <v>41.666666666666664</v>
      </c>
      <c r="E14">
        <f t="shared" si="0"/>
        <v>0.41666666666666663</v>
      </c>
    </row>
    <row r="15" spans="1:5" x14ac:dyDescent="0.3">
      <c r="A15" s="2" t="s">
        <v>10</v>
      </c>
      <c r="B15">
        <v>3</v>
      </c>
      <c r="C15">
        <v>11</v>
      </c>
      <c r="D15">
        <v>36.363636363636367</v>
      </c>
      <c r="E15">
        <f t="shared" si="0"/>
        <v>0.36363636363636365</v>
      </c>
    </row>
    <row r="16" spans="1:5" x14ac:dyDescent="0.3">
      <c r="A16" s="2" t="s">
        <v>17</v>
      </c>
      <c r="B16">
        <v>2.8333333333333335</v>
      </c>
      <c r="C16">
        <v>12</v>
      </c>
      <c r="D16">
        <v>33.333333333333336</v>
      </c>
      <c r="E16">
        <f t="shared" si="0"/>
        <v>0.33333333333333337</v>
      </c>
    </row>
    <row r="17" spans="1:5" x14ac:dyDescent="0.3">
      <c r="A17" s="2" t="s">
        <v>8</v>
      </c>
      <c r="B17">
        <v>2.8235294117647061</v>
      </c>
      <c r="C17">
        <v>17</v>
      </c>
      <c r="D17">
        <v>29.411764705882351</v>
      </c>
      <c r="E17">
        <f t="shared" si="0"/>
        <v>0.29411764705882354</v>
      </c>
    </row>
    <row r="18" spans="1:5" x14ac:dyDescent="0.3">
      <c r="A18" s="2" t="s">
        <v>3</v>
      </c>
      <c r="B18">
        <v>3</v>
      </c>
      <c r="C18">
        <v>14</v>
      </c>
      <c r="D18">
        <v>28.571428571428573</v>
      </c>
      <c r="E18">
        <f t="shared" si="0"/>
        <v>0.28571428571428575</v>
      </c>
    </row>
    <row r="19" spans="1:5" x14ac:dyDescent="0.3">
      <c r="A19" s="2" t="s">
        <v>9</v>
      </c>
      <c r="B19">
        <v>3</v>
      </c>
      <c r="C19">
        <v>11</v>
      </c>
      <c r="D19">
        <v>27.272727272727273</v>
      </c>
      <c r="E19">
        <f t="shared" si="0"/>
        <v>0.27272727272727271</v>
      </c>
    </row>
    <row r="20" spans="1:5" x14ac:dyDescent="0.3">
      <c r="A20" s="2" t="s">
        <v>21</v>
      </c>
      <c r="B20">
        <v>3</v>
      </c>
      <c r="C20">
        <v>10</v>
      </c>
      <c r="D20">
        <v>20</v>
      </c>
      <c r="E20">
        <f t="shared" si="0"/>
        <v>0.2</v>
      </c>
    </row>
    <row r="21" spans="1:5" x14ac:dyDescent="0.3">
      <c r="A21" s="2" t="s">
        <v>26</v>
      </c>
      <c r="B21" t="s">
        <v>27</v>
      </c>
      <c r="C21" t="s">
        <v>28</v>
      </c>
    </row>
  </sheetData>
  <sortState xmlns:xlrd2="http://schemas.microsoft.com/office/spreadsheetml/2017/richdata2" ref="A1:E23">
    <sortCondition descending="1"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B1" sqref="B1"/>
    </sheetView>
  </sheetViews>
  <sheetFormatPr defaultRowHeight="14.4" x14ac:dyDescent="0.3"/>
  <cols>
    <col min="1" max="1" width="75.77734375" customWidth="1"/>
  </cols>
  <sheetData>
    <row r="1" spans="1:3" x14ac:dyDescent="0.3">
      <c r="A1" s="1" t="s">
        <v>5</v>
      </c>
      <c r="B1">
        <v>70</v>
      </c>
      <c r="C1">
        <f>B1/100</f>
        <v>0.7</v>
      </c>
    </row>
    <row r="2" spans="1:3" x14ac:dyDescent="0.3">
      <c r="A2" s="1" t="s">
        <v>2</v>
      </c>
      <c r="B2">
        <v>53.333333333333336</v>
      </c>
      <c r="C2">
        <f t="shared" ref="C2:C20" si="0">B2/100</f>
        <v>0.53333333333333333</v>
      </c>
    </row>
    <row r="3" spans="1:3" x14ac:dyDescent="0.3">
      <c r="A3" s="1" t="s">
        <v>7</v>
      </c>
      <c r="B3">
        <v>50</v>
      </c>
      <c r="C3">
        <f t="shared" si="0"/>
        <v>0.5</v>
      </c>
    </row>
    <row r="4" spans="1:3" x14ac:dyDescent="0.3">
      <c r="A4" s="1" t="s">
        <v>15</v>
      </c>
      <c r="B4">
        <v>44.444444444444443</v>
      </c>
      <c r="C4">
        <f t="shared" si="0"/>
        <v>0.44444444444444442</v>
      </c>
    </row>
    <row r="5" spans="1:3" x14ac:dyDescent="0.3">
      <c r="A5" s="1" t="s">
        <v>6</v>
      </c>
      <c r="B5">
        <v>43.75</v>
      </c>
      <c r="C5">
        <f t="shared" si="0"/>
        <v>0.4375</v>
      </c>
    </row>
    <row r="6" spans="1:3" x14ac:dyDescent="0.3">
      <c r="A6" s="1" t="s">
        <v>16</v>
      </c>
      <c r="B6">
        <v>41.666666666666664</v>
      </c>
      <c r="C6">
        <f t="shared" si="0"/>
        <v>0.41666666666666663</v>
      </c>
    </row>
    <row r="7" spans="1:3" x14ac:dyDescent="0.3">
      <c r="A7" s="1" t="s">
        <v>17</v>
      </c>
      <c r="B7">
        <v>41.666666666666664</v>
      </c>
      <c r="C7">
        <f t="shared" si="0"/>
        <v>0.41666666666666663</v>
      </c>
    </row>
    <row r="8" spans="1:3" x14ac:dyDescent="0.3">
      <c r="A8" s="1" t="s">
        <v>21</v>
      </c>
      <c r="B8">
        <v>40</v>
      </c>
      <c r="C8">
        <f t="shared" si="0"/>
        <v>0.4</v>
      </c>
    </row>
    <row r="9" spans="1:3" x14ac:dyDescent="0.3">
      <c r="A9" s="1" t="s">
        <v>9</v>
      </c>
      <c r="B9">
        <v>36.363636363636367</v>
      </c>
      <c r="C9">
        <f t="shared" si="0"/>
        <v>0.36363636363636365</v>
      </c>
    </row>
    <row r="10" spans="1:3" x14ac:dyDescent="0.3">
      <c r="A10" s="1" t="s">
        <v>10</v>
      </c>
      <c r="B10">
        <v>36.363636363636367</v>
      </c>
      <c r="C10">
        <f t="shared" si="0"/>
        <v>0.36363636363636365</v>
      </c>
    </row>
    <row r="11" spans="1:3" x14ac:dyDescent="0.3">
      <c r="A11" s="1" t="s">
        <v>11</v>
      </c>
      <c r="B11">
        <v>36.363636363636367</v>
      </c>
      <c r="C11">
        <f t="shared" si="0"/>
        <v>0.36363636363636365</v>
      </c>
    </row>
    <row r="12" spans="1:3" x14ac:dyDescent="0.3">
      <c r="A12" s="1" t="s">
        <v>3</v>
      </c>
      <c r="B12">
        <v>35.714285714285715</v>
      </c>
      <c r="C12">
        <f t="shared" si="0"/>
        <v>0.35714285714285715</v>
      </c>
    </row>
    <row r="13" spans="1:3" x14ac:dyDescent="0.3">
      <c r="A13" s="1" t="s">
        <v>8</v>
      </c>
      <c r="B13">
        <v>35.294117647058826</v>
      </c>
      <c r="C13">
        <f t="shared" si="0"/>
        <v>0.35294117647058826</v>
      </c>
    </row>
    <row r="14" spans="1:3" x14ac:dyDescent="0.3">
      <c r="A14" s="1" t="s">
        <v>18</v>
      </c>
      <c r="B14">
        <v>33.333333333333336</v>
      </c>
      <c r="C14">
        <f t="shared" si="0"/>
        <v>0.33333333333333337</v>
      </c>
    </row>
    <row r="15" spans="1:3" x14ac:dyDescent="0.3">
      <c r="A15" s="1" t="s">
        <v>19</v>
      </c>
      <c r="B15">
        <v>33.333333333333336</v>
      </c>
      <c r="C15">
        <f t="shared" si="0"/>
        <v>0.33333333333333337</v>
      </c>
    </row>
    <row r="16" spans="1:3" x14ac:dyDescent="0.3">
      <c r="A16" s="1" t="s">
        <v>14</v>
      </c>
      <c r="B16">
        <v>30.76923076923077</v>
      </c>
      <c r="C16">
        <f t="shared" si="0"/>
        <v>0.30769230769230771</v>
      </c>
    </row>
    <row r="17" spans="1:3" x14ac:dyDescent="0.3">
      <c r="A17" s="1" t="s">
        <v>4</v>
      </c>
      <c r="B17">
        <v>30</v>
      </c>
      <c r="C17">
        <f t="shared" si="0"/>
        <v>0.3</v>
      </c>
    </row>
    <row r="18" spans="1:3" x14ac:dyDescent="0.3">
      <c r="A18" s="1" t="s">
        <v>12</v>
      </c>
      <c r="B18">
        <v>27.272727272727273</v>
      </c>
      <c r="C18">
        <f t="shared" si="0"/>
        <v>0.27272727272727271</v>
      </c>
    </row>
    <row r="19" spans="1:3" x14ac:dyDescent="0.3">
      <c r="A19" s="1" t="s">
        <v>20</v>
      </c>
      <c r="B19">
        <v>27.272727272727273</v>
      </c>
      <c r="C19">
        <f t="shared" si="0"/>
        <v>0.27272727272727271</v>
      </c>
    </row>
    <row r="20" spans="1:3" x14ac:dyDescent="0.3">
      <c r="A20" s="1" t="s">
        <v>13</v>
      </c>
      <c r="B20">
        <v>8.3333333333333339</v>
      </c>
      <c r="C20">
        <f t="shared" si="0"/>
        <v>8.3333333333333343E-2</v>
      </c>
    </row>
  </sheetData>
  <sortState xmlns:xlrd2="http://schemas.microsoft.com/office/spreadsheetml/2017/richdata2" ref="A1:B20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workbookViewId="0">
      <selection activeCell="C1" sqref="B1:C1048576"/>
    </sheetView>
  </sheetViews>
  <sheetFormatPr defaultRowHeight="14.4" x14ac:dyDescent="0.3"/>
  <cols>
    <col min="1" max="1" width="45.6640625" bestFit="1" customWidth="1"/>
  </cols>
  <sheetData>
    <row r="1" spans="1:2" x14ac:dyDescent="0.3">
      <c r="A1" s="2" t="s">
        <v>26</v>
      </c>
      <c r="B1" t="s">
        <v>29</v>
      </c>
    </row>
    <row r="2" spans="1:2" x14ac:dyDescent="0.3">
      <c r="A2" s="2" t="s">
        <v>15</v>
      </c>
      <c r="B2">
        <v>66.666666666666671</v>
      </c>
    </row>
    <row r="3" spans="1:2" x14ac:dyDescent="0.3">
      <c r="A3" s="2" t="s">
        <v>4</v>
      </c>
      <c r="B3">
        <v>60</v>
      </c>
    </row>
    <row r="4" spans="1:2" x14ac:dyDescent="0.3">
      <c r="A4" s="2" t="s">
        <v>5</v>
      </c>
      <c r="B4">
        <v>60</v>
      </c>
    </row>
    <row r="5" spans="1:2" x14ac:dyDescent="0.3">
      <c r="A5" s="2" t="s">
        <v>12</v>
      </c>
      <c r="B5">
        <v>54.545454545454547</v>
      </c>
    </row>
    <row r="6" spans="1:2" x14ac:dyDescent="0.3">
      <c r="A6" s="2" t="s">
        <v>2</v>
      </c>
      <c r="B6">
        <v>53.333333333333336</v>
      </c>
    </row>
    <row r="7" spans="1:2" x14ac:dyDescent="0.3">
      <c r="A7" s="2" t="s">
        <v>7</v>
      </c>
      <c r="B7">
        <v>50</v>
      </c>
    </row>
    <row r="8" spans="1:2" x14ac:dyDescent="0.3">
      <c r="A8" s="2" t="s">
        <v>16</v>
      </c>
      <c r="B8">
        <v>50</v>
      </c>
    </row>
    <row r="9" spans="1:2" x14ac:dyDescent="0.3">
      <c r="A9" s="2" t="s">
        <v>19</v>
      </c>
      <c r="B9">
        <v>50</v>
      </c>
    </row>
    <row r="10" spans="1:2" x14ac:dyDescent="0.3">
      <c r="A10" s="2" t="s">
        <v>14</v>
      </c>
      <c r="B10">
        <v>46.153846153846153</v>
      </c>
    </row>
    <row r="11" spans="1:2" x14ac:dyDescent="0.3">
      <c r="A11" s="2" t="s">
        <v>11</v>
      </c>
      <c r="B11">
        <v>45.454545454545453</v>
      </c>
    </row>
    <row r="12" spans="1:2" x14ac:dyDescent="0.3">
      <c r="A12" s="2" t="s">
        <v>20</v>
      </c>
      <c r="B12">
        <v>45.454545454545453</v>
      </c>
    </row>
    <row r="13" spans="1:2" x14ac:dyDescent="0.3">
      <c r="A13" s="2" t="s">
        <v>6</v>
      </c>
      <c r="B13">
        <v>43.75</v>
      </c>
    </row>
    <row r="14" spans="1:2" x14ac:dyDescent="0.3">
      <c r="A14" s="2" t="s">
        <v>13</v>
      </c>
      <c r="B14">
        <v>41.666666666666664</v>
      </c>
    </row>
    <row r="15" spans="1:2" x14ac:dyDescent="0.3">
      <c r="A15" s="2" t="s">
        <v>18</v>
      </c>
      <c r="B15">
        <v>41.666666666666664</v>
      </c>
    </row>
    <row r="16" spans="1:2" x14ac:dyDescent="0.3">
      <c r="A16" s="2" t="s">
        <v>10</v>
      </c>
      <c r="B16">
        <v>36.363636363636367</v>
      </c>
    </row>
    <row r="17" spans="1:2" x14ac:dyDescent="0.3">
      <c r="A17" s="2" t="s">
        <v>17</v>
      </c>
      <c r="B17">
        <v>33.333333333333336</v>
      </c>
    </row>
    <row r="18" spans="1:2" x14ac:dyDescent="0.3">
      <c r="A18" s="2" t="s">
        <v>8</v>
      </c>
      <c r="B18">
        <v>29.411764705882351</v>
      </c>
    </row>
    <row r="19" spans="1:2" x14ac:dyDescent="0.3">
      <c r="A19" s="2" t="s">
        <v>3</v>
      </c>
      <c r="B19">
        <v>28.571428571428573</v>
      </c>
    </row>
    <row r="20" spans="1:2" x14ac:dyDescent="0.3">
      <c r="A20" s="2" t="s">
        <v>9</v>
      </c>
      <c r="B20">
        <v>27.272727272727273</v>
      </c>
    </row>
    <row r="21" spans="1:2" x14ac:dyDescent="0.3">
      <c r="A21" s="2" t="s">
        <v>21</v>
      </c>
      <c r="B21">
        <v>20</v>
      </c>
    </row>
  </sheetData>
  <sortState xmlns:xlrd2="http://schemas.microsoft.com/office/spreadsheetml/2017/richdata2" ref="A2:B21">
    <sortCondition descending="1"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workbookViewId="0">
      <selection activeCell="B3" sqref="B3"/>
    </sheetView>
  </sheetViews>
  <sheetFormatPr defaultRowHeight="14.4" x14ac:dyDescent="0.3"/>
  <cols>
    <col min="1" max="1" width="46.21875" customWidth="1"/>
    <col min="2" max="2" width="29.21875" customWidth="1"/>
  </cols>
  <sheetData>
    <row r="1" spans="1:2" x14ac:dyDescent="0.3">
      <c r="A1" s="2" t="s">
        <v>26</v>
      </c>
      <c r="B1" t="s">
        <v>28</v>
      </c>
    </row>
    <row r="2" spans="1:2" x14ac:dyDescent="0.3">
      <c r="A2" s="3" t="s">
        <v>8</v>
      </c>
      <c r="B2" s="4">
        <v>17</v>
      </c>
    </row>
    <row r="3" spans="1:2" x14ac:dyDescent="0.3">
      <c r="A3" s="3" t="s">
        <v>6</v>
      </c>
      <c r="B3" s="4">
        <v>16</v>
      </c>
    </row>
    <row r="4" spans="1:2" x14ac:dyDescent="0.3">
      <c r="A4" s="5" t="s">
        <v>2</v>
      </c>
      <c r="B4" s="6">
        <v>15</v>
      </c>
    </row>
    <row r="5" spans="1:2" x14ac:dyDescent="0.3">
      <c r="A5" s="2" t="s">
        <v>3</v>
      </c>
      <c r="B5">
        <v>14</v>
      </c>
    </row>
    <row r="6" spans="1:2" x14ac:dyDescent="0.3">
      <c r="A6" s="2" t="s">
        <v>14</v>
      </c>
      <c r="B6">
        <v>13</v>
      </c>
    </row>
    <row r="7" spans="1:2" x14ac:dyDescent="0.3">
      <c r="A7" s="2" t="s">
        <v>7</v>
      </c>
      <c r="B7">
        <v>12</v>
      </c>
    </row>
    <row r="8" spans="1:2" x14ac:dyDescent="0.3">
      <c r="A8" s="2" t="s">
        <v>13</v>
      </c>
      <c r="B8">
        <v>12</v>
      </c>
    </row>
    <row r="9" spans="1:2" x14ac:dyDescent="0.3">
      <c r="A9" s="2" t="s">
        <v>16</v>
      </c>
      <c r="B9">
        <v>12</v>
      </c>
    </row>
    <row r="10" spans="1:2" x14ac:dyDescent="0.3">
      <c r="A10" s="2" t="s">
        <v>17</v>
      </c>
      <c r="B10">
        <v>12</v>
      </c>
    </row>
    <row r="11" spans="1:2" x14ac:dyDescent="0.3">
      <c r="A11" s="2" t="s">
        <v>18</v>
      </c>
      <c r="B11">
        <v>12</v>
      </c>
    </row>
    <row r="12" spans="1:2" x14ac:dyDescent="0.3">
      <c r="A12" s="2" t="s">
        <v>19</v>
      </c>
      <c r="B12">
        <v>12</v>
      </c>
    </row>
    <row r="13" spans="1:2" x14ac:dyDescent="0.3">
      <c r="A13" s="2" t="s">
        <v>9</v>
      </c>
      <c r="B13">
        <v>11</v>
      </c>
    </row>
    <row r="14" spans="1:2" x14ac:dyDescent="0.3">
      <c r="A14" s="2" t="s">
        <v>10</v>
      </c>
      <c r="B14">
        <v>11</v>
      </c>
    </row>
    <row r="15" spans="1:2" x14ac:dyDescent="0.3">
      <c r="A15" s="2" t="s">
        <v>11</v>
      </c>
      <c r="B15">
        <v>11</v>
      </c>
    </row>
    <row r="16" spans="1:2" x14ac:dyDescent="0.3">
      <c r="A16" s="2" t="s">
        <v>12</v>
      </c>
      <c r="B16">
        <v>11</v>
      </c>
    </row>
    <row r="17" spans="1:2" x14ac:dyDescent="0.3">
      <c r="A17" s="2" t="s">
        <v>20</v>
      </c>
      <c r="B17">
        <v>11</v>
      </c>
    </row>
    <row r="18" spans="1:2" x14ac:dyDescent="0.3">
      <c r="A18" s="2" t="s">
        <v>4</v>
      </c>
      <c r="B18">
        <v>10</v>
      </c>
    </row>
    <row r="19" spans="1:2" x14ac:dyDescent="0.3">
      <c r="A19" s="2" t="s">
        <v>5</v>
      </c>
      <c r="B19">
        <v>10</v>
      </c>
    </row>
    <row r="20" spans="1:2" x14ac:dyDescent="0.3">
      <c r="A20" s="2" t="s">
        <v>21</v>
      </c>
      <c r="B20">
        <v>10</v>
      </c>
    </row>
    <row r="21" spans="1:2" x14ac:dyDescent="0.3">
      <c r="A21" s="2" t="s">
        <v>15</v>
      </c>
      <c r="B21">
        <v>9</v>
      </c>
    </row>
  </sheetData>
  <sortState xmlns:xlrd2="http://schemas.microsoft.com/office/spreadsheetml/2017/richdata2" ref="A2:B21">
    <sortCondition descending="1"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>
      <selection activeCell="B3" sqref="B3"/>
    </sheetView>
  </sheetViews>
  <sheetFormatPr defaultRowHeight="14.4" x14ac:dyDescent="0.3"/>
  <cols>
    <col min="1" max="1" width="32.109375" customWidth="1"/>
    <col min="2" max="2" width="48.109375" customWidth="1"/>
  </cols>
  <sheetData>
    <row r="1" spans="1:2" x14ac:dyDescent="0.3">
      <c r="A1" s="2" t="s">
        <v>26</v>
      </c>
      <c r="B1" t="s">
        <v>27</v>
      </c>
    </row>
    <row r="2" spans="1:2" x14ac:dyDescent="0.3">
      <c r="A2" s="3" t="s">
        <v>5</v>
      </c>
      <c r="B2" s="4">
        <v>3.6</v>
      </c>
    </row>
    <row r="3" spans="1:2" x14ac:dyDescent="0.3">
      <c r="A3" s="3" t="s">
        <v>2</v>
      </c>
      <c r="B3" s="4">
        <v>3.2666666666666666</v>
      </c>
    </row>
    <row r="4" spans="1:2" x14ac:dyDescent="0.3">
      <c r="A4" s="3" t="s">
        <v>15</v>
      </c>
      <c r="B4" s="4">
        <v>3.2222222222222223</v>
      </c>
    </row>
    <row r="5" spans="1:2" x14ac:dyDescent="0.3">
      <c r="A5" s="3" t="s">
        <v>16</v>
      </c>
      <c r="B5" s="4">
        <v>3.1666666666666665</v>
      </c>
    </row>
    <row r="6" spans="1:2" x14ac:dyDescent="0.3">
      <c r="A6" s="2" t="s">
        <v>6</v>
      </c>
      <c r="B6">
        <v>3.0625</v>
      </c>
    </row>
    <row r="7" spans="1:2" x14ac:dyDescent="0.3">
      <c r="A7" s="2" t="s">
        <v>3</v>
      </c>
      <c r="B7">
        <v>3</v>
      </c>
    </row>
    <row r="8" spans="1:2" x14ac:dyDescent="0.3">
      <c r="A8" s="2" t="s">
        <v>9</v>
      </c>
      <c r="B8">
        <v>3</v>
      </c>
    </row>
    <row r="9" spans="1:2" x14ac:dyDescent="0.3">
      <c r="A9" s="2" t="s">
        <v>10</v>
      </c>
      <c r="B9">
        <v>3</v>
      </c>
    </row>
    <row r="10" spans="1:2" x14ac:dyDescent="0.3">
      <c r="A10" s="2" t="s">
        <v>18</v>
      </c>
      <c r="B10">
        <v>3</v>
      </c>
    </row>
    <row r="11" spans="1:2" x14ac:dyDescent="0.3">
      <c r="A11" s="2" t="s">
        <v>21</v>
      </c>
      <c r="B11">
        <v>3</v>
      </c>
    </row>
    <row r="12" spans="1:2" x14ac:dyDescent="0.3">
      <c r="A12" s="2" t="s">
        <v>7</v>
      </c>
      <c r="B12">
        <v>2.9166666666666665</v>
      </c>
    </row>
    <row r="13" spans="1:2" x14ac:dyDescent="0.3">
      <c r="A13" s="2" t="s">
        <v>12</v>
      </c>
      <c r="B13">
        <v>2.9090909090909092</v>
      </c>
    </row>
    <row r="14" spans="1:2" x14ac:dyDescent="0.3">
      <c r="A14" s="2" t="s">
        <v>20</v>
      </c>
      <c r="B14">
        <v>2.9090909090909092</v>
      </c>
    </row>
    <row r="15" spans="1:2" x14ac:dyDescent="0.3">
      <c r="A15" s="2" t="s">
        <v>17</v>
      </c>
      <c r="B15">
        <v>2.8333333333333335</v>
      </c>
    </row>
    <row r="16" spans="1:2" x14ac:dyDescent="0.3">
      <c r="A16" s="2" t="s">
        <v>19</v>
      </c>
      <c r="B16">
        <v>2.8333333333333335</v>
      </c>
    </row>
    <row r="17" spans="1:2" x14ac:dyDescent="0.3">
      <c r="A17" s="2" t="s">
        <v>8</v>
      </c>
      <c r="B17">
        <v>2.8235294117647061</v>
      </c>
    </row>
    <row r="18" spans="1:2" x14ac:dyDescent="0.3">
      <c r="A18" s="2" t="s">
        <v>14</v>
      </c>
      <c r="B18">
        <v>2.7692307692307692</v>
      </c>
    </row>
    <row r="19" spans="1:2" x14ac:dyDescent="0.3">
      <c r="A19" s="2" t="s">
        <v>4</v>
      </c>
      <c r="B19">
        <v>2.7</v>
      </c>
    </row>
    <row r="20" spans="1:2" x14ac:dyDescent="0.3">
      <c r="A20" s="2" t="s">
        <v>11</v>
      </c>
      <c r="B20">
        <v>2.6363636363636362</v>
      </c>
    </row>
    <row r="21" spans="1:2" x14ac:dyDescent="0.3">
      <c r="A21" s="2" t="s">
        <v>13</v>
      </c>
      <c r="B21">
        <v>1.9166666666666667</v>
      </c>
    </row>
  </sheetData>
  <sortState xmlns:xlrd2="http://schemas.microsoft.com/office/spreadsheetml/2017/richdata2" ref="A2:B21">
    <sortCondition descending="1"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AAC5-A176-4F6F-B72B-AF31A091B2B3}">
  <dimension ref="A1:V27"/>
  <sheetViews>
    <sheetView tabSelected="1" topLeftCell="A7" workbookViewId="0">
      <selection activeCell="M28" sqref="M28"/>
    </sheetView>
  </sheetViews>
  <sheetFormatPr defaultRowHeight="14.4" x14ac:dyDescent="0.3"/>
  <sheetData>
    <row r="1" spans="1:22" ht="11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8" x14ac:dyDescent="0.35">
      <c r="A2" s="1">
        <v>755</v>
      </c>
      <c r="B2" s="8">
        <v>0</v>
      </c>
      <c r="C2" s="1">
        <v>1</v>
      </c>
      <c r="D2" s="1">
        <v>5</v>
      </c>
      <c r="E2" s="1">
        <v>2</v>
      </c>
      <c r="F2" s="1"/>
      <c r="G2" s="1">
        <v>4</v>
      </c>
      <c r="H2" s="1">
        <v>4</v>
      </c>
      <c r="I2" s="7">
        <v>2</v>
      </c>
      <c r="J2" s="1">
        <v>2</v>
      </c>
      <c r="K2" s="1"/>
      <c r="L2" s="1">
        <v>3</v>
      </c>
      <c r="M2" s="1">
        <v>2</v>
      </c>
      <c r="N2" s="1"/>
      <c r="O2" s="1">
        <v>5</v>
      </c>
      <c r="P2" s="1">
        <v>2</v>
      </c>
      <c r="Q2" s="1"/>
      <c r="R2" s="1">
        <v>4</v>
      </c>
      <c r="S2" s="1">
        <v>2</v>
      </c>
      <c r="T2" s="1">
        <v>5</v>
      </c>
      <c r="U2" s="1"/>
      <c r="V2" s="1"/>
    </row>
    <row r="3" spans="1:22" ht="18" x14ac:dyDescent="0.35">
      <c r="A3" s="1">
        <v>5277</v>
      </c>
      <c r="B3" s="8">
        <v>0</v>
      </c>
      <c r="C3" s="1">
        <v>5</v>
      </c>
      <c r="D3" s="1">
        <v>3</v>
      </c>
      <c r="E3" s="1"/>
      <c r="F3" s="1">
        <v>2</v>
      </c>
      <c r="G3" s="1">
        <v>4</v>
      </c>
      <c r="H3" s="1">
        <v>2</v>
      </c>
      <c r="I3" s="7">
        <v>1</v>
      </c>
      <c r="J3" s="1"/>
      <c r="K3" s="1"/>
      <c r="L3" s="1">
        <v>4</v>
      </c>
      <c r="M3" s="1">
        <v>3</v>
      </c>
      <c r="N3" s="1">
        <v>2</v>
      </c>
      <c r="O3" s="1">
        <v>2</v>
      </c>
      <c r="P3" s="1"/>
      <c r="Q3" s="1">
        <v>2</v>
      </c>
      <c r="R3" s="1"/>
      <c r="S3" s="1">
        <v>5</v>
      </c>
      <c r="T3" s="1">
        <v>1</v>
      </c>
      <c r="U3" s="1">
        <v>3</v>
      </c>
      <c r="V3" s="1"/>
    </row>
    <row r="4" spans="1:22" ht="18" x14ac:dyDescent="0.35">
      <c r="A4" s="1">
        <v>4388</v>
      </c>
      <c r="B4" s="8">
        <v>0</v>
      </c>
      <c r="C4" s="1"/>
      <c r="D4" s="1">
        <v>3</v>
      </c>
      <c r="E4" s="1"/>
      <c r="F4" s="1"/>
      <c r="G4" s="1"/>
      <c r="H4" s="1">
        <v>1</v>
      </c>
      <c r="I4" s="7">
        <v>2</v>
      </c>
      <c r="J4" s="1">
        <v>3</v>
      </c>
      <c r="K4" s="1">
        <v>4</v>
      </c>
      <c r="L4" s="1"/>
      <c r="M4" s="1"/>
      <c r="N4" s="1">
        <v>4</v>
      </c>
      <c r="O4" s="1">
        <v>1</v>
      </c>
      <c r="P4" s="1">
        <v>3</v>
      </c>
      <c r="Q4" s="1">
        <v>5</v>
      </c>
      <c r="R4" s="1"/>
      <c r="S4" s="1">
        <v>5</v>
      </c>
      <c r="T4" s="1">
        <v>1</v>
      </c>
      <c r="U4" s="1">
        <v>1</v>
      </c>
      <c r="V4" s="1">
        <v>2</v>
      </c>
    </row>
    <row r="5" spans="1:22" ht="18" x14ac:dyDescent="0.35">
      <c r="A5" s="1">
        <v>5448</v>
      </c>
      <c r="B5" s="8">
        <v>0</v>
      </c>
      <c r="C5" s="1"/>
      <c r="D5" s="1"/>
      <c r="E5" s="1">
        <v>3</v>
      </c>
      <c r="F5" s="1">
        <v>1</v>
      </c>
      <c r="G5" s="1">
        <v>1</v>
      </c>
      <c r="H5" s="1">
        <v>4</v>
      </c>
      <c r="I5" s="7"/>
      <c r="J5" s="1">
        <v>5</v>
      </c>
      <c r="K5" s="1">
        <v>2</v>
      </c>
      <c r="L5" s="1"/>
      <c r="M5" s="1">
        <v>1</v>
      </c>
      <c r="N5" s="1"/>
      <c r="O5" s="1"/>
      <c r="P5" s="1">
        <v>3</v>
      </c>
      <c r="Q5" s="1"/>
      <c r="R5" s="1">
        <v>1</v>
      </c>
      <c r="S5" s="1"/>
      <c r="T5" s="1"/>
      <c r="U5" s="1">
        <v>5</v>
      </c>
      <c r="V5" s="1">
        <v>2</v>
      </c>
    </row>
    <row r="6" spans="1:22" ht="18" x14ac:dyDescent="0.35">
      <c r="A6" s="1">
        <v>5347</v>
      </c>
      <c r="B6" s="8">
        <v>0</v>
      </c>
      <c r="C6" s="1">
        <v>4</v>
      </c>
      <c r="D6" s="1"/>
      <c r="E6" s="1"/>
      <c r="F6" s="1"/>
      <c r="G6" s="1">
        <v>3</v>
      </c>
      <c r="H6" s="1">
        <v>2</v>
      </c>
      <c r="I6" s="7">
        <v>2</v>
      </c>
      <c r="J6" s="1"/>
      <c r="K6" s="1">
        <v>3</v>
      </c>
      <c r="L6" s="1"/>
      <c r="M6" s="1"/>
      <c r="N6" s="1">
        <v>2</v>
      </c>
      <c r="O6" s="1">
        <v>3</v>
      </c>
      <c r="P6" s="1">
        <v>2</v>
      </c>
      <c r="Q6" s="1">
        <v>4</v>
      </c>
      <c r="R6" s="1"/>
      <c r="S6" s="1">
        <v>1</v>
      </c>
      <c r="T6" s="1">
        <v>3</v>
      </c>
      <c r="U6" s="1">
        <v>5</v>
      </c>
      <c r="V6" s="1"/>
    </row>
    <row r="7" spans="1:22" ht="18" x14ac:dyDescent="0.35">
      <c r="A7" s="1">
        <v>2765</v>
      </c>
      <c r="B7" s="8">
        <v>0</v>
      </c>
      <c r="C7" s="1">
        <v>4</v>
      </c>
      <c r="D7" s="1">
        <v>2</v>
      </c>
      <c r="E7" s="1"/>
      <c r="F7" s="1">
        <v>5</v>
      </c>
      <c r="G7" s="1">
        <v>3</v>
      </c>
      <c r="H7" s="1"/>
      <c r="I7" s="7">
        <v>4</v>
      </c>
      <c r="J7" s="1">
        <v>3</v>
      </c>
      <c r="K7" s="1">
        <v>4</v>
      </c>
      <c r="L7" s="1"/>
      <c r="M7" s="1"/>
      <c r="N7" s="1"/>
      <c r="O7" s="1">
        <v>2</v>
      </c>
      <c r="P7" s="1"/>
      <c r="Q7" s="1"/>
      <c r="R7" s="1">
        <v>2</v>
      </c>
      <c r="S7" s="1">
        <v>5</v>
      </c>
      <c r="T7" s="1">
        <v>1</v>
      </c>
      <c r="U7" s="1"/>
      <c r="V7" s="1"/>
    </row>
    <row r="8" spans="1:22" ht="18" x14ac:dyDescent="0.35">
      <c r="A8" s="1">
        <v>139</v>
      </c>
      <c r="B8" s="8">
        <v>0</v>
      </c>
      <c r="C8" s="1">
        <v>3</v>
      </c>
      <c r="D8" s="1">
        <v>5</v>
      </c>
      <c r="E8" s="1">
        <v>2</v>
      </c>
      <c r="F8" s="1"/>
      <c r="G8" s="1">
        <v>2</v>
      </c>
      <c r="H8" s="1"/>
      <c r="I8" s="7">
        <v>2</v>
      </c>
      <c r="J8" s="1"/>
      <c r="K8" s="1">
        <v>1</v>
      </c>
      <c r="L8" s="1"/>
      <c r="M8" s="1">
        <v>3</v>
      </c>
      <c r="N8" s="1"/>
      <c r="O8" s="1">
        <v>3</v>
      </c>
      <c r="P8" s="1"/>
      <c r="Q8" s="1">
        <v>2</v>
      </c>
      <c r="R8" s="1">
        <v>5</v>
      </c>
      <c r="S8" s="1"/>
      <c r="T8" s="1"/>
      <c r="U8" s="1"/>
      <c r="V8" s="1">
        <v>2</v>
      </c>
    </row>
    <row r="9" spans="1:22" ht="18" x14ac:dyDescent="0.35">
      <c r="A9" s="1">
        <v>1940</v>
      </c>
      <c r="B9" s="8">
        <v>0</v>
      </c>
      <c r="C9" s="1">
        <v>2</v>
      </c>
      <c r="D9" s="1">
        <v>3</v>
      </c>
      <c r="E9" s="1"/>
      <c r="F9" s="1">
        <v>5</v>
      </c>
      <c r="G9" s="1">
        <v>4</v>
      </c>
      <c r="H9" s="1"/>
      <c r="I9" s="7">
        <v>4</v>
      </c>
      <c r="J9" s="1">
        <v>5</v>
      </c>
      <c r="K9" s="1"/>
      <c r="L9" s="1"/>
      <c r="M9" s="1"/>
      <c r="N9" s="1">
        <v>2</v>
      </c>
      <c r="O9" s="1">
        <v>4</v>
      </c>
      <c r="P9" s="1"/>
      <c r="Q9" s="1">
        <v>3</v>
      </c>
      <c r="R9" s="1"/>
      <c r="S9" s="1"/>
      <c r="T9" s="1"/>
      <c r="U9" s="1">
        <v>5</v>
      </c>
      <c r="V9" s="1"/>
    </row>
    <row r="10" spans="1:22" ht="18" x14ac:dyDescent="0.35">
      <c r="A10" s="1">
        <v>6037</v>
      </c>
      <c r="B10" s="8">
        <v>0</v>
      </c>
      <c r="C10" s="1"/>
      <c r="D10" s="1"/>
      <c r="E10" s="1"/>
      <c r="F10" s="1"/>
      <c r="G10" s="1">
        <v>4</v>
      </c>
      <c r="H10" s="1"/>
      <c r="I10" s="7">
        <v>2</v>
      </c>
      <c r="J10" s="1"/>
      <c r="K10" s="1">
        <v>2</v>
      </c>
      <c r="L10" s="1"/>
      <c r="M10" s="1">
        <v>2</v>
      </c>
      <c r="N10" s="1"/>
      <c r="O10" s="1"/>
      <c r="P10" s="1"/>
      <c r="Q10" s="1"/>
      <c r="R10" s="1">
        <v>4</v>
      </c>
      <c r="S10" s="1"/>
      <c r="T10" s="1"/>
      <c r="U10" s="1"/>
      <c r="V10" s="1"/>
    </row>
    <row r="11" spans="1:22" ht="18" x14ac:dyDescent="0.35">
      <c r="A11" s="1">
        <v>4790</v>
      </c>
      <c r="B11" s="8">
        <v>0</v>
      </c>
      <c r="C11" s="1">
        <v>5</v>
      </c>
      <c r="D11" s="1">
        <v>1</v>
      </c>
      <c r="E11" s="1"/>
      <c r="F11" s="1"/>
      <c r="G11" s="1"/>
      <c r="H11" s="1">
        <v>4</v>
      </c>
      <c r="I11" s="7">
        <v>2</v>
      </c>
      <c r="J11" s="1">
        <v>1</v>
      </c>
      <c r="K11" s="1">
        <v>3</v>
      </c>
      <c r="L11" s="1">
        <v>3</v>
      </c>
      <c r="M11" s="1">
        <v>3</v>
      </c>
      <c r="N11" s="1">
        <v>1</v>
      </c>
      <c r="O11" s="1"/>
      <c r="P11" s="1"/>
      <c r="Q11" s="1"/>
      <c r="R11" s="1">
        <v>2</v>
      </c>
      <c r="S11" s="1"/>
      <c r="T11" s="1"/>
      <c r="U11" s="1"/>
      <c r="V11" s="1"/>
    </row>
    <row r="12" spans="1:22" ht="18" x14ac:dyDescent="0.35">
      <c r="A12" s="1">
        <v>4489</v>
      </c>
      <c r="B12" s="8">
        <v>0</v>
      </c>
      <c r="C12" s="1">
        <v>1</v>
      </c>
      <c r="D12" s="1">
        <v>2</v>
      </c>
      <c r="E12" s="1">
        <v>2</v>
      </c>
      <c r="F12" s="1">
        <v>4</v>
      </c>
      <c r="G12" s="1">
        <v>5</v>
      </c>
      <c r="H12" s="1"/>
      <c r="I12" s="7">
        <v>2</v>
      </c>
      <c r="J12" s="1">
        <v>3</v>
      </c>
      <c r="K12" s="1">
        <v>2</v>
      </c>
      <c r="L12" s="1">
        <v>2</v>
      </c>
      <c r="M12" s="1">
        <v>1</v>
      </c>
      <c r="N12" s="1"/>
      <c r="O12" s="1"/>
      <c r="P12" s="1">
        <v>5</v>
      </c>
      <c r="Q12" s="1">
        <v>5</v>
      </c>
      <c r="R12" s="1">
        <v>4</v>
      </c>
      <c r="S12" s="1">
        <v>3</v>
      </c>
      <c r="T12" s="1">
        <v>5</v>
      </c>
      <c r="U12" s="1">
        <v>3</v>
      </c>
      <c r="V12" s="1"/>
    </row>
    <row r="14" spans="1:22" x14ac:dyDescent="0.3">
      <c r="A14" t="s">
        <v>29</v>
      </c>
      <c r="C14">
        <f>COUNTIF(C2:C12,"&gt;3")</f>
        <v>4</v>
      </c>
      <c r="D14">
        <f t="shared" ref="D14:V14" si="0">COUNTIF(D2:D12,"&gt;3")</f>
        <v>2</v>
      </c>
      <c r="E14">
        <f t="shared" si="0"/>
        <v>0</v>
      </c>
      <c r="F14">
        <f t="shared" si="0"/>
        <v>3</v>
      </c>
      <c r="G14">
        <f t="shared" si="0"/>
        <v>5</v>
      </c>
      <c r="H14">
        <f t="shared" si="0"/>
        <v>3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1</v>
      </c>
      <c r="M14">
        <f t="shared" si="0"/>
        <v>0</v>
      </c>
      <c r="N14">
        <f t="shared" si="0"/>
        <v>1</v>
      </c>
      <c r="O14">
        <f t="shared" si="0"/>
        <v>2</v>
      </c>
      <c r="P14">
        <f t="shared" si="0"/>
        <v>1</v>
      </c>
      <c r="Q14">
        <f t="shared" si="0"/>
        <v>3</v>
      </c>
      <c r="R14">
        <f t="shared" si="0"/>
        <v>4</v>
      </c>
      <c r="S14">
        <f t="shared" si="0"/>
        <v>3</v>
      </c>
      <c r="T14">
        <f t="shared" si="0"/>
        <v>2</v>
      </c>
      <c r="U14">
        <f t="shared" si="0"/>
        <v>3</v>
      </c>
      <c r="V14">
        <f t="shared" si="0"/>
        <v>0</v>
      </c>
    </row>
    <row r="15" spans="1:22" x14ac:dyDescent="0.3">
      <c r="A15" t="s">
        <v>43</v>
      </c>
      <c r="C15">
        <f>SUM(C2:C12)</f>
        <v>25</v>
      </c>
      <c r="D15">
        <f t="shared" ref="D15:V15" si="1">SUM(D2:D12)</f>
        <v>24</v>
      </c>
      <c r="E15">
        <f t="shared" si="1"/>
        <v>9</v>
      </c>
      <c r="F15">
        <f t="shared" si="1"/>
        <v>17</v>
      </c>
      <c r="G15">
        <f t="shared" si="1"/>
        <v>30</v>
      </c>
      <c r="H15">
        <f t="shared" si="1"/>
        <v>17</v>
      </c>
      <c r="I15">
        <f t="shared" si="1"/>
        <v>23</v>
      </c>
      <c r="J15">
        <f t="shared" si="1"/>
        <v>22</v>
      </c>
      <c r="K15">
        <f t="shared" si="1"/>
        <v>21</v>
      </c>
      <c r="L15">
        <f t="shared" si="1"/>
        <v>12</v>
      </c>
      <c r="M15">
        <f t="shared" si="1"/>
        <v>15</v>
      </c>
      <c r="N15">
        <f t="shared" si="1"/>
        <v>11</v>
      </c>
      <c r="O15">
        <f t="shared" si="1"/>
        <v>20</v>
      </c>
      <c r="P15">
        <f t="shared" si="1"/>
        <v>15</v>
      </c>
      <c r="Q15">
        <f t="shared" si="1"/>
        <v>21</v>
      </c>
      <c r="R15">
        <f t="shared" si="1"/>
        <v>22</v>
      </c>
      <c r="S15">
        <f t="shared" si="1"/>
        <v>21</v>
      </c>
      <c r="T15">
        <f t="shared" si="1"/>
        <v>16</v>
      </c>
      <c r="U15">
        <f t="shared" si="1"/>
        <v>22</v>
      </c>
      <c r="V15">
        <f t="shared" si="1"/>
        <v>6</v>
      </c>
    </row>
    <row r="16" spans="1:22" x14ac:dyDescent="0.3">
      <c r="A16" t="s">
        <v>45</v>
      </c>
      <c r="C16">
        <f>COUNTIF(C2:C12,"&gt;0")</f>
        <v>8</v>
      </c>
      <c r="D16">
        <f t="shared" ref="D16:V16" si="2">COUNTIF(D2:D12,"&gt;0")</f>
        <v>8</v>
      </c>
      <c r="E16">
        <f t="shared" si="2"/>
        <v>4</v>
      </c>
      <c r="F16">
        <f t="shared" si="2"/>
        <v>5</v>
      </c>
      <c r="G16">
        <f t="shared" si="2"/>
        <v>9</v>
      </c>
      <c r="H16">
        <f t="shared" si="2"/>
        <v>6</v>
      </c>
      <c r="I16">
        <f t="shared" si="2"/>
        <v>10</v>
      </c>
      <c r="J16">
        <f t="shared" si="2"/>
        <v>7</v>
      </c>
      <c r="K16">
        <f t="shared" si="2"/>
        <v>8</v>
      </c>
      <c r="L16">
        <f t="shared" si="2"/>
        <v>4</v>
      </c>
      <c r="M16">
        <f t="shared" si="2"/>
        <v>7</v>
      </c>
      <c r="N16">
        <f t="shared" si="2"/>
        <v>5</v>
      </c>
      <c r="O16">
        <f t="shared" si="2"/>
        <v>7</v>
      </c>
      <c r="P16">
        <f t="shared" si="2"/>
        <v>5</v>
      </c>
      <c r="Q16">
        <f t="shared" si="2"/>
        <v>6</v>
      </c>
      <c r="R16">
        <f t="shared" si="2"/>
        <v>7</v>
      </c>
      <c r="S16">
        <f t="shared" si="2"/>
        <v>6</v>
      </c>
      <c r="T16">
        <f t="shared" si="2"/>
        <v>6</v>
      </c>
      <c r="U16">
        <f t="shared" si="2"/>
        <v>6</v>
      </c>
      <c r="V16">
        <f t="shared" si="2"/>
        <v>3</v>
      </c>
    </row>
    <row r="17" spans="1:22" x14ac:dyDescent="0.3">
      <c r="A17" t="s">
        <v>46</v>
      </c>
      <c r="C17">
        <f>C15/C16</f>
        <v>3.125</v>
      </c>
      <c r="D17">
        <f t="shared" ref="D17:V17" si="3">D15/D16</f>
        <v>3</v>
      </c>
      <c r="E17">
        <f t="shared" si="3"/>
        <v>2.25</v>
      </c>
      <c r="F17">
        <f t="shared" si="3"/>
        <v>3.4</v>
      </c>
      <c r="G17">
        <f t="shared" si="3"/>
        <v>3.3333333333333335</v>
      </c>
      <c r="H17">
        <f t="shared" si="3"/>
        <v>2.8333333333333335</v>
      </c>
      <c r="I17">
        <f t="shared" si="3"/>
        <v>2.2999999999999998</v>
      </c>
      <c r="J17">
        <f t="shared" si="3"/>
        <v>3.1428571428571428</v>
      </c>
      <c r="K17">
        <f t="shared" si="3"/>
        <v>2.625</v>
      </c>
      <c r="L17">
        <f t="shared" si="3"/>
        <v>3</v>
      </c>
      <c r="M17">
        <f t="shared" si="3"/>
        <v>2.1428571428571428</v>
      </c>
      <c r="N17">
        <f t="shared" si="3"/>
        <v>2.2000000000000002</v>
      </c>
      <c r="O17">
        <f t="shared" si="3"/>
        <v>2.8571428571428572</v>
      </c>
      <c r="P17">
        <f t="shared" si="3"/>
        <v>3</v>
      </c>
      <c r="Q17">
        <f t="shared" si="3"/>
        <v>3.5</v>
      </c>
      <c r="R17">
        <f t="shared" si="3"/>
        <v>3.1428571428571428</v>
      </c>
      <c r="S17">
        <f t="shared" si="3"/>
        <v>3.5</v>
      </c>
      <c r="T17">
        <f t="shared" si="3"/>
        <v>2.6666666666666665</v>
      </c>
      <c r="U17">
        <f t="shared" si="3"/>
        <v>3.6666666666666665</v>
      </c>
      <c r="V17">
        <f t="shared" si="3"/>
        <v>2</v>
      </c>
    </row>
    <row r="18" spans="1:22" x14ac:dyDescent="0.3">
      <c r="A18" t="s">
        <v>47</v>
      </c>
      <c r="C18">
        <f>C14/8</f>
        <v>0.5</v>
      </c>
      <c r="D18">
        <f t="shared" ref="D18:V18" si="4">D14/8</f>
        <v>0.25</v>
      </c>
      <c r="E18">
        <f t="shared" si="4"/>
        <v>0</v>
      </c>
      <c r="F18">
        <f t="shared" si="4"/>
        <v>0.375</v>
      </c>
      <c r="G18">
        <f t="shared" si="4"/>
        <v>0.625</v>
      </c>
      <c r="H18">
        <f t="shared" si="4"/>
        <v>0.375</v>
      </c>
      <c r="I18">
        <f t="shared" si="4"/>
        <v>0.25</v>
      </c>
      <c r="J18">
        <f t="shared" si="4"/>
        <v>0.25</v>
      </c>
      <c r="K18">
        <f t="shared" si="4"/>
        <v>0.25</v>
      </c>
      <c r="L18">
        <f t="shared" si="4"/>
        <v>0.125</v>
      </c>
      <c r="M18">
        <f t="shared" si="4"/>
        <v>0</v>
      </c>
      <c r="N18">
        <f t="shared" si="4"/>
        <v>0.125</v>
      </c>
      <c r="O18">
        <f t="shared" si="4"/>
        <v>0.25</v>
      </c>
      <c r="P18">
        <f t="shared" si="4"/>
        <v>0.125</v>
      </c>
      <c r="Q18">
        <f t="shared" si="4"/>
        <v>0.375</v>
      </c>
      <c r="R18">
        <f t="shared" si="4"/>
        <v>0.5</v>
      </c>
      <c r="S18">
        <f t="shared" si="4"/>
        <v>0.375</v>
      </c>
      <c r="T18">
        <f t="shared" si="4"/>
        <v>0.25</v>
      </c>
      <c r="U18">
        <f t="shared" si="4"/>
        <v>0.375</v>
      </c>
      <c r="V18">
        <f t="shared" si="4"/>
        <v>0</v>
      </c>
    </row>
    <row r="19" spans="1:22" x14ac:dyDescent="0.3">
      <c r="A19" t="s">
        <v>48</v>
      </c>
      <c r="C19">
        <f>C14/C16</f>
        <v>0.5</v>
      </c>
      <c r="D19">
        <f t="shared" ref="D19:V19" si="5">D14/D16</f>
        <v>0.25</v>
      </c>
      <c r="E19">
        <f t="shared" si="5"/>
        <v>0</v>
      </c>
      <c r="F19">
        <f t="shared" si="5"/>
        <v>0.6</v>
      </c>
      <c r="G19">
        <f t="shared" si="5"/>
        <v>0.55555555555555558</v>
      </c>
      <c r="H19">
        <f t="shared" si="5"/>
        <v>0.5</v>
      </c>
      <c r="I19">
        <f t="shared" si="5"/>
        <v>0.2</v>
      </c>
      <c r="J19">
        <f t="shared" si="5"/>
        <v>0.2857142857142857</v>
      </c>
      <c r="K19">
        <f t="shared" si="5"/>
        <v>0.25</v>
      </c>
      <c r="L19">
        <f t="shared" si="5"/>
        <v>0.25</v>
      </c>
      <c r="M19">
        <f t="shared" si="5"/>
        <v>0</v>
      </c>
      <c r="N19">
        <f t="shared" si="5"/>
        <v>0.2</v>
      </c>
      <c r="O19">
        <f t="shared" si="5"/>
        <v>0.2857142857142857</v>
      </c>
      <c r="P19">
        <f t="shared" si="5"/>
        <v>0.2</v>
      </c>
      <c r="Q19">
        <f t="shared" si="5"/>
        <v>0.5</v>
      </c>
      <c r="R19">
        <f t="shared" si="5"/>
        <v>0.5714285714285714</v>
      </c>
      <c r="S19">
        <f t="shared" si="5"/>
        <v>0.5</v>
      </c>
      <c r="T19">
        <f t="shared" si="5"/>
        <v>0.33333333333333331</v>
      </c>
      <c r="U19">
        <f t="shared" si="5"/>
        <v>0.5</v>
      </c>
      <c r="V19">
        <f t="shared" si="5"/>
        <v>0</v>
      </c>
    </row>
    <row r="23" spans="1:22" x14ac:dyDescent="0.3">
      <c r="D23">
        <f>SUM(C17:V17)</f>
        <v>57.685714285714283</v>
      </c>
    </row>
    <row r="25" spans="1:22" x14ac:dyDescent="0.3">
      <c r="D25">
        <f>SUM(C14:V14)</f>
        <v>43</v>
      </c>
    </row>
    <row r="26" spans="1:22" x14ac:dyDescent="0.3">
      <c r="D26">
        <f>SUM(C16:V16)</f>
        <v>127</v>
      </c>
    </row>
    <row r="27" spans="1:22" x14ac:dyDescent="0.3">
      <c r="E27">
        <f>D25/D26</f>
        <v>0.33858267716535434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C864-86A1-418B-AC93-80135BEBAEAB}">
  <dimension ref="A1:V24"/>
  <sheetViews>
    <sheetView topLeftCell="A4" workbookViewId="0">
      <selection activeCell="F24" sqref="F24"/>
    </sheetView>
  </sheetViews>
  <sheetFormatPr defaultRowHeight="14.4" x14ac:dyDescent="0.3"/>
  <sheetData>
    <row r="1" spans="1:22" ht="11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8" x14ac:dyDescent="0.35">
      <c r="A2" s="1">
        <v>1577</v>
      </c>
      <c r="B2" s="8">
        <v>1</v>
      </c>
      <c r="C2" s="1"/>
      <c r="D2" s="1"/>
      <c r="E2" s="1"/>
      <c r="F2" s="1">
        <v>5</v>
      </c>
      <c r="G2" s="1">
        <v>2</v>
      </c>
      <c r="H2" s="1"/>
      <c r="I2" s="7">
        <v>4</v>
      </c>
      <c r="J2" s="1"/>
      <c r="K2" s="1"/>
      <c r="L2" s="1">
        <v>1</v>
      </c>
      <c r="M2" s="1"/>
      <c r="N2" s="1">
        <v>1</v>
      </c>
      <c r="O2" s="1">
        <v>4</v>
      </c>
      <c r="P2" s="1">
        <v>4</v>
      </c>
      <c r="Q2" s="1">
        <v>1</v>
      </c>
      <c r="R2" s="1">
        <v>1</v>
      </c>
      <c r="S2" s="1">
        <v>2</v>
      </c>
      <c r="T2" s="1">
        <v>3</v>
      </c>
      <c r="U2" s="1">
        <v>1</v>
      </c>
      <c r="V2" s="1">
        <v>3</v>
      </c>
    </row>
    <row r="3" spans="1:22" ht="18" x14ac:dyDescent="0.35">
      <c r="A3" s="1">
        <v>1202</v>
      </c>
      <c r="B3" s="8">
        <v>1</v>
      </c>
      <c r="C3" s="1">
        <v>4</v>
      </c>
      <c r="D3" s="1">
        <v>3</v>
      </c>
      <c r="E3" s="1">
        <v>4</v>
      </c>
      <c r="F3" s="1">
        <v>1</v>
      </c>
      <c r="G3" s="1">
        <v>4</v>
      </c>
      <c r="H3" s="1">
        <v>1</v>
      </c>
      <c r="I3" s="7"/>
      <c r="J3" s="1">
        <v>4</v>
      </c>
      <c r="K3" s="1"/>
      <c r="L3" s="1">
        <v>1</v>
      </c>
      <c r="M3" s="1">
        <v>5</v>
      </c>
      <c r="N3" s="1">
        <v>1</v>
      </c>
      <c r="O3" s="1"/>
      <c r="P3" s="1">
        <v>4</v>
      </c>
      <c r="Q3" s="1"/>
      <c r="R3" s="1">
        <v>3</v>
      </c>
      <c r="S3" s="1">
        <v>5</v>
      </c>
      <c r="T3" s="1">
        <v>5</v>
      </c>
      <c r="U3" s="1"/>
      <c r="V3" s="1"/>
    </row>
    <row r="4" spans="1:22" ht="18" x14ac:dyDescent="0.35">
      <c r="A4" s="1">
        <v>3823</v>
      </c>
      <c r="B4" s="8">
        <v>1</v>
      </c>
      <c r="C4" s="1">
        <v>2</v>
      </c>
      <c r="D4" s="1">
        <v>4</v>
      </c>
      <c r="E4" s="1">
        <v>4</v>
      </c>
      <c r="F4" s="1">
        <v>4</v>
      </c>
      <c r="G4" s="1"/>
      <c r="H4" s="1"/>
      <c r="I4" s="7">
        <v>3</v>
      </c>
      <c r="J4" s="1">
        <v>1</v>
      </c>
      <c r="K4" s="1">
        <v>4</v>
      </c>
      <c r="L4" s="1">
        <v>4</v>
      </c>
      <c r="M4" s="1">
        <v>5</v>
      </c>
      <c r="N4" s="1">
        <v>2</v>
      </c>
      <c r="O4" s="1">
        <v>4</v>
      </c>
      <c r="P4" s="1"/>
      <c r="Q4" s="1">
        <v>1</v>
      </c>
      <c r="R4" s="1"/>
      <c r="S4" s="1"/>
      <c r="T4" s="1">
        <v>3</v>
      </c>
      <c r="U4" s="1"/>
      <c r="V4" s="1">
        <v>2</v>
      </c>
    </row>
    <row r="5" spans="1:22" ht="18" x14ac:dyDescent="0.35">
      <c r="A5" s="1">
        <v>4117</v>
      </c>
      <c r="B5" s="8">
        <v>1</v>
      </c>
      <c r="C5" s="1">
        <v>5</v>
      </c>
      <c r="D5" s="1">
        <v>1</v>
      </c>
      <c r="E5" s="1"/>
      <c r="F5" s="1">
        <v>4</v>
      </c>
      <c r="G5" s="1">
        <v>2</v>
      </c>
      <c r="H5" s="1">
        <v>4</v>
      </c>
      <c r="I5" s="7">
        <v>4</v>
      </c>
      <c r="J5" s="1">
        <v>4</v>
      </c>
      <c r="K5" s="1"/>
      <c r="L5" s="1">
        <v>1</v>
      </c>
      <c r="M5" s="1">
        <v>2</v>
      </c>
      <c r="N5" s="1">
        <v>3</v>
      </c>
      <c r="O5" s="1">
        <v>1</v>
      </c>
      <c r="P5" s="1"/>
      <c r="Q5" s="1">
        <v>5</v>
      </c>
      <c r="R5" s="1"/>
      <c r="S5" s="1"/>
      <c r="T5" s="1"/>
      <c r="U5" s="1"/>
      <c r="V5" s="1">
        <v>5</v>
      </c>
    </row>
    <row r="6" spans="1:22" ht="18" x14ac:dyDescent="0.35">
      <c r="A6" s="1">
        <v>5450</v>
      </c>
      <c r="B6" s="8">
        <v>1</v>
      </c>
      <c r="C6" s="1">
        <v>2</v>
      </c>
      <c r="D6" s="1">
        <v>1</v>
      </c>
      <c r="E6" s="1">
        <v>5</v>
      </c>
      <c r="F6" s="1"/>
      <c r="G6" s="1"/>
      <c r="H6" s="1">
        <v>5</v>
      </c>
      <c r="I6" s="7">
        <v>5</v>
      </c>
      <c r="J6" s="1"/>
      <c r="K6" s="1"/>
      <c r="L6" s="1"/>
      <c r="M6" s="1"/>
      <c r="N6" s="1">
        <v>3</v>
      </c>
      <c r="O6" s="1">
        <v>2</v>
      </c>
      <c r="P6" s="1"/>
      <c r="Q6" s="1"/>
      <c r="R6" s="1">
        <v>1</v>
      </c>
      <c r="S6" s="1"/>
      <c r="T6" s="1">
        <v>2</v>
      </c>
      <c r="U6" s="1">
        <v>1</v>
      </c>
      <c r="V6" s="1">
        <v>4</v>
      </c>
    </row>
    <row r="7" spans="1:22" ht="18" x14ac:dyDescent="0.35">
      <c r="A7" s="1">
        <v>3118</v>
      </c>
      <c r="B7" s="8">
        <v>1</v>
      </c>
      <c r="C7" s="1">
        <v>3</v>
      </c>
      <c r="D7" s="1"/>
      <c r="E7" s="1">
        <v>3</v>
      </c>
      <c r="F7" s="1"/>
      <c r="G7" s="1">
        <v>2</v>
      </c>
      <c r="H7" s="1"/>
      <c r="I7" s="7">
        <v>3</v>
      </c>
      <c r="J7" s="1"/>
      <c r="K7" s="1"/>
      <c r="L7" s="1">
        <v>4</v>
      </c>
      <c r="M7" s="1"/>
      <c r="N7" s="1">
        <v>1</v>
      </c>
      <c r="O7" s="1">
        <v>2</v>
      </c>
      <c r="P7" s="1">
        <v>2</v>
      </c>
      <c r="Q7" s="1">
        <v>3</v>
      </c>
      <c r="R7" s="1">
        <v>5</v>
      </c>
      <c r="S7" s="1">
        <v>1</v>
      </c>
      <c r="T7" s="1"/>
      <c r="U7" s="1"/>
      <c r="V7" s="1"/>
    </row>
    <row r="8" spans="1:22" ht="18" x14ac:dyDescent="0.35">
      <c r="A8" s="1">
        <v>4656</v>
      </c>
      <c r="B8" s="8">
        <v>1</v>
      </c>
      <c r="C8" s="1">
        <v>4</v>
      </c>
      <c r="D8" s="1">
        <v>4</v>
      </c>
      <c r="E8" s="1"/>
      <c r="F8" s="1"/>
      <c r="G8" s="1">
        <v>5</v>
      </c>
      <c r="H8" s="1">
        <v>5</v>
      </c>
      <c r="I8" s="7">
        <v>2</v>
      </c>
      <c r="J8" s="1"/>
      <c r="K8" s="1">
        <v>3</v>
      </c>
      <c r="L8" s="1">
        <v>5</v>
      </c>
      <c r="M8" s="1"/>
      <c r="N8" s="1">
        <v>1</v>
      </c>
      <c r="O8" s="1">
        <v>3</v>
      </c>
      <c r="P8" s="1"/>
      <c r="Q8" s="1">
        <v>2</v>
      </c>
      <c r="R8" s="1"/>
      <c r="S8" s="1">
        <v>3</v>
      </c>
      <c r="T8" s="1"/>
      <c r="U8" s="1">
        <v>3</v>
      </c>
      <c r="V8" s="1">
        <v>1</v>
      </c>
    </row>
    <row r="9" spans="1:22" ht="18" x14ac:dyDescent="0.35">
      <c r="A9" s="1">
        <v>4796</v>
      </c>
      <c r="B9" s="8">
        <v>1</v>
      </c>
      <c r="C9" s="1"/>
      <c r="D9" s="1"/>
      <c r="E9" s="1">
        <v>1</v>
      </c>
      <c r="F9" s="1"/>
      <c r="G9" s="1">
        <v>3</v>
      </c>
      <c r="H9" s="1">
        <v>2</v>
      </c>
      <c r="I9" s="7"/>
      <c r="J9" s="1">
        <v>2</v>
      </c>
      <c r="K9" s="1"/>
      <c r="L9" s="1">
        <v>1</v>
      </c>
      <c r="M9" s="1">
        <v>5</v>
      </c>
      <c r="N9" s="1"/>
      <c r="O9" s="1"/>
      <c r="P9" s="1"/>
      <c r="Q9" s="1">
        <v>5</v>
      </c>
      <c r="R9" s="1">
        <v>2</v>
      </c>
      <c r="S9" s="1">
        <v>2</v>
      </c>
      <c r="T9" s="1">
        <v>4</v>
      </c>
      <c r="U9" s="1">
        <v>3</v>
      </c>
      <c r="V9" s="1">
        <v>4</v>
      </c>
    </row>
    <row r="10" spans="1:22" ht="18" x14ac:dyDescent="0.35">
      <c r="A10" s="1">
        <v>3048</v>
      </c>
      <c r="B10" s="8">
        <v>1</v>
      </c>
      <c r="C10" s="1">
        <v>4</v>
      </c>
      <c r="D10" s="1">
        <v>5</v>
      </c>
      <c r="E10" s="1">
        <v>1</v>
      </c>
      <c r="F10" s="1">
        <v>5</v>
      </c>
      <c r="G10" s="1">
        <v>1</v>
      </c>
      <c r="H10" s="1">
        <v>1</v>
      </c>
      <c r="I10" s="7">
        <v>4</v>
      </c>
      <c r="J10" s="1"/>
      <c r="K10" s="1">
        <v>5</v>
      </c>
      <c r="L10" s="1"/>
      <c r="M10" s="1"/>
      <c r="N10" s="1"/>
      <c r="O10" s="1"/>
      <c r="P10" s="1">
        <v>4</v>
      </c>
      <c r="Q10" s="1"/>
      <c r="R10" s="1"/>
      <c r="S10" s="1">
        <v>2</v>
      </c>
      <c r="T10" s="1">
        <v>1</v>
      </c>
      <c r="U10" s="1">
        <v>2</v>
      </c>
      <c r="V10" s="1">
        <v>5</v>
      </c>
    </row>
    <row r="12" spans="1:22" x14ac:dyDescent="0.3">
      <c r="A12" t="s">
        <v>29</v>
      </c>
      <c r="C12">
        <f>COUNTIF(C2:C10,"&gt;3")</f>
        <v>4</v>
      </c>
      <c r="D12">
        <f t="shared" ref="D12:V12" si="0">COUNTIF(D2:D10,"&gt;3")</f>
        <v>3</v>
      </c>
      <c r="E12">
        <f t="shared" si="0"/>
        <v>3</v>
      </c>
      <c r="F12">
        <f t="shared" si="0"/>
        <v>4</v>
      </c>
      <c r="G12">
        <f t="shared" si="0"/>
        <v>2</v>
      </c>
      <c r="H12">
        <f t="shared" si="0"/>
        <v>3</v>
      </c>
      <c r="I12">
        <f t="shared" si="0"/>
        <v>4</v>
      </c>
      <c r="J12">
        <f t="shared" si="0"/>
        <v>2</v>
      </c>
      <c r="K12">
        <f t="shared" si="0"/>
        <v>2</v>
      </c>
      <c r="L12">
        <f t="shared" si="0"/>
        <v>3</v>
      </c>
      <c r="M12">
        <f t="shared" si="0"/>
        <v>3</v>
      </c>
      <c r="N12">
        <f t="shared" si="0"/>
        <v>0</v>
      </c>
      <c r="O12">
        <f t="shared" si="0"/>
        <v>2</v>
      </c>
      <c r="P12">
        <f t="shared" si="0"/>
        <v>3</v>
      </c>
      <c r="Q12">
        <f t="shared" si="0"/>
        <v>2</v>
      </c>
      <c r="R12">
        <f t="shared" si="0"/>
        <v>1</v>
      </c>
      <c r="S12">
        <f t="shared" si="0"/>
        <v>1</v>
      </c>
      <c r="T12">
        <f t="shared" si="0"/>
        <v>2</v>
      </c>
      <c r="U12">
        <f t="shared" si="0"/>
        <v>0</v>
      </c>
      <c r="V12">
        <f t="shared" si="0"/>
        <v>4</v>
      </c>
    </row>
    <row r="13" spans="1:22" x14ac:dyDescent="0.3">
      <c r="A13" t="s">
        <v>43</v>
      </c>
      <c r="C13">
        <f>SUM(C2:C10)</f>
        <v>24</v>
      </c>
      <c r="D13">
        <f t="shared" ref="D13:V13" si="1">SUM(D2:D10)</f>
        <v>18</v>
      </c>
      <c r="E13">
        <f t="shared" si="1"/>
        <v>18</v>
      </c>
      <c r="F13">
        <f t="shared" si="1"/>
        <v>19</v>
      </c>
      <c r="G13">
        <f t="shared" si="1"/>
        <v>19</v>
      </c>
      <c r="H13">
        <f t="shared" si="1"/>
        <v>18</v>
      </c>
      <c r="I13">
        <f t="shared" si="1"/>
        <v>25</v>
      </c>
      <c r="J13">
        <f t="shared" si="1"/>
        <v>11</v>
      </c>
      <c r="K13">
        <f t="shared" si="1"/>
        <v>12</v>
      </c>
      <c r="L13">
        <f t="shared" si="1"/>
        <v>17</v>
      </c>
      <c r="M13">
        <f t="shared" si="1"/>
        <v>17</v>
      </c>
      <c r="N13">
        <f t="shared" si="1"/>
        <v>12</v>
      </c>
      <c r="O13">
        <f t="shared" si="1"/>
        <v>16</v>
      </c>
      <c r="P13">
        <f t="shared" si="1"/>
        <v>14</v>
      </c>
      <c r="Q13">
        <f t="shared" si="1"/>
        <v>17</v>
      </c>
      <c r="R13">
        <f t="shared" si="1"/>
        <v>12</v>
      </c>
      <c r="S13">
        <f t="shared" si="1"/>
        <v>15</v>
      </c>
      <c r="T13">
        <f t="shared" si="1"/>
        <v>18</v>
      </c>
      <c r="U13">
        <f t="shared" si="1"/>
        <v>10</v>
      </c>
      <c r="V13">
        <f t="shared" si="1"/>
        <v>24</v>
      </c>
    </row>
    <row r="14" spans="1:22" x14ac:dyDescent="0.3">
      <c r="A14" t="s">
        <v>44</v>
      </c>
      <c r="C14">
        <f>COUNTIF(C2:C10,"&gt;0")</f>
        <v>7</v>
      </c>
      <c r="D14">
        <f t="shared" ref="D14:V14" si="2">COUNTIF(D2:D10,"&gt;0")</f>
        <v>6</v>
      </c>
      <c r="E14">
        <f t="shared" si="2"/>
        <v>6</v>
      </c>
      <c r="F14">
        <f t="shared" si="2"/>
        <v>5</v>
      </c>
      <c r="G14">
        <f t="shared" si="2"/>
        <v>7</v>
      </c>
      <c r="H14">
        <f t="shared" si="2"/>
        <v>6</v>
      </c>
      <c r="I14">
        <f t="shared" si="2"/>
        <v>7</v>
      </c>
      <c r="J14">
        <f t="shared" si="2"/>
        <v>4</v>
      </c>
      <c r="K14">
        <f t="shared" si="2"/>
        <v>3</v>
      </c>
      <c r="L14">
        <f t="shared" si="2"/>
        <v>7</v>
      </c>
      <c r="M14">
        <f t="shared" si="2"/>
        <v>4</v>
      </c>
      <c r="N14">
        <f t="shared" si="2"/>
        <v>7</v>
      </c>
      <c r="O14">
        <f t="shared" si="2"/>
        <v>6</v>
      </c>
      <c r="P14">
        <f t="shared" si="2"/>
        <v>4</v>
      </c>
      <c r="Q14">
        <f t="shared" si="2"/>
        <v>6</v>
      </c>
      <c r="R14">
        <f t="shared" si="2"/>
        <v>5</v>
      </c>
      <c r="S14">
        <f t="shared" si="2"/>
        <v>6</v>
      </c>
      <c r="T14">
        <f t="shared" si="2"/>
        <v>6</v>
      </c>
      <c r="U14">
        <f t="shared" si="2"/>
        <v>5</v>
      </c>
      <c r="V14">
        <f t="shared" si="2"/>
        <v>7</v>
      </c>
    </row>
    <row r="15" spans="1:22" x14ac:dyDescent="0.3">
      <c r="A15" t="s">
        <v>46</v>
      </c>
      <c r="C15">
        <f>C13/C14</f>
        <v>3.4285714285714284</v>
      </c>
      <c r="D15">
        <f t="shared" ref="D15:V15" si="3">D13/D14</f>
        <v>3</v>
      </c>
      <c r="E15">
        <f t="shared" si="3"/>
        <v>3</v>
      </c>
      <c r="F15">
        <f t="shared" si="3"/>
        <v>3.8</v>
      </c>
      <c r="G15">
        <f t="shared" si="3"/>
        <v>2.7142857142857144</v>
      </c>
      <c r="H15">
        <f t="shared" si="3"/>
        <v>3</v>
      </c>
      <c r="I15">
        <f t="shared" si="3"/>
        <v>3.5714285714285716</v>
      </c>
      <c r="J15">
        <f t="shared" si="3"/>
        <v>2.75</v>
      </c>
      <c r="K15">
        <f t="shared" si="3"/>
        <v>4</v>
      </c>
      <c r="L15">
        <f t="shared" si="3"/>
        <v>2.4285714285714284</v>
      </c>
      <c r="M15">
        <f t="shared" si="3"/>
        <v>4.25</v>
      </c>
      <c r="N15">
        <f t="shared" si="3"/>
        <v>1.7142857142857142</v>
      </c>
      <c r="O15">
        <f t="shared" si="3"/>
        <v>2.6666666666666665</v>
      </c>
      <c r="P15">
        <f t="shared" si="3"/>
        <v>3.5</v>
      </c>
      <c r="Q15">
        <f t="shared" si="3"/>
        <v>2.8333333333333335</v>
      </c>
      <c r="R15">
        <f t="shared" si="3"/>
        <v>2.4</v>
      </c>
      <c r="S15">
        <f t="shared" si="3"/>
        <v>2.5</v>
      </c>
      <c r="T15">
        <f t="shared" si="3"/>
        <v>3</v>
      </c>
      <c r="U15">
        <f t="shared" si="3"/>
        <v>2</v>
      </c>
      <c r="V15">
        <f t="shared" si="3"/>
        <v>3.4285714285714284</v>
      </c>
    </row>
    <row r="16" spans="1:22" x14ac:dyDescent="0.3">
      <c r="A16" t="s">
        <v>47</v>
      </c>
      <c r="C16">
        <f>C12/C14</f>
        <v>0.5714285714285714</v>
      </c>
      <c r="D16">
        <f t="shared" ref="D16:V16" si="4">D12/D14</f>
        <v>0.5</v>
      </c>
      <c r="E16">
        <f t="shared" si="4"/>
        <v>0.5</v>
      </c>
      <c r="F16">
        <f t="shared" si="4"/>
        <v>0.8</v>
      </c>
      <c r="G16">
        <f t="shared" si="4"/>
        <v>0.2857142857142857</v>
      </c>
      <c r="H16">
        <f t="shared" si="4"/>
        <v>0.5</v>
      </c>
      <c r="I16">
        <f t="shared" si="4"/>
        <v>0.5714285714285714</v>
      </c>
      <c r="J16">
        <f t="shared" si="4"/>
        <v>0.5</v>
      </c>
      <c r="K16">
        <f t="shared" si="4"/>
        <v>0.66666666666666663</v>
      </c>
      <c r="L16">
        <f t="shared" si="4"/>
        <v>0.42857142857142855</v>
      </c>
      <c r="M16">
        <f t="shared" si="4"/>
        <v>0.75</v>
      </c>
      <c r="N16">
        <f t="shared" si="4"/>
        <v>0</v>
      </c>
      <c r="O16">
        <f t="shared" si="4"/>
        <v>0.33333333333333331</v>
      </c>
      <c r="P16">
        <f t="shared" si="4"/>
        <v>0.75</v>
      </c>
      <c r="Q16">
        <f t="shared" si="4"/>
        <v>0.33333333333333331</v>
      </c>
      <c r="R16">
        <f t="shared" si="4"/>
        <v>0.2</v>
      </c>
      <c r="S16">
        <f t="shared" si="4"/>
        <v>0.16666666666666666</v>
      </c>
      <c r="T16">
        <f t="shared" si="4"/>
        <v>0.33333333333333331</v>
      </c>
      <c r="U16">
        <f t="shared" si="4"/>
        <v>0</v>
      </c>
      <c r="V16">
        <f t="shared" si="4"/>
        <v>0.5714285714285714</v>
      </c>
    </row>
    <row r="17" spans="1:22" x14ac:dyDescent="0.3">
      <c r="A17" t="s">
        <v>48</v>
      </c>
      <c r="C17">
        <f>C12/C14</f>
        <v>0.5714285714285714</v>
      </c>
      <c r="D17">
        <f t="shared" ref="D17:V17" si="5">D12/D14</f>
        <v>0.5</v>
      </c>
      <c r="E17">
        <f t="shared" si="5"/>
        <v>0.5</v>
      </c>
      <c r="F17">
        <f t="shared" si="5"/>
        <v>0.8</v>
      </c>
      <c r="G17">
        <f t="shared" si="5"/>
        <v>0.2857142857142857</v>
      </c>
      <c r="H17">
        <f t="shared" si="5"/>
        <v>0.5</v>
      </c>
      <c r="I17">
        <f t="shared" si="5"/>
        <v>0.5714285714285714</v>
      </c>
      <c r="J17">
        <f t="shared" si="5"/>
        <v>0.5</v>
      </c>
      <c r="K17">
        <f t="shared" si="5"/>
        <v>0.66666666666666663</v>
      </c>
      <c r="L17">
        <f t="shared" si="5"/>
        <v>0.42857142857142855</v>
      </c>
      <c r="M17">
        <f t="shared" si="5"/>
        <v>0.75</v>
      </c>
      <c r="N17">
        <f t="shared" si="5"/>
        <v>0</v>
      </c>
      <c r="O17">
        <f t="shared" si="5"/>
        <v>0.33333333333333331</v>
      </c>
      <c r="P17">
        <f t="shared" si="5"/>
        <v>0.75</v>
      </c>
      <c r="Q17">
        <f t="shared" si="5"/>
        <v>0.33333333333333331</v>
      </c>
      <c r="R17">
        <f t="shared" si="5"/>
        <v>0.2</v>
      </c>
      <c r="S17">
        <f t="shared" si="5"/>
        <v>0.16666666666666666</v>
      </c>
      <c r="T17">
        <f t="shared" si="5"/>
        <v>0.33333333333333331</v>
      </c>
      <c r="U17">
        <f t="shared" si="5"/>
        <v>0</v>
      </c>
      <c r="V17">
        <f t="shared" si="5"/>
        <v>0.5714285714285714</v>
      </c>
    </row>
    <row r="21" spans="1:22" x14ac:dyDescent="0.3">
      <c r="D21">
        <f>SUM(C15:V15)</f>
        <v>59.985714285714288</v>
      </c>
    </row>
    <row r="22" spans="1:22" x14ac:dyDescent="0.3">
      <c r="E22">
        <f>SUM(C12:V12)</f>
        <v>48</v>
      </c>
    </row>
    <row r="23" spans="1:22" x14ac:dyDescent="0.3">
      <c r="E23">
        <f>SUM(C14:V14)</f>
        <v>114</v>
      </c>
    </row>
    <row r="24" spans="1:22" x14ac:dyDescent="0.3">
      <c r="F24">
        <f>E22/E23</f>
        <v>0.42105263157894735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3181-17B4-4CDF-B9AD-256455FCF819}">
  <dimension ref="A1:A20"/>
  <sheetViews>
    <sheetView workbookViewId="0">
      <selection sqref="A1:A20"/>
    </sheetView>
  </sheetViews>
  <sheetFormatPr defaultRowHeight="14.4" x14ac:dyDescent="0.3"/>
  <cols>
    <col min="1" max="1" width="64.21875" customWidth="1"/>
  </cols>
  <sheetData>
    <row r="1" spans="1:1" x14ac:dyDescent="0.3">
      <c r="A1" s="2" t="s">
        <v>2</v>
      </c>
    </row>
    <row r="2" spans="1:1" x14ac:dyDescent="0.3">
      <c r="A2" s="2" t="s">
        <v>3</v>
      </c>
    </row>
    <row r="3" spans="1:1" x14ac:dyDescent="0.3">
      <c r="A3" s="2" t="s">
        <v>4</v>
      </c>
    </row>
    <row r="4" spans="1:1" x14ac:dyDescent="0.3">
      <c r="A4" s="2" t="s">
        <v>5</v>
      </c>
    </row>
    <row r="5" spans="1:1" x14ac:dyDescent="0.3">
      <c r="A5" s="2" t="s">
        <v>6</v>
      </c>
    </row>
    <row r="6" spans="1:1" x14ac:dyDescent="0.3">
      <c r="A6" s="2" t="s">
        <v>7</v>
      </c>
    </row>
    <row r="7" spans="1:1" x14ac:dyDescent="0.3">
      <c r="A7" s="2" t="s">
        <v>8</v>
      </c>
    </row>
    <row r="8" spans="1:1" x14ac:dyDescent="0.3">
      <c r="A8" s="2" t="s">
        <v>9</v>
      </c>
    </row>
    <row r="9" spans="1:1" x14ac:dyDescent="0.3">
      <c r="A9" s="2" t="s">
        <v>10</v>
      </c>
    </row>
    <row r="10" spans="1:1" x14ac:dyDescent="0.3">
      <c r="A10" s="2" t="s">
        <v>11</v>
      </c>
    </row>
    <row r="11" spans="1:1" x14ac:dyDescent="0.3">
      <c r="A11" s="2" t="s">
        <v>12</v>
      </c>
    </row>
    <row r="12" spans="1:1" x14ac:dyDescent="0.3">
      <c r="A12" s="2" t="s">
        <v>13</v>
      </c>
    </row>
    <row r="13" spans="1:1" x14ac:dyDescent="0.3">
      <c r="A13" s="2" t="s">
        <v>14</v>
      </c>
    </row>
    <row r="14" spans="1:1" x14ac:dyDescent="0.3">
      <c r="A14" s="2" t="s">
        <v>15</v>
      </c>
    </row>
    <row r="15" spans="1:1" x14ac:dyDescent="0.3">
      <c r="A15" s="2" t="s">
        <v>16</v>
      </c>
    </row>
    <row r="16" spans="1:1" x14ac:dyDescent="0.3">
      <c r="A16" s="2" t="s">
        <v>17</v>
      </c>
    </row>
    <row r="17" spans="1:1" x14ac:dyDescent="0.3">
      <c r="A17" s="2" t="s">
        <v>18</v>
      </c>
    </row>
    <row r="18" spans="1:1" x14ac:dyDescent="0.3">
      <c r="A18" s="2" t="s">
        <v>19</v>
      </c>
    </row>
    <row r="19" spans="1:1" x14ac:dyDescent="0.3">
      <c r="A19" s="2" t="s">
        <v>20</v>
      </c>
    </row>
    <row r="20" spans="1:1" x14ac:dyDescent="0.3">
      <c r="A20" s="2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6081-EA76-4CED-A709-1520267AFAB0}">
  <dimension ref="A1:B20"/>
  <sheetViews>
    <sheetView workbookViewId="0">
      <selection activeCell="B1" sqref="B1"/>
    </sheetView>
  </sheetViews>
  <sheetFormatPr defaultRowHeight="14.4" x14ac:dyDescent="0.3"/>
  <cols>
    <col min="1" max="1" width="50.109375" customWidth="1"/>
  </cols>
  <sheetData>
    <row r="1" spans="1:2" x14ac:dyDescent="0.3">
      <c r="A1" s="2" t="s">
        <v>20</v>
      </c>
      <c r="B1">
        <v>1.6666666666666665</v>
      </c>
    </row>
    <row r="2" spans="1:2" x14ac:dyDescent="0.3">
      <c r="A2" s="2" t="s">
        <v>18</v>
      </c>
      <c r="B2">
        <v>1</v>
      </c>
    </row>
    <row r="3" spans="1:2" x14ac:dyDescent="0.3">
      <c r="A3" s="2" t="s">
        <v>17</v>
      </c>
      <c r="B3">
        <v>0.74285714285714288</v>
      </c>
    </row>
    <row r="4" spans="1:2" x14ac:dyDescent="0.3">
      <c r="A4" s="2" t="s">
        <v>16</v>
      </c>
      <c r="B4">
        <v>0.66666666666666652</v>
      </c>
    </row>
    <row r="5" spans="1:2" x14ac:dyDescent="0.3">
      <c r="A5" s="2" t="s">
        <v>6</v>
      </c>
      <c r="B5">
        <v>0.61904761904761907</v>
      </c>
    </row>
    <row r="6" spans="1:2" x14ac:dyDescent="0.3">
      <c r="A6" s="2" t="s">
        <v>11</v>
      </c>
      <c r="B6">
        <v>0.57142857142857162</v>
      </c>
    </row>
    <row r="7" spans="1:2" x14ac:dyDescent="0.3">
      <c r="A7" s="2" t="s">
        <v>13</v>
      </c>
      <c r="B7">
        <v>0.48571428571428599</v>
      </c>
    </row>
    <row r="8" spans="1:2" x14ac:dyDescent="0.3">
      <c r="A8" s="2" t="s">
        <v>9</v>
      </c>
      <c r="B8">
        <v>0.39285714285714279</v>
      </c>
    </row>
    <row r="9" spans="1:2" x14ac:dyDescent="0.3">
      <c r="A9" s="2" t="s">
        <v>14</v>
      </c>
      <c r="B9">
        <v>0.19047619047619069</v>
      </c>
    </row>
    <row r="10" spans="1:2" x14ac:dyDescent="0.3">
      <c r="A10" s="2" t="s">
        <v>3</v>
      </c>
      <c r="B10">
        <v>0</v>
      </c>
    </row>
    <row r="11" spans="1:2" x14ac:dyDescent="0.3">
      <c r="A11" s="2" t="s">
        <v>7</v>
      </c>
      <c r="B11">
        <v>-0.16666666666666652</v>
      </c>
    </row>
    <row r="12" spans="1:2" x14ac:dyDescent="0.3">
      <c r="A12" s="2" t="s">
        <v>2</v>
      </c>
      <c r="B12">
        <v>-0.30357142857142838</v>
      </c>
    </row>
    <row r="13" spans="1:2" x14ac:dyDescent="0.3">
      <c r="A13" s="2" t="s">
        <v>19</v>
      </c>
      <c r="B13">
        <v>-0.33333333333333348</v>
      </c>
    </row>
    <row r="14" spans="1:2" x14ac:dyDescent="0.3">
      <c r="A14" s="2" t="s">
        <v>5</v>
      </c>
      <c r="B14">
        <v>-0.39999999999999991</v>
      </c>
    </row>
    <row r="15" spans="1:2" x14ac:dyDescent="0.3">
      <c r="A15" s="2" t="s">
        <v>15</v>
      </c>
      <c r="B15">
        <v>-0.5</v>
      </c>
    </row>
    <row r="16" spans="1:2" x14ac:dyDescent="0.3">
      <c r="A16" s="2" t="s">
        <v>8</v>
      </c>
      <c r="B16">
        <v>-1.2714285714285718</v>
      </c>
    </row>
    <row r="17" spans="1:2" x14ac:dyDescent="0.3">
      <c r="A17" s="2" t="s">
        <v>10</v>
      </c>
      <c r="B17">
        <v>-1.375</v>
      </c>
    </row>
    <row r="18" spans="1:2" x14ac:dyDescent="0.3">
      <c r="A18" s="2" t="s">
        <v>21</v>
      </c>
      <c r="B18">
        <v>-1.4285714285714284</v>
      </c>
    </row>
    <row r="19" spans="1:2" x14ac:dyDescent="0.3">
      <c r="A19" s="2" t="s">
        <v>12</v>
      </c>
      <c r="B19">
        <v>-2.1071428571428572</v>
      </c>
    </row>
    <row r="20" spans="1:2" x14ac:dyDescent="0.3">
      <c r="A20" s="2" t="s">
        <v>4</v>
      </c>
      <c r="B20">
        <v>-3</v>
      </c>
    </row>
  </sheetData>
  <sortState xmlns:xlrd2="http://schemas.microsoft.com/office/spreadsheetml/2017/richdata2" ref="A1:B20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438F-6640-4FB0-B82D-81BB0A320638}">
  <dimension ref="A1:B20"/>
  <sheetViews>
    <sheetView workbookViewId="0">
      <selection activeCell="B1" sqref="B1"/>
    </sheetView>
  </sheetViews>
  <sheetFormatPr defaultRowHeight="14.4" x14ac:dyDescent="0.3"/>
  <cols>
    <col min="1" max="1" width="47.77734375" customWidth="1"/>
  </cols>
  <sheetData>
    <row r="1" spans="1:2" x14ac:dyDescent="0.3">
      <c r="A1" s="2" t="s">
        <v>4</v>
      </c>
      <c r="B1">
        <v>3</v>
      </c>
    </row>
    <row r="2" spans="1:2" x14ac:dyDescent="0.3">
      <c r="A2" s="2" t="s">
        <v>12</v>
      </c>
      <c r="B2">
        <v>2.1071428571428572</v>
      </c>
    </row>
    <row r="3" spans="1:2" x14ac:dyDescent="0.3">
      <c r="A3" s="2" t="s">
        <v>21</v>
      </c>
      <c r="B3">
        <v>1.4285714285714284</v>
      </c>
    </row>
    <row r="4" spans="1:2" x14ac:dyDescent="0.3">
      <c r="A4" s="2" t="s">
        <v>10</v>
      </c>
      <c r="B4">
        <v>1.375</v>
      </c>
    </row>
    <row r="5" spans="1:2" x14ac:dyDescent="0.3">
      <c r="A5" s="2" t="s">
        <v>8</v>
      </c>
      <c r="B5">
        <v>1.2714285714285718</v>
      </c>
    </row>
    <row r="6" spans="1:2" x14ac:dyDescent="0.3">
      <c r="A6" s="2" t="s">
        <v>15</v>
      </c>
      <c r="B6">
        <v>0.5</v>
      </c>
    </row>
    <row r="7" spans="1:2" x14ac:dyDescent="0.3">
      <c r="A7" s="2" t="s">
        <v>5</v>
      </c>
      <c r="B7">
        <v>0.39999999999999991</v>
      </c>
    </row>
    <row r="8" spans="1:2" x14ac:dyDescent="0.3">
      <c r="A8" s="2" t="s">
        <v>19</v>
      </c>
      <c r="B8">
        <v>0.33333333333333348</v>
      </c>
    </row>
    <row r="9" spans="1:2" x14ac:dyDescent="0.3">
      <c r="A9" s="2" t="s">
        <v>2</v>
      </c>
      <c r="B9">
        <v>0.30357142857142838</v>
      </c>
    </row>
    <row r="10" spans="1:2" x14ac:dyDescent="0.3">
      <c r="A10" s="2" t="s">
        <v>7</v>
      </c>
      <c r="B10">
        <v>0.16666666666666652</v>
      </c>
    </row>
    <row r="11" spans="1:2" x14ac:dyDescent="0.3">
      <c r="A11" s="2" t="s">
        <v>3</v>
      </c>
      <c r="B11">
        <v>0</v>
      </c>
    </row>
    <row r="12" spans="1:2" x14ac:dyDescent="0.3">
      <c r="A12" s="2" t="s">
        <v>14</v>
      </c>
      <c r="B12">
        <v>-0.19047619047619069</v>
      </c>
    </row>
    <row r="13" spans="1:2" x14ac:dyDescent="0.3">
      <c r="A13" s="2" t="s">
        <v>9</v>
      </c>
      <c r="B13">
        <v>-0.39285714285714279</v>
      </c>
    </row>
    <row r="14" spans="1:2" x14ac:dyDescent="0.3">
      <c r="A14" s="2" t="s">
        <v>13</v>
      </c>
      <c r="B14">
        <v>-0.48571428571428599</v>
      </c>
    </row>
    <row r="15" spans="1:2" x14ac:dyDescent="0.3">
      <c r="A15" s="2" t="s">
        <v>11</v>
      </c>
      <c r="B15">
        <v>-0.57142857142857162</v>
      </c>
    </row>
    <row r="16" spans="1:2" x14ac:dyDescent="0.3">
      <c r="A16" s="2" t="s">
        <v>6</v>
      </c>
      <c r="B16">
        <v>-0.61904761904761907</v>
      </c>
    </row>
    <row r="17" spans="1:2" x14ac:dyDescent="0.3">
      <c r="A17" s="2" t="s">
        <v>16</v>
      </c>
      <c r="B17">
        <v>-0.66666666666666652</v>
      </c>
    </row>
    <row r="18" spans="1:2" x14ac:dyDescent="0.3">
      <c r="A18" s="2" t="s">
        <v>17</v>
      </c>
      <c r="B18">
        <v>-0.74285714285714288</v>
      </c>
    </row>
    <row r="19" spans="1:2" x14ac:dyDescent="0.3">
      <c r="A19" s="2" t="s">
        <v>18</v>
      </c>
      <c r="B19">
        <v>-1</v>
      </c>
    </row>
    <row r="20" spans="1:2" x14ac:dyDescent="0.3">
      <c r="A20" s="2" t="s">
        <v>20</v>
      </c>
      <c r="B20">
        <v>-1.6666666666666665</v>
      </c>
    </row>
  </sheetData>
  <sortState xmlns:xlrd2="http://schemas.microsoft.com/office/spreadsheetml/2017/richdata2" ref="A1:B21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17A2-A5AE-4F75-A124-85E537A45193}">
  <dimension ref="D7:D23"/>
  <sheetViews>
    <sheetView workbookViewId="0">
      <selection activeCell="D7" sqref="D7:D23"/>
    </sheetView>
  </sheetViews>
  <sheetFormatPr defaultRowHeight="14.4" x14ac:dyDescent="0.3"/>
  <sheetData>
    <row r="7" spans="4:4" x14ac:dyDescent="0.3">
      <c r="D7">
        <f>SUMIF(B2:B21,0,F2:F21)</f>
        <v>0</v>
      </c>
    </row>
    <row r="8" spans="4:4" x14ac:dyDescent="0.3">
      <c r="D8">
        <f>SUMIF(B2:B21,0,G2:G21)</f>
        <v>0</v>
      </c>
    </row>
    <row r="9" spans="4:4" x14ac:dyDescent="0.3">
      <c r="D9">
        <f>SUMIF(B2:B21,0,H2:H21)</f>
        <v>0</v>
      </c>
    </row>
    <row r="10" spans="4:4" x14ac:dyDescent="0.3">
      <c r="D10">
        <f>SUMIF(B2:B21,0,I2:I21)</f>
        <v>0</v>
      </c>
    </row>
    <row r="11" spans="4:4" x14ac:dyDescent="0.3">
      <c r="D11">
        <f>SUMIF(B2:B21,0,J2:J21)</f>
        <v>0</v>
      </c>
    </row>
    <row r="12" spans="4:4" x14ac:dyDescent="0.3">
      <c r="D12">
        <f>SUMIF(B2:B21,0,K2:K21)</f>
        <v>0</v>
      </c>
    </row>
    <row r="13" spans="4:4" x14ac:dyDescent="0.3">
      <c r="D13">
        <f>SUMIF(B2:B21,0,L2:L21)</f>
        <v>0</v>
      </c>
    </row>
    <row r="14" spans="4:4" x14ac:dyDescent="0.3">
      <c r="D14">
        <f>SUMIF(B2:B21,0,M2:M21)</f>
        <v>0</v>
      </c>
    </row>
    <row r="15" spans="4:4" x14ac:dyDescent="0.3">
      <c r="D15">
        <f>SUMIF(B2:B21,0,N2:N21)</f>
        <v>0</v>
      </c>
    </row>
    <row r="16" spans="4:4" x14ac:dyDescent="0.3">
      <c r="D16">
        <f>SUMIF(B2:B21,0,O2:O21)</f>
        <v>0</v>
      </c>
    </row>
    <row r="17" spans="4:4" x14ac:dyDescent="0.3">
      <c r="D17">
        <f>SUMIF(B2:B21,0,P2:P21)</f>
        <v>0</v>
      </c>
    </row>
    <row r="18" spans="4:4" x14ac:dyDescent="0.3">
      <c r="D18">
        <f>SUMIF(B2:B21,0,Q2:Q21)</f>
        <v>0</v>
      </c>
    </row>
    <row r="19" spans="4:4" x14ac:dyDescent="0.3">
      <c r="D19">
        <f>SUMIF(B2:B21,0,R2:R21)</f>
        <v>0</v>
      </c>
    </row>
    <row r="20" spans="4:4" x14ac:dyDescent="0.3">
      <c r="D20">
        <f>SUMIF(B2:B21,0,S2:S21)</f>
        <v>0</v>
      </c>
    </row>
    <row r="21" spans="4:4" x14ac:dyDescent="0.3">
      <c r="D21">
        <f>SUMIF(B2:B21,0,T2:T21)</f>
        <v>0</v>
      </c>
    </row>
    <row r="22" spans="4:4" x14ac:dyDescent="0.3">
      <c r="D22">
        <f>SUMIF(B2:B21,0,U2:U21)</f>
        <v>0</v>
      </c>
    </row>
    <row r="23" spans="4:4" x14ac:dyDescent="0.3">
      <c r="D23">
        <f>SUMIF(B2:B21,0,V2:V21)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3" sqref="B3"/>
    </sheetView>
  </sheetViews>
  <sheetFormatPr defaultRowHeight="14.4" x14ac:dyDescent="0.3"/>
  <cols>
    <col min="1" max="1" width="52.5546875" customWidth="1"/>
  </cols>
  <sheetData>
    <row r="1" spans="1:2" x14ac:dyDescent="0.3">
      <c r="A1" s="1" t="s">
        <v>8</v>
      </c>
      <c r="B1">
        <v>1</v>
      </c>
    </row>
    <row r="2" spans="1:2" x14ac:dyDescent="0.3">
      <c r="A2" s="1" t="s">
        <v>5</v>
      </c>
      <c r="B2">
        <v>0.88852331663863848</v>
      </c>
    </row>
    <row r="3" spans="1:2" x14ac:dyDescent="0.3">
      <c r="A3" s="1" t="s">
        <v>21</v>
      </c>
      <c r="B3">
        <v>0.8111071056538125</v>
      </c>
    </row>
    <row r="4" spans="1:2" x14ac:dyDescent="0.3">
      <c r="A4" s="1" t="s">
        <v>10</v>
      </c>
      <c r="B4">
        <v>0.70984221415202409</v>
      </c>
    </row>
    <row r="5" spans="1:2" x14ac:dyDescent="0.3">
      <c r="A5" s="1" t="s">
        <v>9</v>
      </c>
      <c r="B5">
        <v>0.59684919052383423</v>
      </c>
    </row>
    <row r="6" spans="1:2" x14ac:dyDescent="0.3">
      <c r="A6" s="1" t="s">
        <v>4</v>
      </c>
      <c r="B6">
        <v>0.52291251658379712</v>
      </c>
    </row>
    <row r="7" spans="1:2" x14ac:dyDescent="0.3">
      <c r="A7" s="1" t="s">
        <v>15</v>
      </c>
      <c r="B7">
        <v>0.32963425737213153</v>
      </c>
    </row>
    <row r="8" spans="1:2" x14ac:dyDescent="0.3">
      <c r="A8" s="1" t="s">
        <v>7</v>
      </c>
      <c r="B8">
        <v>0.25339638206527137</v>
      </c>
    </row>
    <row r="9" spans="1:2" x14ac:dyDescent="0.3">
      <c r="A9" s="1" t="s">
        <v>13</v>
      </c>
      <c r="B9">
        <v>0.16379642332078845</v>
      </c>
    </row>
    <row r="10" spans="1:2" x14ac:dyDescent="0.3">
      <c r="A10" s="1" t="s">
        <v>12</v>
      </c>
      <c r="B10">
        <v>0.10176802973291375</v>
      </c>
    </row>
    <row r="11" spans="1:2" x14ac:dyDescent="0.3">
      <c r="A11" s="1" t="s">
        <v>16</v>
      </c>
      <c r="B11">
        <v>-6.2858169121342983E-2</v>
      </c>
    </row>
    <row r="12" spans="1:2" x14ac:dyDescent="0.3">
      <c r="A12" s="1" t="s">
        <v>14</v>
      </c>
      <c r="B12">
        <v>-6.9923017802724918E-2</v>
      </c>
    </row>
    <row r="13" spans="1:2" x14ac:dyDescent="0.3">
      <c r="A13" s="1" t="s">
        <v>2</v>
      </c>
      <c r="B13">
        <v>-0.1190045255637029</v>
      </c>
    </row>
    <row r="14" spans="1:2" x14ac:dyDescent="0.3">
      <c r="A14" s="1" t="s">
        <v>18</v>
      </c>
      <c r="B14">
        <v>-0.22031522291274919</v>
      </c>
    </row>
    <row r="15" spans="1:2" x14ac:dyDescent="0.3">
      <c r="A15" s="1" t="s">
        <v>19</v>
      </c>
      <c r="B15">
        <v>-0.24576957615571218</v>
      </c>
    </row>
    <row r="16" spans="1:2" x14ac:dyDescent="0.3">
      <c r="A16" s="1" t="s">
        <v>20</v>
      </c>
      <c r="B16">
        <v>-0.30906696371450232</v>
      </c>
    </row>
    <row r="17" spans="1:2" x14ac:dyDescent="0.3">
      <c r="A17" s="1" t="s">
        <v>3</v>
      </c>
      <c r="B17">
        <v>-0.31450444111055242</v>
      </c>
    </row>
    <row r="18" spans="1:2" x14ac:dyDescent="0.3">
      <c r="A18" s="1" t="s">
        <v>6</v>
      </c>
      <c r="B18">
        <v>-0.56825757070774385</v>
      </c>
    </row>
    <row r="19" spans="1:2" x14ac:dyDescent="0.3">
      <c r="A19" s="1" t="s">
        <v>11</v>
      </c>
      <c r="B19">
        <v>-0.61030010340505125</v>
      </c>
    </row>
    <row r="20" spans="1:2" x14ac:dyDescent="0.3">
      <c r="A20" s="1" t="s">
        <v>17</v>
      </c>
      <c r="B20">
        <v>-0.72199487238115545</v>
      </c>
    </row>
  </sheetData>
  <sortState xmlns:xlrd2="http://schemas.microsoft.com/office/spreadsheetml/2017/richdata2" ref="A1:B20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A3" sqref="A3"/>
    </sheetView>
  </sheetViews>
  <sheetFormatPr defaultColWidth="50.77734375" defaultRowHeight="14.4" x14ac:dyDescent="0.3"/>
  <cols>
    <col min="1" max="1" width="50.77734375" style="2"/>
  </cols>
  <sheetData>
    <row r="1" spans="1:4" x14ac:dyDescent="0.3">
      <c r="A1" s="1" t="s">
        <v>2</v>
      </c>
      <c r="B1">
        <v>14</v>
      </c>
      <c r="C1">
        <f>B1/17</f>
        <v>0.82352941176470584</v>
      </c>
      <c r="D1">
        <f>(B1*100)/20</f>
        <v>70</v>
      </c>
    </row>
    <row r="2" spans="1:4" x14ac:dyDescent="0.3">
      <c r="A2" s="1" t="s">
        <v>3</v>
      </c>
      <c r="B2">
        <v>13</v>
      </c>
      <c r="C2">
        <f>B2/17</f>
        <v>0.76470588235294112</v>
      </c>
      <c r="D2">
        <f>(B2*100)/20</f>
        <v>65</v>
      </c>
    </row>
    <row r="3" spans="1:4" x14ac:dyDescent="0.3">
      <c r="A3" s="1" t="s">
        <v>6</v>
      </c>
      <c r="B3">
        <v>13</v>
      </c>
      <c r="C3">
        <f>B3/17</f>
        <v>0.76470588235294112</v>
      </c>
      <c r="D3">
        <f>(B3*100)/20</f>
        <v>65</v>
      </c>
    </row>
    <row r="4" spans="1:4" x14ac:dyDescent="0.3">
      <c r="A4" s="1" t="s">
        <v>14</v>
      </c>
      <c r="B4">
        <v>13</v>
      </c>
      <c r="C4">
        <f>B4/17</f>
        <v>0.76470588235294112</v>
      </c>
      <c r="D4">
        <f>(B4*100)/20</f>
        <v>65</v>
      </c>
    </row>
    <row r="5" spans="1:4" x14ac:dyDescent="0.3">
      <c r="A5" s="1" t="s">
        <v>13</v>
      </c>
      <c r="B5">
        <v>11</v>
      </c>
      <c r="C5">
        <f>B5/17</f>
        <v>0.6470588235294118</v>
      </c>
      <c r="D5">
        <f>(B5*100)/20</f>
        <v>55</v>
      </c>
    </row>
    <row r="6" spans="1:4" x14ac:dyDescent="0.3">
      <c r="A6" s="1" t="s">
        <v>16</v>
      </c>
      <c r="B6">
        <v>11</v>
      </c>
      <c r="C6">
        <f>B6/17</f>
        <v>0.6470588235294118</v>
      </c>
      <c r="D6">
        <f>(B6*100)/20</f>
        <v>55</v>
      </c>
    </row>
    <row r="7" spans="1:4" x14ac:dyDescent="0.3">
      <c r="A7" s="1" t="s">
        <v>10</v>
      </c>
      <c r="B7">
        <v>10</v>
      </c>
      <c r="C7">
        <f>B7/17</f>
        <v>0.58823529411764708</v>
      </c>
      <c r="D7">
        <f>(B7*100)/20</f>
        <v>50</v>
      </c>
    </row>
    <row r="8" spans="1:4" x14ac:dyDescent="0.3">
      <c r="A8" s="1" t="s">
        <v>18</v>
      </c>
      <c r="B8">
        <v>10</v>
      </c>
      <c r="C8">
        <f>B8/17</f>
        <v>0.58823529411764708</v>
      </c>
      <c r="D8">
        <f>(B8*100)/20</f>
        <v>50</v>
      </c>
    </row>
    <row r="9" spans="1:4" x14ac:dyDescent="0.3">
      <c r="A9" s="1" t="s">
        <v>19</v>
      </c>
      <c r="B9">
        <v>10</v>
      </c>
      <c r="C9">
        <f>B9/17</f>
        <v>0.58823529411764708</v>
      </c>
      <c r="D9">
        <f>(B9*100)/20</f>
        <v>50</v>
      </c>
    </row>
    <row r="10" spans="1:4" x14ac:dyDescent="0.3">
      <c r="A10" s="1" t="s">
        <v>7</v>
      </c>
      <c r="B10">
        <v>9</v>
      </c>
      <c r="C10">
        <f>B10/17</f>
        <v>0.52941176470588236</v>
      </c>
      <c r="D10">
        <f>(B10*100)/20</f>
        <v>45</v>
      </c>
    </row>
    <row r="11" spans="1:4" x14ac:dyDescent="0.3">
      <c r="A11" s="1" t="s">
        <v>11</v>
      </c>
      <c r="B11">
        <v>9</v>
      </c>
      <c r="C11">
        <f>B11/17</f>
        <v>0.52941176470588236</v>
      </c>
      <c r="D11">
        <f>(B11*100)/20</f>
        <v>45</v>
      </c>
    </row>
    <row r="12" spans="1:4" x14ac:dyDescent="0.3">
      <c r="A12" s="1" t="s">
        <v>17</v>
      </c>
      <c r="B12">
        <v>9</v>
      </c>
      <c r="C12">
        <f>B12/17</f>
        <v>0.52941176470588236</v>
      </c>
      <c r="D12">
        <f>(B12*100)/20</f>
        <v>45</v>
      </c>
    </row>
    <row r="13" spans="1:4" x14ac:dyDescent="0.3">
      <c r="A13" s="1" t="s">
        <v>20</v>
      </c>
      <c r="B13">
        <v>9</v>
      </c>
      <c r="C13">
        <f>B13/17</f>
        <v>0.52941176470588236</v>
      </c>
      <c r="D13">
        <f>(B13*100)/20</f>
        <v>45</v>
      </c>
    </row>
    <row r="14" spans="1:4" x14ac:dyDescent="0.3">
      <c r="A14" s="1" t="s">
        <v>5</v>
      </c>
      <c r="B14">
        <v>8</v>
      </c>
      <c r="C14">
        <f>B14/17</f>
        <v>0.47058823529411764</v>
      </c>
      <c r="D14">
        <f>(B14*100)/20</f>
        <v>40</v>
      </c>
    </row>
    <row r="15" spans="1:4" x14ac:dyDescent="0.3">
      <c r="A15" s="1" t="s">
        <v>9</v>
      </c>
      <c r="B15">
        <v>8</v>
      </c>
      <c r="C15">
        <f>B15/17</f>
        <v>0.47058823529411764</v>
      </c>
      <c r="D15">
        <f>(B15*100)/20</f>
        <v>40</v>
      </c>
    </row>
    <row r="16" spans="1:4" x14ac:dyDescent="0.3">
      <c r="A16" s="1" t="s">
        <v>12</v>
      </c>
      <c r="B16">
        <v>8</v>
      </c>
      <c r="C16">
        <f>B16/17</f>
        <v>0.47058823529411764</v>
      </c>
      <c r="D16">
        <f>(B16*100)/20</f>
        <v>40</v>
      </c>
    </row>
    <row r="17" spans="1:4" x14ac:dyDescent="0.3">
      <c r="A17" s="1" t="s">
        <v>21</v>
      </c>
      <c r="B17">
        <v>8</v>
      </c>
      <c r="C17">
        <f>B17/17</f>
        <v>0.47058823529411764</v>
      </c>
      <c r="D17">
        <f>(B17*100)/20</f>
        <v>40</v>
      </c>
    </row>
    <row r="18" spans="1:4" x14ac:dyDescent="0.3">
      <c r="A18" s="1" t="s">
        <v>4</v>
      </c>
      <c r="B18">
        <v>7</v>
      </c>
      <c r="C18">
        <f>B18/17</f>
        <v>0.41176470588235292</v>
      </c>
      <c r="D18">
        <f>(B18*100)/20</f>
        <v>35</v>
      </c>
    </row>
    <row r="19" spans="1:4" x14ac:dyDescent="0.3">
      <c r="A19" s="1" t="s">
        <v>15</v>
      </c>
      <c r="B19">
        <v>7</v>
      </c>
      <c r="C19">
        <f>B19/17</f>
        <v>0.41176470588235292</v>
      </c>
      <c r="D19">
        <f>(B19*100)/20</f>
        <v>35</v>
      </c>
    </row>
    <row r="20" spans="1:4" x14ac:dyDescent="0.3">
      <c r="A20" s="1" t="s">
        <v>8</v>
      </c>
      <c r="B20">
        <v>0</v>
      </c>
      <c r="C20">
        <f>B20/17</f>
        <v>0</v>
      </c>
      <c r="D20">
        <f>(B20*100)/20</f>
        <v>0</v>
      </c>
    </row>
  </sheetData>
  <sortState xmlns:xlrd2="http://schemas.microsoft.com/office/spreadsheetml/2017/richdata2" ref="A1:D20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HW1-data</vt:lpstr>
      <vt:lpstr>Male</vt:lpstr>
      <vt:lpstr>Female</vt:lpstr>
      <vt:lpstr>Sheet10</vt:lpstr>
      <vt:lpstr>Sheet5</vt:lpstr>
      <vt:lpstr>Sheet9</vt:lpstr>
      <vt:lpstr>Sheet2</vt:lpstr>
      <vt:lpstr>Sheet8</vt:lpstr>
      <vt:lpstr>with toystory</vt:lpstr>
      <vt:lpstr>Sheet1</vt:lpstr>
      <vt:lpstr>Sheet6</vt:lpstr>
      <vt:lpstr>Sheet4</vt:lpstr>
      <vt:lpstr>Sheet3</vt:lpstr>
      <vt:lpstr>4+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Kanna Subramanian</cp:lastModifiedBy>
  <dcterms:created xsi:type="dcterms:W3CDTF">2020-08-22T12:24:34Z</dcterms:created>
  <dcterms:modified xsi:type="dcterms:W3CDTF">2020-08-23T16:13:19Z</dcterms:modified>
</cp:coreProperties>
</file>