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91634C44-ADB1-4113-8307-4E6A197A1203}" xr6:coauthVersionLast="46" xr6:coauthVersionMax="46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24" i="1"/>
  <c r="K18" i="1"/>
  <c r="K19" i="1"/>
  <c r="M13" i="1"/>
  <c r="M18" i="1"/>
  <c r="N18" i="1"/>
  <c r="N22" i="1"/>
  <c r="M22" i="1"/>
  <c r="K22" i="1"/>
  <c r="J3" i="1"/>
  <c r="J4" i="1"/>
  <c r="J15" i="1"/>
  <c r="J16" i="1"/>
  <c r="J17" i="1"/>
  <c r="J24" i="1"/>
  <c r="J18" i="1"/>
  <c r="J19" i="1"/>
  <c r="J13" i="1"/>
  <c r="J14" i="1"/>
  <c r="L13" i="1"/>
  <c r="N13" i="1"/>
  <c r="I13" i="1"/>
  <c r="L3" i="1"/>
  <c r="M3" i="1"/>
  <c r="N3" i="1"/>
  <c r="K3" i="1"/>
  <c r="I3" i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L14" i="1"/>
  <c r="L15" i="1"/>
  <c r="L16" i="1"/>
  <c r="L17" i="1"/>
  <c r="L24" i="1"/>
  <c r="L18" i="1"/>
  <c r="L19" i="1"/>
  <c r="F24" i="1"/>
  <c r="M24" i="1" s="1"/>
  <c r="F19" i="1"/>
  <c r="M19" i="1" s="1"/>
  <c r="F17" i="1"/>
  <c r="G17" i="1" s="1"/>
  <c r="N17" i="1" s="1"/>
  <c r="F16" i="1"/>
  <c r="G16" i="1" s="1"/>
  <c r="N16" i="1" s="1"/>
  <c r="F15" i="1"/>
  <c r="M15" i="1" s="1"/>
  <c r="F14" i="1"/>
  <c r="G14" i="1" s="1"/>
  <c r="N14" i="1" s="1"/>
  <c r="K4" i="1"/>
  <c r="L4" i="1"/>
  <c r="J5" i="1"/>
  <c r="K5" i="1"/>
  <c r="L5" i="1"/>
  <c r="J6" i="1"/>
  <c r="K6" i="1"/>
  <c r="L6" i="1"/>
  <c r="J7" i="1"/>
  <c r="K7" i="1"/>
  <c r="L7" i="1"/>
  <c r="J22" i="1"/>
  <c r="L22" i="1"/>
  <c r="J8" i="1"/>
  <c r="K8" i="1"/>
  <c r="L8" i="1"/>
  <c r="J9" i="1"/>
  <c r="K9" i="1"/>
  <c r="L9" i="1"/>
  <c r="M16" i="1" l="1"/>
  <c r="M14" i="1"/>
  <c r="M17" i="1"/>
  <c r="G19" i="1"/>
  <c r="N19" i="1" s="1"/>
  <c r="G24" i="1"/>
  <c r="N24" i="1" s="1"/>
  <c r="G15" i="1"/>
  <c r="N15" i="1" s="1"/>
  <c r="G4" i="1"/>
  <c r="N4" i="1" s="1"/>
  <c r="G9" i="1"/>
  <c r="N9" i="1" s="1"/>
  <c r="G8" i="1"/>
  <c r="N8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24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<sst xmlns="http://schemas.openxmlformats.org/spreadsheetml/2006/main" count="78" uniqueCount="29">
  <si>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</si>
  <si>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</si>
  <si>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</si>
  <si>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</si>
  <si>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</si>
  <si>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</si>
  <si>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</si>
  <si>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</si>
  <si>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</si>
  <si>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</si>
  <si>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</si>
  <si>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</si>
  <si>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</si>
  <si>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</si>
  <si>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</si>
  <si>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</si>
  <si>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</si>
  <si>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</si>
  <si>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</si>
  <si>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</si>
  <si>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</si>
  <si>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</si>
  <si>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</si>
  <si>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</si>
  <si>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</si>
  <si>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</si>
  <si>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</si>
  <si>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</si>
  <si>
    <t>\gls{ann} \cite{restrepoUsingArtificialNeural2014}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</si>
</sst>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9" totalsRowShown="0">
  <autoFilter ref="I2:N9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2:N19" totalsRowShown="0" dataDxfId="6">
  <autoFilter ref="I12:N19" xr:uid="{62E6D853-2620-453D-94A0-2A9CC9A67D6A}"/>
  <tableColumns count="6">
    <tableColumn id="6" xr3:uid="{A9D0C93B-0EA4-4493-91CC-FEFD3AE97CC7}" name="Column1" dataDxfId="5"/>
    <tableColumn id="1" xr3:uid="{3314CF19-98B3-4633-8C5D-306394963DCF}" name="Column2" dataDxfId="4">
      <calculatedColumnFormula>_xlfn.TEXTJOIN(,TRUE,A13,C13,H13)</calculatedColumnFormula>
    </tableColumn>
    <tableColumn id="2" xr3:uid="{62BC181E-E540-457E-8A83-80B02351069D}" name="Column3" dataDxfId="3">
      <calculatedColumnFormula>_xlfn.TEXTJOIN(,TRUE,$A13,D13,$H13)</calculatedColumnFormula>
    </tableColumn>
    <tableColumn id="3" xr3:uid="{288D3A6C-7636-4CB2-9C87-1538FDE2B6CF}" name="Column4" dataDxfId="2">
      <calculatedColumnFormula>_xlfn.TEXTJOIN(,TRUE,$A13,E13,$H13)</calculatedColumnFormula>
    </tableColumn>
    <tableColumn id="4" xr3:uid="{CDAAB1AB-3350-49D3-9504-F6B12A67CFE7}" name="Column5" dataDxfId="1">
      <calculatedColumnFormula>_xlfn.TEXTJOIN(,TRUE,$A13,F13,$H13)</calculatedColumnFormula>
    </tableColumn>
    <tableColumn id="5" xr3:uid="{F016F048-ABEE-4E9F-8006-40199839670A}" name="Column6" dataDxfId="0">
      <calculatedColumnFormula>_xlfn.CONCAT($A13,G13*100,$H13)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4"/>
  <sheetViews>
    <sheetView tabSelected="1" topLeftCell="J1" workbookViewId="0">
      <selection activeCell="L7" sqref="L7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11</v>
      </c>
    </row>
    <row r="2" spans="1:14" x14ac:dyDescent="0.3">
      <c r="I2" t="s">
        <v>9</v>
      </c>
      <c r="J2" t="s">
        <v>10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3">
      <c r="A3" t="s">
        <v>19</v>
      </c>
      <c r="B3" t="s">
        <v>8</v>
      </c>
      <c r="C3" t="s">
        <v>17</v>
      </c>
      <c r="D3" t="s">
        <v>18</v>
      </c>
      <c r="E3" t="s">
        <v>20</v>
      </c>
      <c r="F3" t="s">
        <v>24</v>
      </c>
      <c r="G3" t="s">
        <v>23</v>
      </c>
      <c r="H3" t="s">
        <v>7</v>
      </c>
      <c r="I3" t="str">
        <f>B3</f>
        <v>Method</v>
      </c>
      <c r="J3" t="str">
        <f>C3</f>
        <v>\# \glspl{gb}</v>
      </c>
      <c r="K3" t="str">
        <f t="shared" ref="K3:K9" si="0">_xlfn.TEXTJOIN(,TRUE,$A3,D3,$H3)</f>
        <v>\thead{\gls{mae} \\ (\SI{}{\J\per\square\meter})}</v>
      </c>
      <c r="L3" t="str">
        <f t="shared" ref="L3:N3" si="1">_xlfn.TEXTJOIN(,TRUE,$A3,E3,$H3)</f>
        <v>\thead{Cst, Avg \gls{mae} \\ (\SI{}{\J\per\square\meter})}</v>
      </c>
      <c r="M3" t="str">
        <f t="shared" si="1"/>
        <v>\thead{\gls{mae} $\downarrow$ \\ (\SI{}{\J\per\square\meter})}</v>
      </c>
      <c r="N3" t="str">
        <f t="shared" si="1"/>
        <v>\thead{\gls{mae} $\downarrow$ \\ (\%)}</v>
      </c>
    </row>
    <row r="4" spans="1:14" x14ac:dyDescent="0.3">
      <c r="A4" t="s">
        <v>6</v>
      </c>
      <c r="C4">
        <v>50000</v>
      </c>
      <c r="D4">
        <v>1.4500000000000001E-2</v>
      </c>
      <c r="E4">
        <v>9.5500000000000002E-2</v>
      </c>
      <c r="F4">
        <f t="shared" ref="F4:F9" si="2">E4-D4</f>
        <v>8.1000000000000003E-2</v>
      </c>
      <c r="G4" s="3">
        <f>ROUND(F4/E4,3)</f>
        <v>0.84799999999999998</v>
      </c>
      <c r="H4" t="s">
        <v>7</v>
      </c>
      <c r="I4" t="s">
        <v>0</v>
      </c>
      <c r="J4" t="str">
        <f t="shared" ref="J4:J9" si="3">_xlfn.TEXTJOIN(,TRUE,$A4,C4,$H4)</f>
        <v>\num{50000}</v>
      </c>
      <c r="K4" t="str">
        <f t="shared" si="0"/>
        <v>\num{0.0145}</v>
      </c>
      <c r="L4" t="str">
        <f t="shared" ref="L4:M7" si="4">_xlfn.TEXTJOIN(,TRUE,$A4,E4,$H4)</f>
        <v>\num{0.0955}</v>
      </c>
      <c r="M4" t="str">
        <f t="shared" si="4"/>
        <v>\num{0.081}</v>
      </c>
      <c r="N4" t="str">
        <f t="shared" ref="N4:N9" si="5">_xlfn.CONCAT($A4,G4*100,$H4)</f>
        <v>\num{84.8}</v>
      </c>
    </row>
    <row r="5" spans="1:14" x14ac:dyDescent="0.3">
      <c r="A5" t="s">
        <v>6</v>
      </c>
      <c r="C5">
        <v>50000</v>
      </c>
      <c r="D5">
        <v>1.4500000000000001E-2</v>
      </c>
      <c r="E5">
        <v>9.5500000000000002E-2</v>
      </c>
      <c r="F5">
        <f t="shared" si="2"/>
        <v>8.1000000000000003E-2</v>
      </c>
      <c r="G5" s="3">
        <f t="shared" ref="G5:G9" si="6">ROUND(F5/E5,3)</f>
        <v>0.84799999999999998</v>
      </c>
      <c r="H5" t="s">
        <v>7</v>
      </c>
      <c r="I5" t="s">
        <v>1</v>
      </c>
      <c r="J5" t="str">
        <f t="shared" si="3"/>
        <v>\num{50000}</v>
      </c>
      <c r="K5" t="str">
        <f t="shared" si="0"/>
        <v>\num{0.0145}</v>
      </c>
      <c r="L5" t="str">
        <f t="shared" si="4"/>
        <v>\num{0.0955}</v>
      </c>
      <c r="M5" t="str">
        <f t="shared" si="4"/>
        <v>\num{0.081}</v>
      </c>
      <c r="N5" t="str">
        <f t="shared" si="5"/>
        <v>\num{84.8}</v>
      </c>
    </row>
    <row r="6" spans="1:14" x14ac:dyDescent="0.3">
      <c r="A6" t="s">
        <v>6</v>
      </c>
      <c r="C6">
        <v>50000</v>
      </c>
      <c r="D6">
        <v>2.2499999999999999E-2</v>
      </c>
      <c r="E6">
        <v>9.5500000000000002E-2</v>
      </c>
      <c r="F6">
        <f t="shared" si="2"/>
        <v>7.3000000000000009E-2</v>
      </c>
      <c r="G6" s="3">
        <f t="shared" si="6"/>
        <v>0.76400000000000001</v>
      </c>
      <c r="H6" t="s">
        <v>7</v>
      </c>
      <c r="I6" t="s">
        <v>2</v>
      </c>
      <c r="J6" t="str">
        <f t="shared" si="3"/>
        <v>\num{50000}</v>
      </c>
      <c r="K6" t="str">
        <f t="shared" si="0"/>
        <v>\num{0.0225}</v>
      </c>
      <c r="L6" t="str">
        <f t="shared" si="4"/>
        <v>\num{0.0955}</v>
      </c>
      <c r="M6" t="str">
        <f t="shared" si="4"/>
        <v>\num{0.073}</v>
      </c>
      <c r="N6" t="str">
        <f t="shared" si="5"/>
        <v>\num{76.4}</v>
      </c>
    </row>
    <row r="7" spans="1:14" x14ac:dyDescent="0.3">
      <c r="A7" t="s">
        <v>6</v>
      </c>
      <c r="C7">
        <v>50000</v>
      </c>
      <c r="D7">
        <v>3.0700000000000002E-2</v>
      </c>
      <c r="E7">
        <v>9.5500000000000002E-2</v>
      </c>
      <c r="F7">
        <f t="shared" si="2"/>
        <v>6.4799999999999996E-2</v>
      </c>
      <c r="G7" s="3">
        <f t="shared" si="6"/>
        <v>0.67900000000000005</v>
      </c>
      <c r="H7" t="s">
        <v>7</v>
      </c>
      <c r="I7" t="s">
        <v>3</v>
      </c>
      <c r="J7" t="str">
        <f t="shared" si="3"/>
        <v>\num{50000}</v>
      </c>
      <c r="K7" t="str">
        <f t="shared" si="0"/>
        <v>\num{0.0307}</v>
      </c>
      <c r="L7" t="str">
        <f t="shared" si="4"/>
        <v>\num{0.0955}</v>
      </c>
      <c r="M7" t="str">
        <f t="shared" si="4"/>
        <v>\num{0.0648}</v>
      </c>
      <c r="N7" t="str">
        <f t="shared" si="5"/>
        <v>\num{67.9}</v>
      </c>
    </row>
    <row r="8" spans="1:14" x14ac:dyDescent="0.3">
      <c r="A8" t="s">
        <v>6</v>
      </c>
      <c r="C8">
        <v>17176</v>
      </c>
      <c r="D8">
        <v>4.8599999999999997E-2</v>
      </c>
      <c r="E8">
        <v>6.1699999999999998E-2</v>
      </c>
      <c r="F8">
        <f t="shared" si="2"/>
        <v>1.3100000000000001E-2</v>
      </c>
      <c r="G8" s="3">
        <f t="shared" si="6"/>
        <v>0.21199999999999999</v>
      </c>
      <c r="H8" t="s">
        <v>7</v>
      </c>
      <c r="I8" t="s">
        <v>28</v>
      </c>
      <c r="J8" t="str">
        <f t="shared" si="3"/>
        <v>\num{17176}</v>
      </c>
      <c r="K8" t="str">
        <f t="shared" si="0"/>
        <v>\num{0.0486}</v>
      </c>
      <c r="L8" t="str">
        <f>_xlfn.TEXTJOIN(,TRUE,$A8,E8,$H8)</f>
        <v>\num{0.0617}</v>
      </c>
      <c r="M8" t="str">
        <f>_xlfn.TEXTJOIN(,TRUE,$A8,F8,$H8)</f>
        <v>\num{0.0131}</v>
      </c>
      <c r="N8" t="str">
        <f t="shared" si="5"/>
        <v>\num{21.2}</v>
      </c>
    </row>
    <row r="9" spans="1:14" x14ac:dyDescent="0.3">
      <c r="A9" t="s">
        <v>6</v>
      </c>
      <c r="C9">
        <v>388</v>
      </c>
      <c r="D9">
        <v>9.7699999999999995E-2</v>
      </c>
      <c r="E9">
        <v>0.17519999999999999</v>
      </c>
      <c r="F9">
        <f t="shared" si="2"/>
        <v>7.7499999999999999E-2</v>
      </c>
      <c r="G9" s="3">
        <f t="shared" si="6"/>
        <v>0.442</v>
      </c>
      <c r="H9" t="s">
        <v>7</v>
      </c>
      <c r="I9" t="s">
        <v>5</v>
      </c>
      <c r="J9" t="str">
        <f t="shared" si="3"/>
        <v>\num{388}</v>
      </c>
      <c r="K9" t="str">
        <f t="shared" si="0"/>
        <v>\num{0.0977}</v>
      </c>
      <c r="L9" t="str">
        <f>_xlfn.TEXTJOIN(,TRUE,$A9,E9,$H9)</f>
        <v>\num{0.1752}</v>
      </c>
      <c r="M9" t="str">
        <f>_xlfn.TEXTJOIN(,TRUE,$A9,F9,$H9)</f>
        <v>\num{0.0775}</v>
      </c>
      <c r="N9" t="str">
        <f t="shared" si="5"/>
        <v>\num{44.2}</v>
      </c>
    </row>
    <row r="11" spans="1:14" x14ac:dyDescent="0.3">
      <c r="I11" s="6" t="s">
        <v>12</v>
      </c>
    </row>
    <row r="12" spans="1:14" x14ac:dyDescent="0.3">
      <c r="I12" t="s">
        <v>9</v>
      </c>
      <c r="J12" t="s">
        <v>10</v>
      </c>
      <c r="K12" t="s">
        <v>13</v>
      </c>
      <c r="L12" t="s">
        <v>14</v>
      </c>
      <c r="M12" t="s">
        <v>15</v>
      </c>
      <c r="N12" t="s">
        <v>16</v>
      </c>
    </row>
    <row r="13" spans="1:14" x14ac:dyDescent="0.3">
      <c r="A13" t="s">
        <v>19</v>
      </c>
      <c r="B13" t="s">
        <v>8</v>
      </c>
      <c r="C13" t="s">
        <v>17</v>
      </c>
      <c r="D13" t="s">
        <v>21</v>
      </c>
      <c r="E13" t="s">
        <v>22</v>
      </c>
      <c r="F13" t="s">
        <v>25</v>
      </c>
      <c r="G13" t="s">
        <v>26</v>
      </c>
      <c r="H13" t="s">
        <v>7</v>
      </c>
      <c r="I13" t="str">
        <f>B13</f>
        <v>Method</v>
      </c>
      <c r="J13" t="str">
        <f t="shared" ref="J13:J19" si="7">_xlfn.TEXTJOIN(,TRUE,A13,C13,H13)</f>
        <v>\thead{\# \glspl{gb}}</v>
      </c>
      <c r="K13" t="str">
        <f t="shared" ref="K13:K17" si="8">_xlfn.TEXTJOIN(,TRUE,$A13,D13,$H13)</f>
        <v>\thead{\gls{rmse} \\ (\SI{}{\J\per\square\meter})}</v>
      </c>
      <c r="L13" t="str">
        <f t="shared" ref="L13:N13" si="9">_xlfn.TEXTJOIN(,TRUE,$A13,E13,$H13)</f>
        <v>\thead{Cst, Avg \gls{rmse} \\ (\SI{}{\J\per\square\meter})}</v>
      </c>
      <c r="M13" t="str">
        <f t="shared" si="9"/>
        <v>\thead{\gls{rmse} $\downarrow$ \\ (\SI{}{\J\per\square\meter})}</v>
      </c>
      <c r="N13" t="str">
        <f t="shared" si="9"/>
        <v>\thead{\gls{rmse} $\downarrow$ \\ (\%)}</v>
      </c>
    </row>
    <row r="14" spans="1:14" x14ac:dyDescent="0.3">
      <c r="A14" t="s">
        <v>6</v>
      </c>
      <c r="C14">
        <v>50000</v>
      </c>
      <c r="D14" s="7">
        <v>2.18E-2</v>
      </c>
      <c r="E14">
        <v>0.1283</v>
      </c>
      <c r="F14">
        <f>E14-D14</f>
        <v>0.1065</v>
      </c>
      <c r="G14" s="3">
        <f>ROUND(F14/E14,3)</f>
        <v>0.83</v>
      </c>
      <c r="H14" t="s">
        <v>7</v>
      </c>
      <c r="I14" s="5" t="s">
        <v>0</v>
      </c>
      <c r="J14" s="1" t="str">
        <f t="shared" si="7"/>
        <v>\num{50000}</v>
      </c>
      <c r="K14" s="1" t="str">
        <f t="shared" si="8"/>
        <v>\num{0.0218}</v>
      </c>
      <c r="L14" s="1" t="str">
        <f t="shared" ref="L14:M17" si="10">_xlfn.TEXTJOIN(,TRUE,$A14,E14,$H14)</f>
        <v>\num{0.1283}</v>
      </c>
      <c r="M14" s="1" t="str">
        <f t="shared" si="10"/>
        <v>\num{0.1065}</v>
      </c>
      <c r="N14" s="2" t="str">
        <f>_xlfn.CONCAT($A14,G14*100,$H14)</f>
        <v>\num{83}</v>
      </c>
    </row>
    <row r="15" spans="1:14" x14ac:dyDescent="0.3">
      <c r="A15" t="s">
        <v>6</v>
      </c>
      <c r="C15">
        <v>50000</v>
      </c>
      <c r="D15">
        <v>2.3800000000000002E-2</v>
      </c>
      <c r="E15">
        <v>0.1283</v>
      </c>
      <c r="F15">
        <f>E15-D15</f>
        <v>0.1045</v>
      </c>
      <c r="G15" s="3">
        <f t="shared" ref="G15:G19" si="11">ROUND(F15/E15,3)</f>
        <v>0.81399999999999995</v>
      </c>
      <c r="H15" t="s">
        <v>7</v>
      </c>
      <c r="I15" s="5" t="s">
        <v>1</v>
      </c>
      <c r="J15" s="1" t="str">
        <f t="shared" si="7"/>
        <v>\num{50000}</v>
      </c>
      <c r="K15" s="1" t="str">
        <f t="shared" si="8"/>
        <v>\num{0.0238}</v>
      </c>
      <c r="L15" s="1" t="str">
        <f t="shared" si="10"/>
        <v>\num{0.1283}</v>
      </c>
      <c r="M15" s="1" t="str">
        <f t="shared" si="10"/>
        <v>\num{0.1045}</v>
      </c>
      <c r="N15" s="2" t="str">
        <f>_xlfn.CONCAT($A15,G15*100,$H15)</f>
        <v>\num{81.4}</v>
      </c>
    </row>
    <row r="16" spans="1:14" x14ac:dyDescent="0.3">
      <c r="A16" t="s">
        <v>6</v>
      </c>
      <c r="C16">
        <v>50000</v>
      </c>
      <c r="D16">
        <v>3.56E-2</v>
      </c>
      <c r="E16">
        <v>0.1283</v>
      </c>
      <c r="F16">
        <f>E16-D16</f>
        <v>9.2700000000000005E-2</v>
      </c>
      <c r="G16" s="3">
        <f t="shared" si="11"/>
        <v>0.72299999999999998</v>
      </c>
      <c r="H16" t="s">
        <v>7</v>
      </c>
      <c r="I16" s="5" t="s">
        <v>2</v>
      </c>
      <c r="J16" s="1" t="str">
        <f t="shared" si="7"/>
        <v>\num{50000}</v>
      </c>
      <c r="K16" s="1" t="str">
        <f t="shared" si="8"/>
        <v>\num{0.0356}</v>
      </c>
      <c r="L16" s="1" t="str">
        <f t="shared" si="10"/>
        <v>\num{0.1283}</v>
      </c>
      <c r="M16" s="1" t="str">
        <f t="shared" si="10"/>
        <v>\num{0.0927}</v>
      </c>
      <c r="N16" s="2" t="str">
        <f>_xlfn.CONCAT($A16,G16*100,$H16)</f>
        <v>\num{72.3}</v>
      </c>
    </row>
    <row r="17" spans="1:14" x14ac:dyDescent="0.3">
      <c r="A17" t="s">
        <v>6</v>
      </c>
      <c r="C17">
        <v>50000</v>
      </c>
      <c r="D17">
        <v>4.4499999999999998E-2</v>
      </c>
      <c r="E17">
        <v>0.1283</v>
      </c>
      <c r="F17">
        <f>E17-D17</f>
        <v>8.3799999999999999E-2</v>
      </c>
      <c r="G17" s="3">
        <f t="shared" si="11"/>
        <v>0.65300000000000002</v>
      </c>
      <c r="H17" t="s">
        <v>7</v>
      </c>
      <c r="I17" s="5" t="s">
        <v>3</v>
      </c>
      <c r="J17" s="1" t="str">
        <f t="shared" si="7"/>
        <v>\num{50000}</v>
      </c>
      <c r="K17" s="1" t="str">
        <f t="shared" si="8"/>
        <v>\num{0.0445}</v>
      </c>
      <c r="L17" s="1" t="str">
        <f t="shared" si="10"/>
        <v>\num{0.1283}</v>
      </c>
      <c r="M17" s="1" t="str">
        <f t="shared" si="10"/>
        <v>\num{0.0838}</v>
      </c>
      <c r="N17" s="2" t="str">
        <f>_xlfn.CONCAT($A17,G17*100,$H17)</f>
        <v>\num{65.3}</v>
      </c>
    </row>
    <row r="18" spans="1:14" x14ac:dyDescent="0.3">
      <c r="A18" t="s">
        <v>6</v>
      </c>
      <c r="C18">
        <v>17176</v>
      </c>
      <c r="D18" t="s">
        <v>27</v>
      </c>
      <c r="E18">
        <v>8.5400000000000004E-2</v>
      </c>
      <c r="F18" t="s">
        <v>27</v>
      </c>
      <c r="G18" t="s">
        <v>27</v>
      </c>
      <c r="H18" t="s">
        <v>7</v>
      </c>
      <c r="I18" s="5" t="s">
        <v>28</v>
      </c>
      <c r="J18" s="1" t="str">
        <f t="shared" si="7"/>
        <v>\num{17176}</v>
      </c>
      <c r="K18" s="1" t="str">
        <f>D18</f>
        <v>\NA</v>
      </c>
      <c r="L18" s="1" t="str">
        <f>_xlfn.TEXTJOIN(,TRUE,$A18,E18,$H18)</f>
        <v>\num{0.0854}</v>
      </c>
      <c r="M18" s="4" t="str">
        <f>F18</f>
        <v>\NA</v>
      </c>
      <c r="N18" s="4" t="str">
        <f>G18</f>
        <v>\NA</v>
      </c>
    </row>
    <row r="19" spans="1:14" x14ac:dyDescent="0.3">
      <c r="A19" t="s">
        <v>6</v>
      </c>
      <c r="C19">
        <v>388</v>
      </c>
      <c r="D19">
        <v>9.7699999999999995E-2</v>
      </c>
      <c r="E19">
        <v>0.2243</v>
      </c>
      <c r="F19">
        <f>E19-D19</f>
        <v>0.12659999999999999</v>
      </c>
      <c r="G19" s="3">
        <f t="shared" si="11"/>
        <v>0.56399999999999995</v>
      </c>
      <c r="H19" t="s">
        <v>7</v>
      </c>
      <c r="I19" s="5" t="s">
        <v>5</v>
      </c>
      <c r="J19" s="1" t="str">
        <f t="shared" si="7"/>
        <v>\num{388}</v>
      </c>
      <c r="K19" s="1" t="str">
        <f>_xlfn.TEXTJOIN(,TRUE,$A19,D19,$H19)</f>
        <v>\num{0.0977}</v>
      </c>
      <c r="L19" s="1" t="str">
        <f>_xlfn.TEXTJOIN(,TRUE,$A19,E19,$H19)</f>
        <v>\num{0.2243}</v>
      </c>
      <c r="M19" s="1" t="str">
        <f>_xlfn.TEXTJOIN(,TRUE,$A19,F19,$H19)</f>
        <v>\num{0.1266}</v>
      </c>
      <c r="N19" s="2" t="str">
        <f>_xlfn.CONCAT($A19,G19*100,$H19)</f>
        <v>\num{56.4}</v>
      </c>
    </row>
    <row r="22" spans="1:14" x14ac:dyDescent="0.3">
      <c r="A22" t="s">
        <v>6</v>
      </c>
      <c r="C22">
        <v>180000</v>
      </c>
      <c r="D22" t="s">
        <v>27</v>
      </c>
      <c r="E22">
        <v>4.6600000000000003E-2</v>
      </c>
      <c r="F22" t="s">
        <v>27</v>
      </c>
      <c r="G22" t="s">
        <v>27</v>
      </c>
      <c r="H22" t="s">
        <v>7</v>
      </c>
      <c r="I22" t="s">
        <v>4</v>
      </c>
      <c r="J22" t="str">
        <f>_xlfn.TEXTJOIN(,TRUE,$A22,C22,$H22)</f>
        <v>\num{180000}</v>
      </c>
      <c r="K22" s="4" t="str">
        <f>D22</f>
        <v>\NA</v>
      </c>
      <c r="L22" t="str">
        <f>_xlfn.TEXTJOIN(,TRUE,$A22,E22,$H22)</f>
        <v>\num{0.0466}</v>
      </c>
      <c r="M22" s="4" t="str">
        <f>F22</f>
        <v>\NA</v>
      </c>
      <c r="N22" s="4" t="str">
        <f>G22</f>
        <v>\NA</v>
      </c>
    </row>
    <row r="24" spans="1:14" x14ac:dyDescent="0.3">
      <c r="A24" t="s">
        <v>6</v>
      </c>
      <c r="C24">
        <v>180000</v>
      </c>
      <c r="D24">
        <v>9.1999999999999998E-3</v>
      </c>
      <c r="E24">
        <v>9.7600000000000006E-2</v>
      </c>
      <c r="F24">
        <f>E24-D24</f>
        <v>8.8400000000000006E-2</v>
      </c>
      <c r="G24" s="3">
        <f>ROUND(F24/E24,3)</f>
        <v>0.90600000000000003</v>
      </c>
      <c r="H24" t="s">
        <v>7</v>
      </c>
      <c r="I24" s="5" t="s">
        <v>4</v>
      </c>
      <c r="J24" s="1" t="str">
        <f>_xlfn.TEXTJOIN(,TRUE,A24,C24,H24)</f>
        <v>\num{180000}</v>
      </c>
      <c r="K24" s="1" t="str">
        <f>_xlfn.TEXTJOIN(,TRUE,$A24,D24,$H24)</f>
        <v>\num{0.0092}</v>
      </c>
      <c r="L24" s="1" t="str">
        <f>_xlfn.TEXTJOIN(,TRUE,$A24,E24,$H24)</f>
        <v>\num{0.0976}</v>
      </c>
      <c r="M24" s="1" t="str">
        <f>_xlfn.TEXTJOIN(,TRUE,$A24,F24,$H24)</f>
        <v>\num{0.0884}</v>
      </c>
      <c r="N24" s="2" t="str">
        <f>_xlfn.CONCAT($A24,G24*100,$H24)</f>
        <v>\num{90.6}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2021-01-21T06:03:47Z</dcterms:modified>
</cp:coreProperties>
</file>