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Dream League/"/>
    </mc:Choice>
  </mc:AlternateContent>
  <xr:revisionPtr revIDLastSave="531" documentId="8_{7D36DF2E-EA78-4237-9818-EA41DFB80887}" xr6:coauthVersionLast="47" xr6:coauthVersionMax="47" xr10:uidLastSave="{AB5F67F5-37A2-414A-8C71-0E7AB33D3481}"/>
  <bookViews>
    <workbookView xWindow="-110" yWindow="-110" windowWidth="38620" windowHeight="2110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BFL Challenge" sheetId="6" r:id="rId5"/>
    <sheet name="Player Count" sheetId="7" r:id="rId6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6" i="7"/>
  <c r="G30" i="7" l="1"/>
  <c r="K30" i="7"/>
  <c r="C26" i="7"/>
  <c r="O30" i="7"/>
  <c r="O38" i="7" s="1"/>
  <c r="C38" i="7" l="1"/>
  <c r="K38" i="7"/>
  <c r="G38" i="7"/>
  <c r="E296" i="2"/>
  <c r="F296" i="2"/>
  <c r="O7" i="2"/>
  <c r="N7" i="2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5" i="2" l="1"/>
  <c r="M12" i="2"/>
  <c r="M17" i="2"/>
  <c r="M10" i="2"/>
  <c r="M18" i="2"/>
  <c r="M9" i="2"/>
  <c r="M7" i="2"/>
  <c r="M8" i="2"/>
  <c r="M13" i="2"/>
  <c r="M16" i="2"/>
  <c r="M14" i="2"/>
  <c r="M6" i="2"/>
  <c r="M15" i="2"/>
  <c r="M11" i="2"/>
</calcChain>
</file>

<file path=xl/sharedStrings.xml><?xml version="1.0" encoding="utf-8"?>
<sst xmlns="http://schemas.openxmlformats.org/spreadsheetml/2006/main" count="997" uniqueCount="464">
  <si>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</si>
  <si>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</si>
  <si>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</si>
  <si>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</si>
  <si>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</si>
  <si>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</si>
  <si>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</si>
  <si>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</si>
  <si>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</si>
  <si>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</si>
  <si>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</si>
  <si>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</si>
  <si>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</si>
  <si>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</si>
  <si>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</si>
  <si>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</si>
  <si>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</si>
  <si>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</si>
  <si>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</si>
  <si>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</si>
  <si>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</si>
  <si>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</si>
  <si>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</si>
  <si>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</si>
  <si>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</si>
  <si>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</si>
  <si>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</si>
  <si>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</si>
  <si>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</si>
  <si>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</si>
  <si>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</si>
  <si>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</si>
  <si>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</si>
  <si>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</si>
  <si>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</si>
  <si>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</si>
  <si>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</si>
  <si>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</si>
  <si>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</si>
  <si>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</si>
  <si>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</si>
  <si>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</si>
  <si>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</si>
  <si>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</si>
  <si>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</si>
  <si>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</si>
  <si>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</si>
  <si>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</si>
  <si>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</si>
  <si>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</si>
  <si>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</si>
  <si>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</si>
  <si>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</si>
  <si>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</si>
  <si>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</si>
  <si>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</si>
  <si>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</si>
  <si>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</si>
  <si>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</si>
  <si>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</si>
  <si>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</si>
  <si>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</si>
  <si>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</si>
  <si>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</si>
  <si>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</si>
  <si>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</si>
  <si>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</si>
  <si>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</si>
  <si>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</si>
  <si>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</si>
  <si>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</si>
  <si>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</si>
  <si>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</si>
  <si>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</si>
  <si>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</si>
  <si>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</si>
  <si>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</si>
  <si>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</si>
  <si>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</si>
  <si>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</si>
  <si>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</si>
  <si>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</si>
  <si>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</si>
  <si>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</si>
  <si>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</si>
  <si>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</si>
  <si>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</si>
  <si>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</si>
  <si>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</si>
  <si>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</si>
  <si>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</si>
  <si>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</si>
  <si>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</si>
  <si>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</si>
  <si>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</si>
  <si>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</si>
  <si>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</si>
  <si>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</si>
  <si>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</si>
  <si>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</si>
  <si>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</si>
  <si>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</si>
  <si>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</si>
  <si>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</si>
  <si>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</si>
  <si>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</si>
  <si>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</si>
  <si>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</si>
  <si>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</si>
  <si>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</si>
  <si>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</si>
  <si>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</si>
  <si>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</si>
  <si>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</si>
  <si>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</si>
  <si>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</si>
  <si>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</si>
  <si>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</si>
  <si>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</si>
  <si>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</si>
  <si>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</si>
  <si>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</si>
  <si>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</si>
  <si>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</si>
  <si>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</si>
  <si>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</si>
  <si>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</si>
  <si>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</si>
  <si>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</si>
  <si>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</si>
  <si>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</si>
  <si>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</si>
  <si>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</si>
  <si>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</si>
  <si>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</si>
  <si>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</si>
  <si>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</si>
  <si>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</si>
  <si>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BAYERN MUNICH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</si>
  <si>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</si>
  <si>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</si>
  <si>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</si>
  <si>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</si>
  <si>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</si>
  <si>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</si>
  <si>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</si>
  <si>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</si>
  <si>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</si>
  <si>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</si>
  <si>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</si>
  <si>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</si>
  <si>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</si>
  <si>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</si>
  <si>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</si>
  <si>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</si>
  <si>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</si>
  <si>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</si>
  <si>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</si>
  <si>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</si>
  <si>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</si>
  <si>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</si>
  <si>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</si>
  <si>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</si>
  <si>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</si>
  <si>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</si>
  <si>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</si>
  <si>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</si>
  <si>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</si>
  <si>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</si>
  <si>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</si>
  <si>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</si>
  <si>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</si>
  <si>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</si>
  <si>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</si>
  <si>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</si>
  <si>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</si>
  <si>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</si>
  <si>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</si>
  <si>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</si>
  <si>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</si>
  <si>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</si>
  <si>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</si>
  <si>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</si>
  <si>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</si>
  <si>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</si>
  <si>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</si>
  <si>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</si>
  <si>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</si>
  <si>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</si>
  <si>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</si>
  <si>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</si>
  <si>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</si>
  <si>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</si>
  <si>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</si>
  <si>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</si>
  <si>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</si>
  <si>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</si>
  <si>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</si>
  <si>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</si>
  <si>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</si>
  <si>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</si>
  <si>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</si>
  <si>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</si>
  <si>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</si>
  <si>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</si>
  <si>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</si>
  <si>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</si>
  <si>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</si>
  <si>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</si>
  <si>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</si>
  <si>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</si>
  <si>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</si>
  <si>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</si>
  <si>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</si>
  <si>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</si>
  <si>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</si>
  <si>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</si>
  <si>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</si>
  <si>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</si>
  <si>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</si>
  <si>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</si>
  <si>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</si>
  <si>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</si>
  <si>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</si>
  <si>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</si>
  <si>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</si>
  <si>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</si>
  <si>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</si>
  <si>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</si>
  <si>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</si>
  <si>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</si>
  <si>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</si>
  <si>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</si>
  <si>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</si>
  <si>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</si>
  <si>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</si>
  <si>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</si>
  <si>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</si>
  <si>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</si>
  <si>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</si>
  <si>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</si>
  <si>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</si>
  <si>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</si>
  <si>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</si>
  <si>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</si>
  <si>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</si>
  <si>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</si>
  <si>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</si>
  <si>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</si>
  <si>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</si>
  <si>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</si>
  <si>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</si>
  <si>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</si>
  <si>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</si>
  <si>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</si>
  <si>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</si>
  <si>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</si>
  <si>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</si>
  <si>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</si>
  <si>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</si>
  <si>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</si>
  <si>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</si>
  <si>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</si>
  <si>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</si>
  <si>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</si>
  <si>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</si>
  <si>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</si>
  <si>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</si>
  <si>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</si>
  <si>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</si>
  <si>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</si>
  <si>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</si>
  <si>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</si>
  <si>
    <t>WENGER BOYS</t>
  </si>
  <si>
    <t>WILLIAM SALIBA</t>
  </si>
  <si>
    <t>RUBEN DIAZ</t>
  </si>
  <si>
    <t>MORGAN GIBBS-WHITE</t>
  </si>
  <si>
    <t>DECLAN RICE</t>
  </si>
  <si>
    <t>BERNARDO SILVA</t>
  </si>
  <si>
    <t>EMIL RIIS JAKOBSEN</t>
  </si>
  <si>
    <t>JERRY YATES</t>
  </si>
  <si>
    <t>RAUL JIMENEZ</t>
  </si>
  <si>
    <t>DANNY ROSE</t>
  </si>
  <si>
    <t>GRIMSBY</t>
  </si>
  <si>
    <t>MATTY GODDEN</t>
  </si>
  <si>
    <t>UNATTACHED</t>
  </si>
  <si>
    <t>MOHAMMED KUDUS</t>
  </si>
  <si>
    <t>JADEN PHILOGENE</t>
  </si>
  <si>
    <t>TOM CANNON</t>
  </si>
  <si>
    <t>Dream League Champs Cup 2026</t>
  </si>
  <si>
    <t>CHUBA AKPOM</t>
  </si>
  <si>
    <t>TRANSFER</t>
  </si>
  <si>
    <t>SOLD</t>
  </si>
  <si>
    <t>BENJAMIN SESKO</t>
  </si>
  <si>
    <t>XAVI SIMMONS</t>
  </si>
  <si>
    <t>JOHN SWIFT</t>
  </si>
  <si>
    <t>WEST BROM</t>
  </si>
  <si>
    <t>GUSTAVO HAMER</t>
  </si>
  <si>
    <t>WILL DAVIES</t>
  </si>
  <si>
    <t>FLEETWOOD</t>
  </si>
  <si>
    <t>DIVIN MUBAMA</t>
  </si>
  <si>
    <t>STOKE</t>
  </si>
  <si>
    <t>ISAAC PRICE</t>
  </si>
  <si>
    <t>Premier League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</si>
  <si>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</si>
  <si>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</si>
  <si>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</si>
  <si>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</si>
  <si>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</si>
  <si>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</si>
  <si>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</si>
  <si>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</si>
  <si>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</si>
  <si>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</si>
  <si>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Leeds</t>
  </si>
  <si>
    <t>Liverpool</t>
  </si>
  <si>
    <t>Manchester City</t>
  </si>
  <si>
    <t>Manchester United</t>
  </si>
  <si>
    <t>Newcastle</t>
  </si>
  <si>
    <t>Nottingham Forest</t>
  </si>
  <si>
    <t>Sunderland</t>
  </si>
  <si>
    <t>Tottenham</t>
  </si>
  <si>
    <t>West Ham</t>
  </si>
  <si>
    <t>Wolverhampton</t>
  </si>
  <si>
    <t>Player Count</t>
  </si>
  <si>
    <t>Total</t>
  </si>
  <si>
    <t>Championship</t>
  </si>
  <si>
    <t>Birmingham</t>
  </si>
  <si>
    <t>Blackburn</t>
  </si>
  <si>
    <t>Bristol City</t>
  </si>
  <si>
    <t>Charlton</t>
  </si>
  <si>
    <t>Coventry</t>
  </si>
  <si>
    <t>Derby</t>
  </si>
  <si>
    <t>Hull</t>
  </si>
  <si>
    <t>Ipswich</t>
  </si>
  <si>
    <t>Leicester</t>
  </si>
  <si>
    <t>Middlesbrough</t>
  </si>
  <si>
    <t>Millwall</t>
  </si>
  <si>
    <t>Norwich</t>
  </si>
  <si>
    <t>Oxford</t>
  </si>
  <si>
    <t>Portsmouth</t>
  </si>
  <si>
    <t>Preston</t>
  </si>
  <si>
    <t>QPR</t>
  </si>
  <si>
    <t>Sheffield United</t>
  </si>
  <si>
    <t>Sheffield Wednesday</t>
  </si>
  <si>
    <t>Southampton</t>
  </si>
  <si>
    <t>Stoke</t>
  </si>
  <si>
    <t>Swansea</t>
  </si>
  <si>
    <t>Watford</t>
  </si>
  <si>
    <t>West Brom</t>
  </si>
  <si>
    <t>Wrexham</t>
  </si>
  <si>
    <t>League One</t>
  </si>
  <si>
    <t>Barnsley</t>
  </si>
  <si>
    <t>Blackpool</t>
  </si>
  <si>
    <t>Bradford</t>
  </si>
  <si>
    <t>Cardiff</t>
  </si>
  <si>
    <t>Doncaster</t>
  </si>
  <si>
    <t>Exeter</t>
  </si>
  <si>
    <t>Huddersfield</t>
  </si>
  <si>
    <t>Leyton Orient</t>
  </si>
  <si>
    <t>Lincoln</t>
  </si>
  <si>
    <t>Luton</t>
  </si>
  <si>
    <t>Mansfield</t>
  </si>
  <si>
    <t>Peterborough</t>
  </si>
  <si>
    <t>Plymouth</t>
  </si>
  <si>
    <t>Port Vale</t>
  </si>
  <si>
    <t>Reading</t>
  </si>
  <si>
    <t>Rotherham</t>
  </si>
  <si>
    <t>Stevenage</t>
  </si>
  <si>
    <t>Wigan</t>
  </si>
  <si>
    <t>Wimbledon</t>
  </si>
  <si>
    <t>Bolton</t>
  </si>
  <si>
    <t>Burton</t>
  </si>
  <si>
    <t>Northampton</t>
  </si>
  <si>
    <t>Stockport</t>
  </si>
  <si>
    <t>Wycombe</t>
  </si>
  <si>
    <t>League Two</t>
  </si>
  <si>
    <t>Accrington</t>
  </si>
  <si>
    <t>Barnet</t>
  </si>
  <si>
    <t>Barrow</t>
  </si>
  <si>
    <t>Bristol Rovers</t>
  </si>
  <si>
    <t>Bromley</t>
  </si>
  <si>
    <t>Cambridge</t>
  </si>
  <si>
    <t>Cheltenham</t>
  </si>
  <si>
    <t>Chesterfield</t>
  </si>
  <si>
    <t>Colchester</t>
  </si>
  <si>
    <t>Crawley</t>
  </si>
  <si>
    <t>Crewe</t>
  </si>
  <si>
    <t>Fleetwood</t>
  </si>
  <si>
    <t>Gillingham</t>
  </si>
  <si>
    <t>Harrogate</t>
  </si>
  <si>
    <t>Milton Keynes Dons</t>
  </si>
  <si>
    <t>Newport</t>
  </si>
  <si>
    <t>Notts County</t>
  </si>
  <si>
    <t>Oldham</t>
  </si>
  <si>
    <t>Salford</t>
  </si>
  <si>
    <t>Shrewsbury</t>
  </si>
  <si>
    <t>Swindon</t>
  </si>
  <si>
    <t>Walsall</t>
  </si>
  <si>
    <t>Grimsby</t>
  </si>
  <si>
    <t>Tranmere</t>
  </si>
  <si>
    <t>DL Byes</t>
  </si>
  <si>
    <t>Tiki Taka</t>
  </si>
  <si>
    <t>Le Harpre</t>
  </si>
  <si>
    <t>Sporting Hoof</t>
  </si>
  <si>
    <t>Alternative Ulstermen</t>
  </si>
  <si>
    <t>Woodhall Spa Whites</t>
  </si>
  <si>
    <t>Better Together</t>
  </si>
  <si>
    <t>JAMIE REID</t>
  </si>
  <si>
    <t>LUCA KJERRUMGAARD</t>
  </si>
  <si>
    <t>JAZE KABIA</t>
  </si>
  <si>
    <t>JAMES COLLINS</t>
  </si>
  <si>
    <t>LINCOLN</t>
  </si>
  <si>
    <t>SCOTT TWINE</t>
  </si>
  <si>
    <t>CARLTON MORRIS</t>
  </si>
  <si>
    <t>ILLIMAN NDIAYE</t>
  </si>
  <si>
    <t>NICK WOLTEMADE</t>
  </si>
  <si>
    <t>JACK RUDONI</t>
  </si>
  <si>
    <t>OMARI PATRICK</t>
  </si>
  <si>
    <t>TRANMERE</t>
  </si>
  <si>
    <t>WOODEN SPOON ARMY</t>
  </si>
  <si>
    <t>KINGS XI</t>
  </si>
  <si>
    <t>DYNAMO DURHAM</t>
  </si>
  <si>
    <t>MUNTERS UTD</t>
  </si>
  <si>
    <t>SURREAL MADRID</t>
  </si>
  <si>
    <t>CRÈME D'ADVOCAAT</t>
  </si>
  <si>
    <t>#holyf**k</t>
  </si>
  <si>
    <t>GLENS</t>
  </si>
  <si>
    <t>ROBS ROVERS</t>
  </si>
  <si>
    <t>NEWQUAY HORNETS</t>
  </si>
  <si>
    <t>PHOENIX FLYERS</t>
  </si>
  <si>
    <t>% Players</t>
  </si>
  <si>
    <t>MATT DENNIS</t>
  </si>
  <si>
    <t>PLYMOUTH</t>
  </si>
  <si>
    <t>KYLE WOOTTON</t>
  </si>
  <si>
    <t>PAUL MULLIN</t>
  </si>
  <si>
    <t>NICKE KAMAMBA</t>
  </si>
  <si>
    <t>GILLINGHAM</t>
  </si>
  <si>
    <t>TRASNFER</t>
  </si>
  <si>
    <t>RANDOL KOLO MUANI</t>
  </si>
  <si>
    <t>KIEFFER MOORE</t>
  </si>
  <si>
    <t>(2 - 0)</t>
  </si>
  <si>
    <t>(1 - 3)</t>
  </si>
  <si>
    <t>(1 - 0)</t>
  </si>
  <si>
    <t>(2 - 1)</t>
  </si>
  <si>
    <t>(4 - 0)</t>
  </si>
  <si>
    <t>(1 - 1)</t>
  </si>
  <si>
    <t>(0 - 1)</t>
  </si>
  <si>
    <t>(3 - 2)</t>
  </si>
  <si>
    <t>(3 - 3)</t>
  </si>
  <si>
    <t>(1 - 2)</t>
  </si>
  <si>
    <t>1st Round Replay</t>
  </si>
  <si>
    <t>Game 26</t>
  </si>
  <si>
    <t>AARON DRINAN</t>
  </si>
  <si>
    <t>AC MILAN</t>
  </si>
  <si>
    <t>VIKTOR TORP</t>
  </si>
  <si>
    <t>WILL SWAN</t>
  </si>
  <si>
    <t>BRADFORD</t>
  </si>
  <si>
    <t>NEWLL'S OLD TIKI TAKA</t>
  </si>
  <si>
    <t>WOODHALL SPA WHITES</t>
  </si>
  <si>
    <t>BETTER TOGETHER</t>
  </si>
  <si>
    <t>ALTERNATIVE ULSTERMEN</t>
  </si>
  <si>
    <t>OWEN BAILEY</t>
  </si>
  <si>
    <t>ZAN VIPOTNIK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</si>
</sst>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2">
    <xf numFmtId="0" fontId="0" fillId="0" borderId="0" applyNumberFormat="0" applyFill="0" applyBorder="0" applyProtection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3" fontId="0" fillId="0" borderId="0" xfId="0" applyNumberFormat="1"/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9" fontId="0" fillId="0" borderId="0" xfId="1" applyFont="1"/>
    <xf numFmtId="0" fontId="0" fillId="4" borderId="1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zoomScaleNormal="100" workbookViewId="0">
      <selection activeCell="K5" sqref="K5:O18"/>
    </sheetView>
  </sheetViews>
  <sheetFormatPr defaultColWidth="9" defaultRowHeight="13.4" customHeight="1" x14ac:dyDescent="0.3"/>
  <cols>
    <col min="1" max="1" width="1.296875" style="77" customWidth="1"/>
    <col min="2" max="2" width="16" style="77" customWidth="1"/>
    <col min="3" max="3" width="39.296875" style="77" customWidth="1"/>
    <col min="4" max="4" width="32.796875" style="77" customWidth="1"/>
    <col min="5" max="5" width="11.796875" style="77" customWidth="1"/>
    <col min="6" max="6" width="17" style="77" customWidth="1"/>
    <col min="7" max="8" width="11.296875" style="77" bestFit="1" customWidth="1"/>
    <col min="9" max="9" width="7.69921875" style="77" customWidth="1"/>
    <col min="10" max="10" width="7.09765625" style="77" customWidth="1"/>
    <col min="11" max="11" width="25.69921875" style="77" bestFit="1" customWidth="1"/>
    <col min="12" max="12" width="33.296875" style="77" customWidth="1"/>
    <col min="13" max="14" width="12" style="77" customWidth="1"/>
    <col min="15" max="15" width="10.296875" style="77" customWidth="1"/>
    <col min="16" max="17" width="9" style="77" customWidth="1"/>
    <col min="18" max="18" width="32.296875" style="77" bestFit="1" customWidth="1"/>
    <col min="19" max="21" width="9" style="77" customWidth="1"/>
    <col min="22" max="22" width="30.09765625" style="77" bestFit="1" customWidth="1"/>
    <col min="23" max="258" width="9" style="77" customWidth="1"/>
    <col min="259" max="16384" width="9" style="78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4" customHeight="1" thickBot="1" x14ac:dyDescent="0.35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7"/>
      <c r="S4" s="117"/>
      <c r="T4" s="117"/>
      <c r="U4" s="117"/>
      <c r="V4" s="117"/>
    </row>
    <row r="5" spans="1:22" ht="13.4" customHeight="1" x14ac:dyDescent="0.3">
      <c r="A5" s="79"/>
      <c r="B5" s="12" t="s">
        <v>13</v>
      </c>
      <c r="C5" s="13"/>
      <c r="D5" s="12" t="s">
        <v>18</v>
      </c>
      <c r="E5" s="14">
        <v>1</v>
      </c>
      <c r="F5" s="15">
        <v>3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13</v>
      </c>
      <c r="N5" s="19">
        <f>SUM(F8:F25)</f>
        <v>16</v>
      </c>
      <c r="O5" s="20">
        <f>SUM(F5:F7)</f>
        <v>3</v>
      </c>
      <c r="S5" s="102"/>
      <c r="T5" s="101"/>
      <c r="U5" s="102"/>
    </row>
    <row r="6" spans="1:22" ht="13.4" customHeight="1" x14ac:dyDescent="0.3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2</v>
      </c>
      <c r="N6" s="26">
        <f>SUM(F35:F52)</f>
        <v>12</v>
      </c>
      <c r="O6" s="27">
        <f>SUM(F32:F34)</f>
        <v>10</v>
      </c>
      <c r="S6" s="102"/>
      <c r="T6" s="101"/>
      <c r="U6" s="102"/>
    </row>
    <row r="7" spans="1:22" ht="13.4" customHeight="1" x14ac:dyDescent="0.3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10</v>
      </c>
      <c r="N7" s="26">
        <f>SUM(F62:F79)</f>
        <v>17</v>
      </c>
      <c r="O7" s="27">
        <f>SUM(F59:F61)</f>
        <v>7</v>
      </c>
      <c r="S7" s="102"/>
      <c r="T7" s="101"/>
      <c r="U7" s="102"/>
    </row>
    <row r="8" spans="1:22" ht="13" x14ac:dyDescent="0.3">
      <c r="A8" s="79"/>
      <c r="B8" s="28" t="s">
        <v>14</v>
      </c>
      <c r="C8" s="28" t="s">
        <v>185</v>
      </c>
      <c r="D8" s="28" t="s">
        <v>170</v>
      </c>
      <c r="E8" s="29">
        <v>1</v>
      </c>
      <c r="F8" s="30">
        <v>1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0</v>
      </c>
      <c r="N8" s="26">
        <f>SUM(F89:F106)</f>
        <v>13</v>
      </c>
      <c r="O8" s="27">
        <f>SUM(F86:F88)</f>
        <v>13</v>
      </c>
    </row>
    <row r="9" spans="1:22" ht="13.4" customHeight="1" x14ac:dyDescent="0.3">
      <c r="A9" s="79"/>
      <c r="B9" s="28" t="s">
        <v>14</v>
      </c>
      <c r="C9" s="28" t="s">
        <v>186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4</v>
      </c>
      <c r="N9" s="73">
        <f>SUM(F116:F133)</f>
        <v>19</v>
      </c>
      <c r="O9" s="74">
        <f>SUM(F113:F115)</f>
        <v>15</v>
      </c>
    </row>
    <row r="10" spans="1:22" ht="13.4" customHeight="1" x14ac:dyDescent="0.3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7</v>
      </c>
      <c r="N10" s="26">
        <f>SUM(F143:F160)</f>
        <v>18</v>
      </c>
      <c r="O10" s="27">
        <f>SUM(F140:F142)</f>
        <v>11</v>
      </c>
      <c r="R10" s="117"/>
      <c r="S10" s="117"/>
      <c r="T10" s="117"/>
      <c r="U10" s="117"/>
      <c r="V10" s="117"/>
    </row>
    <row r="11" spans="1:22" ht="13.4" customHeight="1" x14ac:dyDescent="0.3">
      <c r="A11" s="79"/>
      <c r="B11" s="28" t="s">
        <v>16</v>
      </c>
      <c r="C11" s="28" t="s">
        <v>187</v>
      </c>
      <c r="D11" s="28" t="s">
        <v>24</v>
      </c>
      <c r="E11" s="29">
        <v>11</v>
      </c>
      <c r="F11" s="30">
        <v>3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4</v>
      </c>
      <c r="N11" s="26">
        <f>SUM(F170:F187)</f>
        <v>11</v>
      </c>
      <c r="O11" s="27">
        <f>SUM(F167:F169)</f>
        <v>7</v>
      </c>
      <c r="S11" s="102"/>
      <c r="T11" s="101"/>
      <c r="U11" s="102"/>
    </row>
    <row r="12" spans="1:22" ht="13.4" customHeight="1" x14ac:dyDescent="0.3">
      <c r="A12" s="79"/>
      <c r="B12" s="108" t="s">
        <v>16</v>
      </c>
      <c r="C12" s="108" t="s">
        <v>168</v>
      </c>
      <c r="D12" s="108" t="s">
        <v>136</v>
      </c>
      <c r="E12" s="109">
        <v>1</v>
      </c>
      <c r="F12" s="110">
        <v>0</v>
      </c>
      <c r="G12" s="87" t="s">
        <v>292</v>
      </c>
      <c r="H12" s="84">
        <v>45932</v>
      </c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1</v>
      </c>
      <c r="N12" s="73">
        <f>SUM(F197:F214)</f>
        <v>6</v>
      </c>
      <c r="O12" s="74">
        <f>SUM(F194:F196)</f>
        <v>5</v>
      </c>
    </row>
    <row r="13" spans="1:22" ht="13.4" customHeight="1" x14ac:dyDescent="0.3">
      <c r="A13" s="79"/>
      <c r="B13" s="28" t="s">
        <v>16</v>
      </c>
      <c r="C13" s="28" t="s">
        <v>462</v>
      </c>
      <c r="D13" s="28" t="s">
        <v>105</v>
      </c>
      <c r="E13" s="29" t="s">
        <v>291</v>
      </c>
      <c r="F13" s="30">
        <v>0</v>
      </c>
      <c r="G13" s="87">
        <v>45932</v>
      </c>
      <c r="H13" s="84"/>
      <c r="I13" s="99"/>
      <c r="J13" s="82"/>
      <c r="K13" s="71" t="str">
        <f>D218</f>
        <v>SEB BATE</v>
      </c>
      <c r="L13" s="72" t="str">
        <f>C218</f>
        <v>WENGER BOYS</v>
      </c>
      <c r="M13" s="25">
        <f t="shared" si="0"/>
        <v>7</v>
      </c>
      <c r="N13" s="73">
        <f>SUM(F224:F241)</f>
        <v>18</v>
      </c>
      <c r="O13" s="74">
        <f>SUM(F221:F223)</f>
        <v>11</v>
      </c>
      <c r="R13" s="117"/>
      <c r="S13" s="117"/>
      <c r="T13" s="117"/>
      <c r="U13" s="117"/>
      <c r="V13" s="117"/>
    </row>
    <row r="14" spans="1:22" ht="13.4" customHeight="1" x14ac:dyDescent="0.3">
      <c r="A14" s="79"/>
      <c r="B14" s="28" t="s">
        <v>16</v>
      </c>
      <c r="C14" s="28" t="s">
        <v>188</v>
      </c>
      <c r="D14" s="28" t="s">
        <v>123</v>
      </c>
      <c r="E14" s="29">
        <v>1</v>
      </c>
      <c r="F14" s="30">
        <v>2</v>
      </c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-12</v>
      </c>
      <c r="N14" s="73">
        <f>SUM(F251:F268)</f>
        <v>5</v>
      </c>
      <c r="O14" s="74">
        <f>SUM(F248:F250)</f>
        <v>17</v>
      </c>
      <c r="S14" s="102"/>
      <c r="T14" s="101"/>
      <c r="U14" s="102"/>
    </row>
    <row r="15" spans="1:22" ht="13.4" customHeight="1" x14ac:dyDescent="0.3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0</v>
      </c>
      <c r="N15" s="26">
        <f>SUM(F277:F295)</f>
        <v>12</v>
      </c>
      <c r="O15" s="27">
        <f>SUM(F275:F276)</f>
        <v>12</v>
      </c>
    </row>
    <row r="16" spans="1:22" ht="13.4" customHeight="1" x14ac:dyDescent="0.3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7</v>
      </c>
      <c r="N16" s="26">
        <f>SUM(F305:F322)</f>
        <v>22</v>
      </c>
      <c r="O16" s="27">
        <f>SUM(F302:F304)</f>
        <v>15</v>
      </c>
    </row>
    <row r="17" spans="1:22" ht="13.4" customHeight="1" x14ac:dyDescent="0.3">
      <c r="A17" s="79"/>
      <c r="B17" s="108" t="s">
        <v>17</v>
      </c>
      <c r="C17" s="108" t="s">
        <v>172</v>
      </c>
      <c r="D17" s="108" t="s">
        <v>91</v>
      </c>
      <c r="E17" s="109">
        <v>14</v>
      </c>
      <c r="F17" s="110">
        <v>0</v>
      </c>
      <c r="G17" s="87" t="s">
        <v>292</v>
      </c>
      <c r="H17" s="84">
        <v>45897</v>
      </c>
      <c r="I17" s="99"/>
      <c r="J17" s="82"/>
      <c r="K17" s="31" t="str">
        <f>D326</f>
        <v>JAMIE DUGGAN</v>
      </c>
      <c r="L17" s="32" t="str">
        <f>C326</f>
        <v>DREAMERS DREGS</v>
      </c>
      <c r="M17" s="25">
        <f t="shared" si="0"/>
        <v>6</v>
      </c>
      <c r="N17" s="26">
        <f>SUM(F332:F349)</f>
        <v>12</v>
      </c>
      <c r="O17" s="27">
        <f>SUM(F329:F331)</f>
        <v>6</v>
      </c>
      <c r="R17" s="117"/>
      <c r="S17" s="117"/>
      <c r="T17" s="117"/>
      <c r="U17" s="117"/>
      <c r="V17" s="117"/>
    </row>
    <row r="18" spans="1:22" ht="13.4" customHeight="1" thickBot="1" x14ac:dyDescent="0.35">
      <c r="A18" s="79"/>
      <c r="B18" s="28" t="s">
        <v>17</v>
      </c>
      <c r="C18" s="28" t="s">
        <v>418</v>
      </c>
      <c r="D18" s="28" t="s">
        <v>419</v>
      </c>
      <c r="E18" s="29" t="s">
        <v>291</v>
      </c>
      <c r="F18" s="30">
        <v>2</v>
      </c>
      <c r="G18" s="84">
        <v>45897</v>
      </c>
      <c r="H18" s="84"/>
      <c r="I18" s="99"/>
      <c r="J18" s="82"/>
      <c r="K18" s="31" t="str">
        <f>D353</f>
        <v>CHARLIE, ELIO &amp; DAVE</v>
      </c>
      <c r="L18" s="32" t="str">
        <f>C353</f>
        <v>ATLETICO DEC</v>
      </c>
      <c r="M18" s="25">
        <f>N18-O18</f>
        <v>1</v>
      </c>
      <c r="N18" s="26">
        <f>SUM(F359:F376)</f>
        <v>13</v>
      </c>
      <c r="O18" s="27">
        <f>SUM(F356:F358)</f>
        <v>12</v>
      </c>
      <c r="S18" s="102"/>
      <c r="T18" s="101"/>
      <c r="U18" s="102"/>
    </row>
    <row r="19" spans="1:22" ht="13.4" customHeight="1" x14ac:dyDescent="0.3">
      <c r="A19" s="79"/>
      <c r="B19" s="28" t="s">
        <v>17</v>
      </c>
      <c r="C19" s="28" t="s">
        <v>125</v>
      </c>
      <c r="D19" s="28" t="s">
        <v>120</v>
      </c>
      <c r="E19" s="29">
        <v>15</v>
      </c>
      <c r="F19" s="30">
        <v>3</v>
      </c>
      <c r="G19" s="84"/>
      <c r="H19" s="84"/>
      <c r="I19" s="99"/>
      <c r="J19" s="76"/>
      <c r="K19" s="33"/>
      <c r="L19" s="33"/>
      <c r="M19" s="88"/>
      <c r="N19" s="88"/>
      <c r="O19" s="88"/>
    </row>
    <row r="20" spans="1:22" ht="13.4" customHeight="1" x14ac:dyDescent="0.3">
      <c r="A20" s="79"/>
      <c r="B20" s="108" t="s">
        <v>17</v>
      </c>
      <c r="C20" s="108" t="s">
        <v>189</v>
      </c>
      <c r="D20" s="108" t="s">
        <v>86</v>
      </c>
      <c r="E20" s="109">
        <v>17</v>
      </c>
      <c r="F20" s="110">
        <v>0</v>
      </c>
      <c r="G20" s="83" t="s">
        <v>292</v>
      </c>
      <c r="H20" s="84">
        <v>45883</v>
      </c>
      <c r="I20" s="99"/>
      <c r="J20" s="76"/>
      <c r="K20" s="1"/>
      <c r="L20" s="1"/>
      <c r="M20" s="1"/>
      <c r="N20" s="1"/>
      <c r="O20" s="1"/>
      <c r="R20" s="117"/>
      <c r="S20" s="117"/>
      <c r="T20" s="117"/>
      <c r="U20" s="117"/>
      <c r="V20" s="117"/>
    </row>
    <row r="21" spans="1:22" ht="13.4" customHeight="1" x14ac:dyDescent="0.3">
      <c r="A21" s="79"/>
      <c r="B21" s="108" t="s">
        <v>17</v>
      </c>
      <c r="C21" s="108" t="s">
        <v>298</v>
      </c>
      <c r="D21" s="108" t="s">
        <v>299</v>
      </c>
      <c r="E21" s="109" t="s">
        <v>291</v>
      </c>
      <c r="F21" s="110">
        <v>0</v>
      </c>
      <c r="G21" s="87">
        <v>45883</v>
      </c>
      <c r="H21" s="84">
        <v>45932</v>
      </c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4" customHeight="1" x14ac:dyDescent="0.3">
      <c r="A22" s="79"/>
      <c r="B22" s="28" t="s">
        <v>17</v>
      </c>
      <c r="C22" s="28" t="s">
        <v>463</v>
      </c>
      <c r="D22" s="28" t="s">
        <v>136</v>
      </c>
      <c r="E22" s="29" t="s">
        <v>291</v>
      </c>
      <c r="F22" s="30">
        <v>0</v>
      </c>
      <c r="G22" s="87">
        <v>45932</v>
      </c>
      <c r="H22" s="84"/>
      <c r="I22" s="89"/>
      <c r="J22" s="76"/>
      <c r="K22" s="1"/>
      <c r="L22" s="1"/>
      <c r="M22" s="1"/>
      <c r="N22" s="1"/>
      <c r="O22" s="1"/>
    </row>
    <row r="23" spans="1:22" ht="13.4" customHeight="1" x14ac:dyDescent="0.3">
      <c r="A23" s="79"/>
      <c r="B23" s="28" t="s">
        <v>17</v>
      </c>
      <c r="C23" s="28" t="s">
        <v>190</v>
      </c>
      <c r="D23" s="28" t="s">
        <v>96</v>
      </c>
      <c r="E23" s="29">
        <v>8</v>
      </c>
      <c r="F23" s="30">
        <v>3</v>
      </c>
      <c r="G23" s="87"/>
      <c r="H23" s="84"/>
      <c r="I23" s="89"/>
      <c r="J23" s="76"/>
      <c r="K23" s="1"/>
      <c r="L23" s="1"/>
      <c r="M23" s="1"/>
      <c r="N23" s="1"/>
      <c r="O23" s="1"/>
    </row>
    <row r="24" spans="1:22" ht="13.4" customHeight="1" x14ac:dyDescent="0.3">
      <c r="A24" s="79"/>
      <c r="B24" s="108" t="s">
        <v>17</v>
      </c>
      <c r="C24" s="108" t="s">
        <v>191</v>
      </c>
      <c r="D24" s="108" t="s">
        <v>81</v>
      </c>
      <c r="E24" s="109">
        <v>1</v>
      </c>
      <c r="F24" s="110">
        <v>1</v>
      </c>
      <c r="G24" s="87" t="s">
        <v>292</v>
      </c>
      <c r="H24" s="84">
        <v>45911</v>
      </c>
      <c r="I24" s="89"/>
      <c r="J24" s="1"/>
      <c r="K24" s="1"/>
      <c r="L24" s="1"/>
      <c r="M24" s="1"/>
      <c r="N24" s="1"/>
      <c r="O24" s="1"/>
      <c r="R24" s="117"/>
      <c r="S24" s="117"/>
      <c r="T24" s="117"/>
      <c r="U24" s="117"/>
      <c r="V24" s="117"/>
    </row>
    <row r="25" spans="1:22" ht="13.4" customHeight="1" thickBot="1" x14ac:dyDescent="0.35">
      <c r="A25" s="79"/>
      <c r="B25" s="28" t="s">
        <v>17</v>
      </c>
      <c r="C25" s="28" t="s">
        <v>435</v>
      </c>
      <c r="D25" s="28" t="s">
        <v>95</v>
      </c>
      <c r="E25" s="29" t="s">
        <v>291</v>
      </c>
      <c r="F25" s="30">
        <v>1</v>
      </c>
      <c r="G25" s="87">
        <v>45911</v>
      </c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4" customHeight="1" thickBot="1" x14ac:dyDescent="0.35">
      <c r="A26" s="1"/>
      <c r="B26" s="33"/>
      <c r="C26" s="33"/>
      <c r="D26" s="34"/>
      <c r="E26" s="35">
        <f>SUM(E5:E25)</f>
        <v>71</v>
      </c>
      <c r="F26" s="36">
        <f>SUM(F8:F25)-SUM(F5:F7)</f>
        <v>13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17"/>
      <c r="S28" s="117"/>
      <c r="T28" s="117"/>
      <c r="U28" s="117"/>
      <c r="V28" s="117"/>
    </row>
    <row r="29" spans="1:22" ht="13.4" customHeight="1" x14ac:dyDescent="0.3">
      <c r="A29" s="1"/>
      <c r="B29" s="1"/>
      <c r="C29" s="3" t="s">
        <v>192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4" customHeight="1" thickBot="1" x14ac:dyDescent="0.35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4" customHeight="1" x14ac:dyDescent="0.3">
      <c r="A32" s="79"/>
      <c r="B32" s="12" t="s">
        <v>13</v>
      </c>
      <c r="C32" s="13"/>
      <c r="D32" s="12" t="s">
        <v>124</v>
      </c>
      <c r="E32" s="14">
        <v>1</v>
      </c>
      <c r="F32" s="15">
        <v>10</v>
      </c>
      <c r="G32" s="80"/>
      <c r="H32" s="94"/>
      <c r="I32" s="95"/>
      <c r="J32" s="76"/>
      <c r="K32" s="1"/>
      <c r="L32" s="1"/>
      <c r="M32" s="1"/>
      <c r="N32" s="1"/>
      <c r="O32" s="1"/>
    </row>
    <row r="33" spans="1:22" ht="13.4" customHeight="1" x14ac:dyDescent="0.3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4" customHeight="1" x14ac:dyDescent="0.3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4" customHeight="1" x14ac:dyDescent="0.3">
      <c r="A35" s="79"/>
      <c r="B35" s="28" t="s">
        <v>14</v>
      </c>
      <c r="C35" s="28" t="s">
        <v>193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4" customHeight="1" x14ac:dyDescent="0.3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1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4" customHeight="1" x14ac:dyDescent="0.3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4" customHeight="1" x14ac:dyDescent="0.3">
      <c r="A38" s="79"/>
      <c r="B38" s="28" t="s">
        <v>16</v>
      </c>
      <c r="C38" s="28" t="s">
        <v>106</v>
      </c>
      <c r="D38" s="28" t="s">
        <v>19</v>
      </c>
      <c r="E38" s="29">
        <v>32</v>
      </c>
      <c r="F38" s="30">
        <v>2</v>
      </c>
      <c r="G38" s="83"/>
      <c r="H38" s="91"/>
      <c r="I38" s="93"/>
      <c r="J38" s="76"/>
      <c r="K38" s="1"/>
      <c r="L38" s="1"/>
      <c r="M38" s="1"/>
      <c r="N38" s="1"/>
      <c r="O38" s="1"/>
      <c r="R38" s="117"/>
      <c r="S38" s="117"/>
      <c r="T38" s="117"/>
      <c r="U38" s="117"/>
      <c r="V38" s="117"/>
    </row>
    <row r="39" spans="1:22" ht="13.4" customHeight="1" x14ac:dyDescent="0.3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2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4" customHeight="1" x14ac:dyDescent="0.3">
      <c r="A40" s="79"/>
      <c r="B40" s="28" t="s">
        <v>16</v>
      </c>
      <c r="C40" s="28" t="s">
        <v>194</v>
      </c>
      <c r="D40" s="28" t="s">
        <v>84</v>
      </c>
      <c r="E40" s="29">
        <v>1</v>
      </c>
      <c r="F40" s="30">
        <v>4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4" customHeight="1" x14ac:dyDescent="0.3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4" customHeight="1" x14ac:dyDescent="0.3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4" customHeight="1" x14ac:dyDescent="0.3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4" customHeight="1" x14ac:dyDescent="0.3">
      <c r="A44" s="79"/>
      <c r="B44" s="108" t="s">
        <v>17</v>
      </c>
      <c r="C44" s="108" t="s">
        <v>62</v>
      </c>
      <c r="D44" s="108" t="s">
        <v>75</v>
      </c>
      <c r="E44" s="109">
        <v>2</v>
      </c>
      <c r="F44" s="110">
        <v>0</v>
      </c>
      <c r="G44" s="87" t="s">
        <v>292</v>
      </c>
      <c r="H44" s="91">
        <v>45876</v>
      </c>
      <c r="I44" s="89"/>
      <c r="J44" s="76"/>
      <c r="K44" s="1"/>
      <c r="L44" s="1"/>
      <c r="M44" s="1"/>
      <c r="N44" s="1"/>
      <c r="O44" s="1"/>
    </row>
    <row r="45" spans="1:22" ht="13.4" customHeight="1" x14ac:dyDescent="0.3">
      <c r="A45" s="79"/>
      <c r="B45" s="28" t="s">
        <v>17</v>
      </c>
      <c r="C45" s="28" t="s">
        <v>293</v>
      </c>
      <c r="D45" s="28" t="s">
        <v>71</v>
      </c>
      <c r="E45" s="29" t="s">
        <v>291</v>
      </c>
      <c r="F45" s="30">
        <v>1</v>
      </c>
      <c r="G45" s="87">
        <v>45876</v>
      </c>
      <c r="H45" s="91"/>
      <c r="I45" s="89"/>
      <c r="J45" s="1"/>
      <c r="K45" s="1"/>
      <c r="L45" s="1"/>
      <c r="M45" s="1"/>
      <c r="N45" s="1"/>
      <c r="O45" s="1"/>
    </row>
    <row r="46" spans="1:22" ht="13.4" customHeight="1" x14ac:dyDescent="0.3">
      <c r="A46" s="79"/>
      <c r="B46" s="28" t="s">
        <v>17</v>
      </c>
      <c r="C46" s="28" t="s">
        <v>110</v>
      </c>
      <c r="D46" s="28" t="s">
        <v>71</v>
      </c>
      <c r="E46" s="29">
        <v>12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4" customHeight="1" x14ac:dyDescent="0.3">
      <c r="A47" s="79"/>
      <c r="B47" s="108" t="s">
        <v>17</v>
      </c>
      <c r="C47" s="108" t="s">
        <v>195</v>
      </c>
      <c r="D47" s="108" t="s">
        <v>87</v>
      </c>
      <c r="E47" s="109">
        <v>9</v>
      </c>
      <c r="F47" s="110">
        <v>0</v>
      </c>
      <c r="G47" s="87" t="s">
        <v>292</v>
      </c>
      <c r="H47" s="91">
        <v>45904</v>
      </c>
      <c r="I47" s="89"/>
      <c r="J47" s="76"/>
      <c r="K47" s="1"/>
      <c r="L47" s="1"/>
      <c r="M47" s="1"/>
      <c r="N47" s="1"/>
      <c r="O47" s="1"/>
    </row>
    <row r="48" spans="1:22" ht="13.4" customHeight="1" x14ac:dyDescent="0.3">
      <c r="A48" s="79"/>
      <c r="B48" s="28" t="s">
        <v>17</v>
      </c>
      <c r="C48" s="28" t="s">
        <v>439</v>
      </c>
      <c r="D48" s="28" t="s">
        <v>24</v>
      </c>
      <c r="E48" s="29" t="s">
        <v>291</v>
      </c>
      <c r="F48" s="30">
        <v>0</v>
      </c>
      <c r="G48" s="91">
        <v>45904</v>
      </c>
      <c r="H48" s="91"/>
      <c r="I48" s="89"/>
      <c r="J48" s="76"/>
      <c r="K48" s="1"/>
      <c r="L48" s="1"/>
      <c r="M48" s="1"/>
      <c r="N48" s="1"/>
      <c r="O48" s="1"/>
    </row>
    <row r="49" spans="1:15" ht="13.4" customHeight="1" x14ac:dyDescent="0.3">
      <c r="A49" s="79"/>
      <c r="B49" s="108" t="s">
        <v>17</v>
      </c>
      <c r="C49" s="108" t="s">
        <v>121</v>
      </c>
      <c r="D49" s="108" t="s">
        <v>196</v>
      </c>
      <c r="E49" s="109">
        <v>1</v>
      </c>
      <c r="F49" s="110">
        <v>1</v>
      </c>
      <c r="G49" s="91" t="s">
        <v>292</v>
      </c>
      <c r="H49" s="91">
        <v>45904</v>
      </c>
      <c r="I49" s="89"/>
      <c r="J49" s="76"/>
      <c r="K49" s="1"/>
      <c r="L49" s="1"/>
      <c r="M49" s="1"/>
      <c r="N49" s="1"/>
      <c r="O49" s="1"/>
    </row>
    <row r="50" spans="1:15" ht="13.4" customHeight="1" x14ac:dyDescent="0.3">
      <c r="A50" s="79"/>
      <c r="B50" s="28" t="s">
        <v>17</v>
      </c>
      <c r="C50" s="28" t="s">
        <v>432</v>
      </c>
      <c r="D50" s="28" t="s">
        <v>90</v>
      </c>
      <c r="E50" s="29" t="s">
        <v>291</v>
      </c>
      <c r="F50" s="30">
        <v>1</v>
      </c>
      <c r="G50" s="91">
        <v>45904</v>
      </c>
      <c r="H50" s="91"/>
      <c r="I50" s="89"/>
      <c r="J50" s="76"/>
      <c r="K50" s="1"/>
      <c r="L50" s="1"/>
      <c r="M50" s="1"/>
      <c r="N50" s="1"/>
      <c r="O50" s="1"/>
    </row>
    <row r="51" spans="1:15" ht="13.4" customHeight="1" x14ac:dyDescent="0.3">
      <c r="A51" s="79"/>
      <c r="B51" s="28" t="s">
        <v>17</v>
      </c>
      <c r="C51" s="28" t="s">
        <v>171</v>
      </c>
      <c r="D51" s="28" t="s">
        <v>22</v>
      </c>
      <c r="E51" s="29">
        <v>24</v>
      </c>
      <c r="F51" s="30">
        <v>0</v>
      </c>
      <c r="G51" s="87"/>
      <c r="H51" s="91"/>
      <c r="I51" s="89"/>
      <c r="J51" s="76"/>
      <c r="K51" s="1"/>
      <c r="L51" s="1"/>
      <c r="M51" s="1"/>
      <c r="N51" s="1"/>
      <c r="O51" s="1"/>
    </row>
    <row r="52" spans="1:15" ht="13.4" customHeight="1" thickBot="1" x14ac:dyDescent="0.35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3"/>
      <c r="C53" s="33"/>
      <c r="D53" s="34"/>
      <c r="E53" s="35">
        <f>SUM(E32:E52)</f>
        <v>99</v>
      </c>
      <c r="F53" s="36">
        <f>SUM(F35:F52)-SUM(F32:F34)</f>
        <v>2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202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4" customHeight="1" thickBot="1" x14ac:dyDescent="0.35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4" customHeight="1" x14ac:dyDescent="0.3">
      <c r="A59" s="79"/>
      <c r="B59" s="12" t="s">
        <v>13</v>
      </c>
      <c r="C59" s="13"/>
      <c r="D59" s="12" t="s">
        <v>152</v>
      </c>
      <c r="E59" s="14">
        <v>4</v>
      </c>
      <c r="F59" s="15">
        <v>7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4" customHeight="1" x14ac:dyDescent="0.3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4" customHeight="1" x14ac:dyDescent="0.3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4" customHeight="1" x14ac:dyDescent="0.3">
      <c r="A62" s="79"/>
      <c r="B62" s="28" t="s">
        <v>14</v>
      </c>
      <c r="C62" s="28" t="s">
        <v>198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4" customHeight="1" x14ac:dyDescent="0.3">
      <c r="A63" s="79"/>
      <c r="B63" s="28" t="s">
        <v>14</v>
      </c>
      <c r="C63" s="28" t="s">
        <v>197</v>
      </c>
      <c r="D63" s="28" t="s">
        <v>34</v>
      </c>
      <c r="E63" s="29">
        <v>1</v>
      </c>
      <c r="F63" s="30">
        <v>1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4" customHeight="1" x14ac:dyDescent="0.3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4" customHeight="1" x14ac:dyDescent="0.3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2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4" customHeight="1" x14ac:dyDescent="0.3">
      <c r="A66" s="79"/>
      <c r="B66" s="28" t="s">
        <v>16</v>
      </c>
      <c r="C66" s="28" t="s">
        <v>162</v>
      </c>
      <c r="D66" s="28" t="s">
        <v>163</v>
      </c>
      <c r="E66" s="29">
        <v>5</v>
      </c>
      <c r="F66" s="30">
        <v>4</v>
      </c>
      <c r="G66" s="83"/>
      <c r="H66" s="91"/>
      <c r="I66" s="90"/>
      <c r="J66" s="76"/>
      <c r="K66" s="1"/>
      <c r="L66" s="1"/>
      <c r="M66" s="1"/>
      <c r="N66" s="1"/>
      <c r="O66" s="1"/>
    </row>
    <row r="67" spans="1:15" ht="13.4" customHeight="1" x14ac:dyDescent="0.3">
      <c r="A67" s="79"/>
      <c r="B67" s="108" t="s">
        <v>16</v>
      </c>
      <c r="C67" s="108" t="s">
        <v>175</v>
      </c>
      <c r="D67" s="108" t="s">
        <v>26</v>
      </c>
      <c r="E67" s="109">
        <v>29</v>
      </c>
      <c r="F67" s="110">
        <v>0</v>
      </c>
      <c r="G67" s="87" t="s">
        <v>292</v>
      </c>
      <c r="H67" s="91">
        <v>45904</v>
      </c>
      <c r="I67" s="90"/>
      <c r="J67" s="76"/>
      <c r="K67" s="1"/>
      <c r="L67" s="1"/>
      <c r="M67" s="1"/>
      <c r="N67" s="1"/>
      <c r="O67" s="1"/>
    </row>
    <row r="68" spans="1:15" ht="13.4" customHeight="1" x14ac:dyDescent="0.3">
      <c r="A68" s="79"/>
      <c r="B68" s="28" t="s">
        <v>16</v>
      </c>
      <c r="C68" s="28" t="s">
        <v>416</v>
      </c>
      <c r="D68" s="28" t="s">
        <v>37</v>
      </c>
      <c r="E68" s="29" t="s">
        <v>291</v>
      </c>
      <c r="F68" s="30">
        <v>2</v>
      </c>
      <c r="G68" s="91">
        <v>45904</v>
      </c>
      <c r="H68" s="91"/>
      <c r="I68" s="90"/>
      <c r="J68" s="76"/>
      <c r="K68" s="1"/>
      <c r="L68" s="1"/>
      <c r="M68" s="1"/>
      <c r="N68" s="1"/>
      <c r="O68" s="1"/>
    </row>
    <row r="69" spans="1:15" ht="13.4" customHeight="1" x14ac:dyDescent="0.3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4" customHeight="1" x14ac:dyDescent="0.3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4" customHeight="1" x14ac:dyDescent="0.3">
      <c r="A71" s="79"/>
      <c r="B71" s="28" t="s">
        <v>17</v>
      </c>
      <c r="C71" s="28" t="s">
        <v>100</v>
      </c>
      <c r="D71" s="28" t="s">
        <v>20</v>
      </c>
      <c r="E71" s="29">
        <v>5</v>
      </c>
      <c r="F71" s="30">
        <v>6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4" customHeight="1" x14ac:dyDescent="0.3">
      <c r="A72" s="79"/>
      <c r="B72" s="108" t="s">
        <v>17</v>
      </c>
      <c r="C72" s="108" t="s">
        <v>60</v>
      </c>
      <c r="D72" s="108" t="s">
        <v>18</v>
      </c>
      <c r="E72" s="109">
        <v>7</v>
      </c>
      <c r="F72" s="110">
        <v>0</v>
      </c>
      <c r="G72" s="83" t="s">
        <v>292</v>
      </c>
      <c r="H72" s="91">
        <v>45897</v>
      </c>
      <c r="I72" s="90"/>
      <c r="J72" s="76"/>
      <c r="K72" s="1"/>
      <c r="L72" s="1"/>
      <c r="M72" s="1"/>
      <c r="N72" s="1"/>
      <c r="O72" s="1"/>
    </row>
    <row r="73" spans="1:15" ht="13.4" customHeight="1" x14ac:dyDescent="0.3">
      <c r="A73" s="79"/>
      <c r="B73" s="28" t="s">
        <v>17</v>
      </c>
      <c r="C73" s="28" t="s">
        <v>413</v>
      </c>
      <c r="D73" s="28" t="s">
        <v>88</v>
      </c>
      <c r="E73" s="29" t="s">
        <v>291</v>
      </c>
      <c r="F73" s="30">
        <v>0</v>
      </c>
      <c r="G73" s="87">
        <v>45897</v>
      </c>
      <c r="H73" s="91"/>
      <c r="I73" s="90"/>
      <c r="J73" s="96"/>
      <c r="K73" s="1"/>
      <c r="L73" s="1"/>
      <c r="M73" s="1"/>
      <c r="N73" s="1"/>
      <c r="O73" s="1"/>
    </row>
    <row r="74" spans="1:15" ht="13.4" customHeight="1" x14ac:dyDescent="0.3">
      <c r="A74" s="79"/>
      <c r="B74" s="28" t="s">
        <v>17</v>
      </c>
      <c r="C74" s="28" t="s">
        <v>199</v>
      </c>
      <c r="D74" s="28" t="s">
        <v>163</v>
      </c>
      <c r="E74" s="29">
        <v>7</v>
      </c>
      <c r="F74" s="30">
        <v>1</v>
      </c>
      <c r="G74" s="87"/>
      <c r="H74" s="91"/>
      <c r="I74" s="90"/>
      <c r="J74" s="76"/>
      <c r="K74" s="1"/>
      <c r="L74" s="1"/>
      <c r="M74" s="1"/>
      <c r="N74" s="1"/>
      <c r="O74" s="1"/>
    </row>
    <row r="75" spans="1:15" ht="13.4" customHeight="1" x14ac:dyDescent="0.3">
      <c r="A75" s="79"/>
      <c r="B75" s="108" t="s">
        <v>17</v>
      </c>
      <c r="C75" s="108" t="s">
        <v>200</v>
      </c>
      <c r="D75" s="108" t="s">
        <v>83</v>
      </c>
      <c r="E75" s="109">
        <v>1</v>
      </c>
      <c r="F75" s="110">
        <v>0</v>
      </c>
      <c r="G75" s="87" t="s">
        <v>292</v>
      </c>
      <c r="H75" s="91">
        <v>45890</v>
      </c>
      <c r="I75" s="90"/>
      <c r="J75" s="76"/>
      <c r="K75" s="1"/>
      <c r="L75" s="1"/>
      <c r="M75" s="1"/>
      <c r="N75" s="1"/>
      <c r="O75" s="1"/>
    </row>
    <row r="76" spans="1:15" ht="13.4" customHeight="1" x14ac:dyDescent="0.3">
      <c r="A76" s="79"/>
      <c r="B76" s="28" t="s">
        <v>17</v>
      </c>
      <c r="C76" s="28" t="s">
        <v>300</v>
      </c>
      <c r="D76" s="28" t="s">
        <v>301</v>
      </c>
      <c r="E76" s="29" t="s">
        <v>291</v>
      </c>
      <c r="F76" s="30">
        <v>0</v>
      </c>
      <c r="G76" s="87">
        <v>45890</v>
      </c>
      <c r="H76" s="91"/>
      <c r="I76" s="90"/>
      <c r="J76" s="76"/>
      <c r="K76" s="1"/>
      <c r="L76" s="1"/>
      <c r="M76" s="1"/>
      <c r="N76" s="1"/>
      <c r="O76" s="1"/>
    </row>
    <row r="77" spans="1:15" ht="13.4" customHeight="1" x14ac:dyDescent="0.3">
      <c r="A77" s="79"/>
      <c r="B77" s="28" t="s">
        <v>17</v>
      </c>
      <c r="C77" s="28" t="s">
        <v>201</v>
      </c>
      <c r="D77" s="28" t="s">
        <v>101</v>
      </c>
      <c r="E77" s="29">
        <v>1</v>
      </c>
      <c r="F77" s="30">
        <v>1</v>
      </c>
      <c r="G77" s="87"/>
      <c r="H77" s="91"/>
      <c r="I77" s="90"/>
      <c r="J77" s="1"/>
      <c r="K77" s="1"/>
      <c r="L77" s="1"/>
      <c r="M77" s="1"/>
      <c r="N77" s="1"/>
      <c r="O77" s="1"/>
    </row>
    <row r="78" spans="1:15" ht="13.4" customHeight="1" x14ac:dyDescent="0.3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4" customHeight="1" thickBot="1" x14ac:dyDescent="0.35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4" customHeight="1" thickBot="1" x14ac:dyDescent="0.35">
      <c r="A80" s="1"/>
      <c r="B80" s="33"/>
      <c r="C80" s="33"/>
      <c r="D80" s="34"/>
      <c r="E80" s="35">
        <f>SUM(E59:E79)</f>
        <v>91</v>
      </c>
      <c r="F80" s="36">
        <f>SUM(F62:F79)-SUM(F59:F61)</f>
        <v>10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4" customHeight="1" thickBot="1" x14ac:dyDescent="0.35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4" customHeight="1" x14ac:dyDescent="0.3">
      <c r="A86" s="79"/>
      <c r="B86" s="12" t="s">
        <v>13</v>
      </c>
      <c r="C86" s="13"/>
      <c r="D86" s="12" t="s">
        <v>71</v>
      </c>
      <c r="E86" s="14">
        <v>8</v>
      </c>
      <c r="F86" s="15">
        <v>13</v>
      </c>
      <c r="G86" s="80"/>
      <c r="H86" s="94"/>
      <c r="I86" s="93"/>
      <c r="J86" s="76"/>
      <c r="K86" s="1"/>
      <c r="L86" s="1"/>
      <c r="M86" s="1"/>
      <c r="N86" s="1"/>
      <c r="O86" s="1"/>
    </row>
    <row r="87" spans="1:15" ht="13.4" customHeight="1" x14ac:dyDescent="0.3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4" customHeight="1" x14ac:dyDescent="0.3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4" customHeight="1" x14ac:dyDescent="0.3">
      <c r="A89" s="79"/>
      <c r="B89" s="28" t="s">
        <v>14</v>
      </c>
      <c r="C89" s="28" t="s">
        <v>203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4" customHeight="1" x14ac:dyDescent="0.3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4" customHeight="1" x14ac:dyDescent="0.3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4" customHeight="1" x14ac:dyDescent="0.3">
      <c r="A92" s="79"/>
      <c r="B92" s="28" t="s">
        <v>16</v>
      </c>
      <c r="C92" s="28" t="s">
        <v>204</v>
      </c>
      <c r="D92" s="28" t="s">
        <v>22</v>
      </c>
      <c r="E92" s="29">
        <v>1</v>
      </c>
      <c r="F92" s="30">
        <v>1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4" customHeight="1" x14ac:dyDescent="0.3">
      <c r="A93" s="79"/>
      <c r="B93" s="108" t="s">
        <v>16</v>
      </c>
      <c r="C93" s="108" t="s">
        <v>66</v>
      </c>
      <c r="D93" s="108" t="s">
        <v>138</v>
      </c>
      <c r="E93" s="109">
        <v>1</v>
      </c>
      <c r="F93" s="110">
        <v>0</v>
      </c>
      <c r="G93" s="91" t="s">
        <v>292</v>
      </c>
      <c r="H93" s="91">
        <v>45876</v>
      </c>
      <c r="I93" s="91"/>
      <c r="J93" s="76"/>
      <c r="K93" s="1"/>
      <c r="L93" s="1"/>
      <c r="M93" s="1"/>
      <c r="N93" s="1"/>
      <c r="O93" s="1"/>
    </row>
    <row r="94" spans="1:15" ht="13.4" customHeight="1" x14ac:dyDescent="0.3">
      <c r="A94" s="79"/>
      <c r="B94" s="28" t="s">
        <v>16</v>
      </c>
      <c r="C94" s="28" t="s">
        <v>294</v>
      </c>
      <c r="D94" s="28" t="s">
        <v>24</v>
      </c>
      <c r="E94" s="29" t="s">
        <v>291</v>
      </c>
      <c r="F94" s="30">
        <v>0</v>
      </c>
      <c r="G94" s="91">
        <v>45876</v>
      </c>
      <c r="H94" s="91"/>
      <c r="I94" s="90"/>
      <c r="J94" s="76"/>
      <c r="K94" s="1"/>
      <c r="L94" s="1"/>
      <c r="M94" s="1"/>
      <c r="N94" s="1"/>
      <c r="O94" s="1"/>
    </row>
    <row r="95" spans="1:15" ht="13.4" customHeight="1" x14ac:dyDescent="0.3">
      <c r="A95" s="79"/>
      <c r="B95" s="28" t="s">
        <v>16</v>
      </c>
      <c r="C95" s="28" t="s">
        <v>139</v>
      </c>
      <c r="D95" s="28" t="s">
        <v>18</v>
      </c>
      <c r="E95" s="29">
        <v>19</v>
      </c>
      <c r="F95" s="30">
        <v>1</v>
      </c>
      <c r="G95" s="91"/>
      <c r="H95" s="91"/>
      <c r="I95" s="90"/>
      <c r="J95" s="76"/>
      <c r="K95" s="1"/>
      <c r="L95" s="1"/>
      <c r="M95" s="1"/>
      <c r="N95" s="1"/>
      <c r="O95" s="1"/>
    </row>
    <row r="96" spans="1:15" ht="13.4" customHeight="1" x14ac:dyDescent="0.3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4" customHeight="1" x14ac:dyDescent="0.3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4" customHeight="1" x14ac:dyDescent="0.3">
      <c r="A98" s="79"/>
      <c r="B98" s="28" t="s">
        <v>17</v>
      </c>
      <c r="C98" s="28" t="s">
        <v>205</v>
      </c>
      <c r="D98" s="28" t="s">
        <v>34</v>
      </c>
      <c r="E98" s="29">
        <v>25</v>
      </c>
      <c r="F98" s="30">
        <v>5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4" customHeight="1" x14ac:dyDescent="0.3">
      <c r="A99" s="79"/>
      <c r="B99" s="28" t="s">
        <v>17</v>
      </c>
      <c r="C99" s="28" t="s">
        <v>157</v>
      </c>
      <c r="D99" s="28" t="s">
        <v>156</v>
      </c>
      <c r="E99" s="29">
        <v>10</v>
      </c>
      <c r="F99" s="30">
        <v>2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4" customHeight="1" x14ac:dyDescent="0.3">
      <c r="A100" s="79"/>
      <c r="B100" s="108" t="s">
        <v>17</v>
      </c>
      <c r="C100" s="108" t="s">
        <v>61</v>
      </c>
      <c r="D100" s="108" t="s">
        <v>151</v>
      </c>
      <c r="E100" s="109">
        <v>6</v>
      </c>
      <c r="F100" s="110">
        <v>1</v>
      </c>
      <c r="G100" s="87" t="s">
        <v>292</v>
      </c>
      <c r="H100" s="91">
        <v>45918</v>
      </c>
      <c r="I100" s="90"/>
      <c r="J100" s="76"/>
      <c r="K100" s="1"/>
      <c r="L100" s="1"/>
      <c r="M100" s="1"/>
      <c r="N100" s="1"/>
      <c r="O100" s="1"/>
    </row>
    <row r="101" spans="1:15" ht="13.4" customHeight="1" x14ac:dyDescent="0.3">
      <c r="A101" s="79"/>
      <c r="B101" s="28" t="s">
        <v>17</v>
      </c>
      <c r="C101" s="28" t="s">
        <v>453</v>
      </c>
      <c r="D101" s="28" t="s">
        <v>170</v>
      </c>
      <c r="E101" s="29" t="s">
        <v>291</v>
      </c>
      <c r="F101" s="30">
        <v>2</v>
      </c>
      <c r="G101" s="87">
        <v>45918</v>
      </c>
      <c r="H101" s="91"/>
      <c r="I101" s="90"/>
      <c r="J101" s="76"/>
      <c r="K101" s="1"/>
      <c r="L101" s="1"/>
      <c r="M101" s="1"/>
      <c r="N101" s="1"/>
      <c r="O101" s="1"/>
    </row>
    <row r="102" spans="1:15" ht="13.4" customHeight="1" x14ac:dyDescent="0.3">
      <c r="A102" s="79"/>
      <c r="B102" s="28" t="s">
        <v>17</v>
      </c>
      <c r="C102" s="28" t="s">
        <v>94</v>
      </c>
      <c r="D102" s="28" t="s">
        <v>81</v>
      </c>
      <c r="E102" s="29">
        <v>22</v>
      </c>
      <c r="F102" s="30">
        <v>0</v>
      </c>
      <c r="G102" s="87"/>
      <c r="H102" s="91"/>
      <c r="I102" s="90"/>
      <c r="J102" s="76"/>
      <c r="K102" s="1"/>
      <c r="L102" s="1"/>
      <c r="M102" s="1"/>
      <c r="N102" s="1"/>
      <c r="O102" s="1"/>
    </row>
    <row r="103" spans="1:15" ht="13.4" customHeight="1" x14ac:dyDescent="0.3">
      <c r="A103" s="79"/>
      <c r="B103" s="108" t="s">
        <v>17</v>
      </c>
      <c r="C103" s="108" t="s">
        <v>206</v>
      </c>
      <c r="D103" s="108" t="s">
        <v>74</v>
      </c>
      <c r="E103" s="109">
        <v>1</v>
      </c>
      <c r="F103" s="110">
        <v>0</v>
      </c>
      <c r="G103" s="87" t="s">
        <v>292</v>
      </c>
      <c r="H103" s="91">
        <v>45911</v>
      </c>
      <c r="I103" s="90"/>
      <c r="J103" s="76"/>
      <c r="K103" s="1"/>
      <c r="L103" s="1"/>
      <c r="M103" s="1"/>
      <c r="N103" s="1"/>
      <c r="O103" s="1"/>
    </row>
    <row r="104" spans="1:15" ht="13.4" customHeight="1" x14ac:dyDescent="0.3">
      <c r="A104" s="79"/>
      <c r="B104" s="28" t="s">
        <v>17</v>
      </c>
      <c r="C104" s="28" t="s">
        <v>440</v>
      </c>
      <c r="D104" s="28" t="s">
        <v>83</v>
      </c>
      <c r="E104" s="29" t="s">
        <v>291</v>
      </c>
      <c r="F104" s="30">
        <v>1</v>
      </c>
      <c r="G104" s="87">
        <v>45911</v>
      </c>
      <c r="H104" s="91"/>
      <c r="I104" s="90"/>
      <c r="J104" s="76"/>
      <c r="K104" s="1"/>
      <c r="L104" s="1"/>
      <c r="M104" s="1"/>
      <c r="N104" s="1"/>
      <c r="O104" s="1"/>
    </row>
    <row r="105" spans="1:15" ht="13.4" customHeight="1" x14ac:dyDescent="0.3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4" customHeight="1" thickBot="1" x14ac:dyDescent="0.35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3"/>
      <c r="C107" s="33"/>
      <c r="D107" s="34"/>
      <c r="E107" s="35">
        <f>SUM(E86:E106)</f>
        <v>97</v>
      </c>
      <c r="F107" s="36">
        <f>SUM(F89:F106)-SUM(F86:F88)</f>
        <v>0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207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4" customHeight="1" thickBot="1" x14ac:dyDescent="0.35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4" customHeight="1" x14ac:dyDescent="0.3">
      <c r="A113" s="79"/>
      <c r="B113" s="12" t="s">
        <v>13</v>
      </c>
      <c r="C113" s="13"/>
      <c r="D113" s="12" t="s">
        <v>208</v>
      </c>
      <c r="E113" s="14">
        <v>1</v>
      </c>
      <c r="F113" s="15">
        <v>15</v>
      </c>
      <c r="G113" s="80"/>
      <c r="H113" s="94"/>
      <c r="I113" s="90"/>
      <c r="J113" s="76"/>
      <c r="K113" s="1"/>
      <c r="L113" s="1"/>
      <c r="M113" s="1"/>
      <c r="N113" s="1"/>
      <c r="O113" s="1"/>
    </row>
    <row r="114" spans="1:15" ht="13.4" customHeight="1" x14ac:dyDescent="0.3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4" customHeight="1" x14ac:dyDescent="0.3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4" customHeight="1" x14ac:dyDescent="0.3">
      <c r="A116" s="79"/>
      <c r="B116" s="28" t="s">
        <v>14</v>
      </c>
      <c r="C116" s="28" t="s">
        <v>209</v>
      </c>
      <c r="D116" s="28" t="s">
        <v>210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4" customHeight="1" x14ac:dyDescent="0.3">
      <c r="A117" s="79"/>
      <c r="B117" s="28" t="s">
        <v>14</v>
      </c>
      <c r="C117" s="28" t="s">
        <v>211</v>
      </c>
      <c r="D117" s="28" t="s">
        <v>96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4" customHeight="1" x14ac:dyDescent="0.3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4" customHeight="1" x14ac:dyDescent="0.3">
      <c r="A119" s="79"/>
      <c r="B119" s="28" t="s">
        <v>16</v>
      </c>
      <c r="C119" s="28" t="s">
        <v>212</v>
      </c>
      <c r="D119" s="28" t="s">
        <v>146</v>
      </c>
      <c r="E119" s="29">
        <v>19</v>
      </c>
      <c r="F119" s="30">
        <v>5</v>
      </c>
      <c r="G119" s="87"/>
      <c r="H119" s="91"/>
      <c r="I119" s="90"/>
      <c r="J119" s="76"/>
      <c r="K119" s="1"/>
      <c r="L119" s="1"/>
      <c r="M119" s="1"/>
      <c r="N119" s="1"/>
      <c r="O119" s="1"/>
    </row>
    <row r="120" spans="1:15" ht="13.4" customHeight="1" x14ac:dyDescent="0.3">
      <c r="A120" s="79"/>
      <c r="B120" s="28" t="s">
        <v>16</v>
      </c>
      <c r="C120" s="28" t="s">
        <v>117</v>
      </c>
      <c r="D120" s="28" t="s">
        <v>34</v>
      </c>
      <c r="E120" s="29">
        <v>20</v>
      </c>
      <c r="F120" s="30">
        <v>1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4" customHeight="1" x14ac:dyDescent="0.3">
      <c r="A121" s="79"/>
      <c r="B121" s="28" t="s">
        <v>16</v>
      </c>
      <c r="C121" s="28" t="s">
        <v>181</v>
      </c>
      <c r="D121" s="28" t="s">
        <v>180</v>
      </c>
      <c r="E121" s="29">
        <v>1</v>
      </c>
      <c r="F121" s="30">
        <v>1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4" customHeight="1" x14ac:dyDescent="0.3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4" customHeight="1" x14ac:dyDescent="0.3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4" customHeight="1" x14ac:dyDescent="0.3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4" customHeight="1" x14ac:dyDescent="0.3">
      <c r="A125" s="79"/>
      <c r="B125" s="28" t="s">
        <v>17</v>
      </c>
      <c r="C125" s="28" t="s">
        <v>164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4" customHeight="1" x14ac:dyDescent="0.3">
      <c r="A126" s="79"/>
      <c r="B126" s="108" t="s">
        <v>17</v>
      </c>
      <c r="C126" s="108" t="s">
        <v>169</v>
      </c>
      <c r="D126" s="108" t="s">
        <v>170</v>
      </c>
      <c r="E126" s="109">
        <v>10</v>
      </c>
      <c r="F126" s="110">
        <v>1</v>
      </c>
      <c r="G126" s="83" t="s">
        <v>292</v>
      </c>
      <c r="H126" s="91">
        <v>45890</v>
      </c>
      <c r="I126" s="90"/>
      <c r="J126" s="76"/>
      <c r="K126" s="1"/>
      <c r="L126" s="1"/>
      <c r="M126" s="1"/>
      <c r="N126" s="1"/>
      <c r="O126" s="1"/>
    </row>
    <row r="127" spans="1:15" ht="13.4" customHeight="1" x14ac:dyDescent="0.3">
      <c r="A127" s="79"/>
      <c r="B127" s="28" t="s">
        <v>17</v>
      </c>
      <c r="C127" s="28" t="s">
        <v>411</v>
      </c>
      <c r="D127" s="28" t="s">
        <v>412</v>
      </c>
      <c r="E127" s="29" t="s">
        <v>291</v>
      </c>
      <c r="F127" s="30">
        <v>2</v>
      </c>
      <c r="G127" s="87">
        <v>45890</v>
      </c>
      <c r="H127" s="91"/>
      <c r="I127" s="90"/>
      <c r="J127" s="76"/>
      <c r="K127" s="1"/>
      <c r="L127" s="1"/>
      <c r="M127" s="1"/>
      <c r="N127" s="1"/>
      <c r="O127" s="1"/>
    </row>
    <row r="128" spans="1:15" ht="13.4" customHeight="1" x14ac:dyDescent="0.3">
      <c r="A128" s="79"/>
      <c r="B128" s="108" t="s">
        <v>17</v>
      </c>
      <c r="C128" s="108" t="s">
        <v>213</v>
      </c>
      <c r="D128" s="108" t="s">
        <v>130</v>
      </c>
      <c r="E128" s="109">
        <v>19</v>
      </c>
      <c r="F128" s="110">
        <v>2</v>
      </c>
      <c r="G128" s="87" t="s">
        <v>292</v>
      </c>
      <c r="H128" s="91">
        <v>45890</v>
      </c>
      <c r="I128" s="90"/>
      <c r="J128" s="76"/>
      <c r="K128" s="1"/>
      <c r="L128" s="1"/>
      <c r="M128" s="1"/>
      <c r="N128" s="1"/>
      <c r="O128" s="1"/>
    </row>
    <row r="129" spans="1:15" ht="13.4" customHeight="1" x14ac:dyDescent="0.3">
      <c r="A129" s="79"/>
      <c r="B129" s="28" t="s">
        <v>17</v>
      </c>
      <c r="C129" s="28" t="s">
        <v>408</v>
      </c>
      <c r="D129" s="28" t="s">
        <v>70</v>
      </c>
      <c r="E129" s="29" t="s">
        <v>291</v>
      </c>
      <c r="F129" s="30">
        <v>0</v>
      </c>
      <c r="G129" s="87">
        <v>45890</v>
      </c>
      <c r="H129" s="91"/>
      <c r="I129" s="90"/>
      <c r="J129" s="76"/>
      <c r="K129" s="1"/>
      <c r="L129" s="1"/>
      <c r="M129" s="1"/>
      <c r="N129" s="1"/>
      <c r="O129" s="1"/>
    </row>
    <row r="130" spans="1:15" ht="13.4" customHeight="1" x14ac:dyDescent="0.3">
      <c r="A130" s="79"/>
      <c r="B130" s="28" t="s">
        <v>17</v>
      </c>
      <c r="C130" s="28" t="s">
        <v>111</v>
      </c>
      <c r="D130" s="28" t="s">
        <v>98</v>
      </c>
      <c r="E130" s="29">
        <v>1</v>
      </c>
      <c r="F130" s="30">
        <v>6</v>
      </c>
      <c r="G130" s="87"/>
      <c r="H130" s="91"/>
      <c r="I130" s="90"/>
      <c r="J130" s="76"/>
      <c r="K130" s="1"/>
      <c r="L130" s="1"/>
      <c r="M130" s="1"/>
      <c r="N130" s="1"/>
      <c r="O130" s="1"/>
    </row>
    <row r="131" spans="1:15" ht="13.4" customHeight="1" x14ac:dyDescent="0.3">
      <c r="A131" s="79"/>
      <c r="B131" s="28" t="s">
        <v>17</v>
      </c>
      <c r="C131" s="28" t="s">
        <v>214</v>
      </c>
      <c r="D131" s="28" t="s">
        <v>20</v>
      </c>
      <c r="E131" s="29">
        <v>1</v>
      </c>
      <c r="F131" s="30">
        <v>1</v>
      </c>
      <c r="G131" s="87"/>
      <c r="H131" s="91"/>
      <c r="I131" s="90"/>
      <c r="J131" s="76"/>
      <c r="K131" s="1"/>
      <c r="L131" s="1"/>
      <c r="M131" s="1"/>
      <c r="N131" s="1"/>
      <c r="O131" s="1"/>
    </row>
    <row r="132" spans="1:15" ht="13.4" customHeight="1" x14ac:dyDescent="0.3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4" customHeight="1" thickBot="1" x14ac:dyDescent="0.35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4" customHeight="1" thickBot="1" x14ac:dyDescent="0.35">
      <c r="A134" s="1"/>
      <c r="B134" s="33"/>
      <c r="C134" s="33"/>
      <c r="D134" s="34"/>
      <c r="E134" s="35">
        <f>SUM(E113:E133)</f>
        <v>98</v>
      </c>
      <c r="F134" s="36">
        <f>SUM(F116:F133)-SUM(F113:F115)</f>
        <v>4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4" customHeight="1" x14ac:dyDescent="0.3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4" customHeight="1" thickBot="1" x14ac:dyDescent="0.35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4" customHeight="1" thickBot="1" x14ac:dyDescent="0.35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4" customHeight="1" x14ac:dyDescent="0.3">
      <c r="A140" s="79"/>
      <c r="B140" s="112" t="s">
        <v>13</v>
      </c>
      <c r="C140" s="113"/>
      <c r="D140" s="112" t="s">
        <v>95</v>
      </c>
      <c r="E140" s="114">
        <v>1</v>
      </c>
      <c r="F140" s="115">
        <v>9</v>
      </c>
      <c r="G140" s="80" t="s">
        <v>292</v>
      </c>
      <c r="H140" s="94">
        <v>45911</v>
      </c>
      <c r="I140" s="94"/>
      <c r="J140" s="76"/>
      <c r="K140" s="1"/>
      <c r="L140" s="1"/>
      <c r="M140" s="1"/>
      <c r="N140" s="1"/>
      <c r="O140" s="1"/>
    </row>
    <row r="141" spans="1:15" ht="13.4" customHeight="1" x14ac:dyDescent="0.3">
      <c r="A141" s="79"/>
      <c r="B141" s="21" t="s">
        <v>13</v>
      </c>
      <c r="C141" s="21"/>
      <c r="D141" s="21" t="s">
        <v>437</v>
      </c>
      <c r="E141" s="22" t="s">
        <v>438</v>
      </c>
      <c r="F141" s="21">
        <v>2</v>
      </c>
      <c r="G141" s="86">
        <v>45911</v>
      </c>
      <c r="H141" s="92"/>
      <c r="I141" s="92"/>
      <c r="J141" s="76"/>
      <c r="K141" s="1"/>
      <c r="L141" s="1"/>
      <c r="M141" s="1"/>
      <c r="N141" s="1"/>
      <c r="O141" s="1"/>
    </row>
    <row r="142" spans="1:15" ht="13.4" customHeight="1" x14ac:dyDescent="0.3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4" customHeight="1" x14ac:dyDescent="0.3">
      <c r="A143" s="79"/>
      <c r="B143" s="28" t="s">
        <v>14</v>
      </c>
      <c r="C143" s="28" t="s">
        <v>126</v>
      </c>
      <c r="D143" s="28" t="s">
        <v>184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4" customHeight="1" x14ac:dyDescent="0.3">
      <c r="A144" s="79"/>
      <c r="B144" s="28" t="s">
        <v>14</v>
      </c>
      <c r="C144" s="28" t="s">
        <v>215</v>
      </c>
      <c r="D144" s="28" t="s">
        <v>98</v>
      </c>
      <c r="E144" s="29">
        <v>1</v>
      </c>
      <c r="F144" s="30">
        <v>1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4" customHeight="1" x14ac:dyDescent="0.3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4" customHeight="1" x14ac:dyDescent="0.3">
      <c r="A146" s="79"/>
      <c r="B146" s="28" t="s">
        <v>16</v>
      </c>
      <c r="C146" s="28" t="s">
        <v>216</v>
      </c>
      <c r="D146" s="28" t="s">
        <v>34</v>
      </c>
      <c r="E146" s="29">
        <v>42</v>
      </c>
      <c r="F146" s="30">
        <v>3</v>
      </c>
      <c r="G146" s="87"/>
      <c r="H146" s="90"/>
      <c r="I146" s="90"/>
      <c r="J146" s="76"/>
      <c r="K146" s="1"/>
      <c r="L146" s="1"/>
      <c r="M146" s="1"/>
      <c r="N146" s="1"/>
      <c r="O146" s="1"/>
    </row>
    <row r="147" spans="1:15" ht="13.4" customHeight="1" x14ac:dyDescent="0.3">
      <c r="A147" s="79"/>
      <c r="B147" s="28" t="s">
        <v>16</v>
      </c>
      <c r="C147" s="28" t="s">
        <v>92</v>
      </c>
      <c r="D147" s="28" t="s">
        <v>22</v>
      </c>
      <c r="E147" s="29">
        <v>1</v>
      </c>
      <c r="F147" s="30">
        <v>2</v>
      </c>
      <c r="H147" s="103"/>
      <c r="I147" s="90"/>
      <c r="J147" s="76"/>
      <c r="K147" s="1"/>
      <c r="L147" s="1"/>
      <c r="M147" s="1"/>
      <c r="N147" s="1"/>
      <c r="O147" s="1"/>
    </row>
    <row r="148" spans="1:15" ht="13.4" customHeight="1" x14ac:dyDescent="0.3">
      <c r="A148" s="79"/>
      <c r="B148" s="28" t="s">
        <v>16</v>
      </c>
      <c r="C148" s="28" t="s">
        <v>102</v>
      </c>
      <c r="D148" s="28" t="s">
        <v>70</v>
      </c>
      <c r="E148" s="29">
        <v>1</v>
      </c>
      <c r="F148" s="30">
        <v>2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4" customHeight="1" x14ac:dyDescent="0.3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4" customHeight="1" x14ac:dyDescent="0.3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4" customHeight="1" x14ac:dyDescent="0.3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4" customHeight="1" x14ac:dyDescent="0.3">
      <c r="A152" s="79"/>
      <c r="B152" s="28" t="s">
        <v>17</v>
      </c>
      <c r="C152" s="28" t="s">
        <v>153</v>
      </c>
      <c r="D152" s="28" t="s">
        <v>69</v>
      </c>
      <c r="E152" s="29">
        <v>1</v>
      </c>
      <c r="F152" s="30">
        <v>2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4" customHeight="1" x14ac:dyDescent="0.3">
      <c r="A153" s="79"/>
      <c r="B153" s="28" t="s">
        <v>17</v>
      </c>
      <c r="C153" s="28" t="s">
        <v>217</v>
      </c>
      <c r="D153" s="28" t="s">
        <v>84</v>
      </c>
      <c r="E153" s="29">
        <v>18</v>
      </c>
      <c r="F153" s="30">
        <v>4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4" customHeight="1" x14ac:dyDescent="0.3">
      <c r="A154" s="79"/>
      <c r="B154" s="108" t="s">
        <v>17</v>
      </c>
      <c r="C154" s="108" t="s">
        <v>218</v>
      </c>
      <c r="D154" s="108" t="s">
        <v>19</v>
      </c>
      <c r="E154" s="109">
        <v>3</v>
      </c>
      <c r="F154" s="110">
        <v>0</v>
      </c>
      <c r="G154" s="87" t="s">
        <v>292</v>
      </c>
      <c r="H154" s="91">
        <v>45911</v>
      </c>
      <c r="I154" s="90"/>
      <c r="J154" s="96"/>
      <c r="K154" s="1"/>
      <c r="L154" s="1"/>
      <c r="M154" s="1"/>
      <c r="N154" s="1"/>
      <c r="O154" s="1"/>
    </row>
    <row r="155" spans="1:15" ht="13.4" customHeight="1" x14ac:dyDescent="0.3">
      <c r="A155" s="79"/>
      <c r="B155" s="28" t="s">
        <v>17</v>
      </c>
      <c r="C155" s="28" t="s">
        <v>436</v>
      </c>
      <c r="D155" s="28" t="s">
        <v>140</v>
      </c>
      <c r="E155" s="29" t="s">
        <v>291</v>
      </c>
      <c r="F155" s="30">
        <v>0</v>
      </c>
      <c r="G155" s="87">
        <v>45911</v>
      </c>
      <c r="H155" s="91"/>
      <c r="I155" s="90"/>
      <c r="J155" s="76"/>
      <c r="K155" s="1"/>
      <c r="L155" s="1"/>
      <c r="M155" s="1"/>
      <c r="N155" s="1"/>
      <c r="O155" s="1"/>
    </row>
    <row r="156" spans="1:15" ht="13.4" customHeight="1" x14ac:dyDescent="0.3">
      <c r="A156" s="79"/>
      <c r="B156" s="28" t="s">
        <v>17</v>
      </c>
      <c r="C156" s="28" t="s">
        <v>118</v>
      </c>
      <c r="D156" s="28" t="s">
        <v>19</v>
      </c>
      <c r="E156" s="29">
        <v>25</v>
      </c>
      <c r="F156" s="30">
        <v>2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4" customHeight="1" x14ac:dyDescent="0.3">
      <c r="A157" s="79"/>
      <c r="B157" s="28" t="s">
        <v>17</v>
      </c>
      <c r="C157" s="28" t="s">
        <v>133</v>
      </c>
      <c r="D157" s="28" t="s">
        <v>219</v>
      </c>
      <c r="E157" s="29">
        <v>4</v>
      </c>
      <c r="F157" s="30">
        <v>2</v>
      </c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4" customHeight="1" x14ac:dyDescent="0.3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4" customHeight="1" x14ac:dyDescent="0.3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4" customHeight="1" thickBot="1" x14ac:dyDescent="0.35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4" customHeight="1" thickBot="1" x14ac:dyDescent="0.35">
      <c r="A161" s="1"/>
      <c r="B161" s="33"/>
      <c r="C161" s="33"/>
      <c r="D161" s="34"/>
      <c r="E161" s="35">
        <f>SUM(E140:E160)</f>
        <v>100</v>
      </c>
      <c r="F161" s="36">
        <f>SUM(F143:F160)-SUM(F140:F142)</f>
        <v>7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4" customHeight="1" x14ac:dyDescent="0.3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4" customHeight="1" thickBot="1" x14ac:dyDescent="0.35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4" customHeight="1" thickBot="1" x14ac:dyDescent="0.35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4" customHeight="1" x14ac:dyDescent="0.3">
      <c r="A167" s="79"/>
      <c r="B167" s="12" t="s">
        <v>13</v>
      </c>
      <c r="C167" s="13"/>
      <c r="D167" s="12" t="s">
        <v>134</v>
      </c>
      <c r="E167" s="14">
        <v>1</v>
      </c>
      <c r="F167" s="15">
        <v>7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4" customHeight="1" x14ac:dyDescent="0.3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4" customHeight="1" x14ac:dyDescent="0.3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4" customHeight="1" x14ac:dyDescent="0.3">
      <c r="A170" s="79"/>
      <c r="B170" s="28" t="s">
        <v>14</v>
      </c>
      <c r="C170" s="28" t="s">
        <v>128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4" customHeight="1" x14ac:dyDescent="0.3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4" customHeight="1" x14ac:dyDescent="0.3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4" customHeight="1" x14ac:dyDescent="0.3">
      <c r="A173" s="79"/>
      <c r="B173" s="28" t="s">
        <v>16</v>
      </c>
      <c r="C173" s="28" t="s">
        <v>167</v>
      </c>
      <c r="D173" s="28" t="s">
        <v>88</v>
      </c>
      <c r="E173" s="29">
        <v>3</v>
      </c>
      <c r="F173" s="30">
        <v>4</v>
      </c>
      <c r="G173" s="83"/>
      <c r="H173" s="91"/>
      <c r="I173" s="90"/>
      <c r="J173" s="76"/>
      <c r="K173" s="1"/>
      <c r="L173" s="1"/>
      <c r="M173" s="1"/>
      <c r="N173" s="1"/>
      <c r="O173" s="1"/>
    </row>
    <row r="174" spans="1:15" ht="13.4" customHeight="1" x14ac:dyDescent="0.3">
      <c r="A174" s="79"/>
      <c r="B174" s="108" t="s">
        <v>16</v>
      </c>
      <c r="C174" s="108" t="s">
        <v>109</v>
      </c>
      <c r="D174" s="108" t="s">
        <v>75</v>
      </c>
      <c r="E174" s="109">
        <v>1</v>
      </c>
      <c r="F174" s="110">
        <v>0</v>
      </c>
      <c r="G174" s="91" t="s">
        <v>292</v>
      </c>
      <c r="H174" s="91">
        <v>45897</v>
      </c>
      <c r="I174" s="90"/>
      <c r="J174" s="76"/>
      <c r="K174" s="1"/>
      <c r="L174" s="1"/>
      <c r="M174" s="1"/>
      <c r="N174" s="1"/>
      <c r="O174" s="1"/>
    </row>
    <row r="175" spans="1:15" ht="13.4" customHeight="1" x14ac:dyDescent="0.3">
      <c r="A175" s="79"/>
      <c r="B175" s="28" t="s">
        <v>16</v>
      </c>
      <c r="C175" s="28" t="s">
        <v>417</v>
      </c>
      <c r="D175" s="28" t="s">
        <v>98</v>
      </c>
      <c r="E175" s="29" t="s">
        <v>291</v>
      </c>
      <c r="F175" s="30">
        <v>0</v>
      </c>
      <c r="G175" s="87">
        <v>45897</v>
      </c>
      <c r="H175" s="91"/>
      <c r="I175" s="90"/>
      <c r="J175" s="1"/>
      <c r="K175" s="1"/>
      <c r="L175" s="1"/>
      <c r="M175" s="1"/>
      <c r="N175" s="1"/>
      <c r="O175" s="1"/>
    </row>
    <row r="176" spans="1:15" ht="13.4" customHeight="1" x14ac:dyDescent="0.3">
      <c r="A176" s="79"/>
      <c r="B176" s="28" t="s">
        <v>16</v>
      </c>
      <c r="C176" s="28" t="s">
        <v>131</v>
      </c>
      <c r="D176" s="28" t="s">
        <v>81</v>
      </c>
      <c r="E176" s="29">
        <v>1</v>
      </c>
      <c r="F176" s="30">
        <v>3</v>
      </c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4" customHeight="1" x14ac:dyDescent="0.3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4" customHeight="1" x14ac:dyDescent="0.3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4" customHeight="1" x14ac:dyDescent="0.3">
      <c r="A179" s="79"/>
      <c r="B179" s="28" t="s">
        <v>17</v>
      </c>
      <c r="C179" s="28" t="s">
        <v>97</v>
      </c>
      <c r="D179" s="28" t="s">
        <v>34</v>
      </c>
      <c r="E179" s="29">
        <v>56</v>
      </c>
      <c r="F179" s="30">
        <v>1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4" customHeight="1" x14ac:dyDescent="0.3">
      <c r="A180" s="79"/>
      <c r="B180" s="28" t="s">
        <v>17</v>
      </c>
      <c r="C180" s="28" t="s">
        <v>179</v>
      </c>
      <c r="D180" s="28" t="s">
        <v>124</v>
      </c>
      <c r="E180" s="29">
        <v>1</v>
      </c>
      <c r="F180" s="30">
        <v>1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4" customHeight="1" x14ac:dyDescent="0.3">
      <c r="A181" s="79"/>
      <c r="B181" s="28" t="s">
        <v>17</v>
      </c>
      <c r="C181" s="28" t="s">
        <v>127</v>
      </c>
      <c r="D181" s="28" t="s">
        <v>65</v>
      </c>
      <c r="E181" s="29">
        <v>7</v>
      </c>
      <c r="F181" s="30">
        <v>2</v>
      </c>
      <c r="G181" s="87"/>
      <c r="H181" s="91"/>
      <c r="I181" s="91"/>
      <c r="J181" s="76"/>
      <c r="K181" s="1"/>
      <c r="L181" s="1"/>
      <c r="M181" s="1"/>
      <c r="N181" s="1"/>
      <c r="O181" s="1"/>
    </row>
    <row r="182" spans="1:15" ht="13.4" customHeight="1" x14ac:dyDescent="0.3">
      <c r="A182" s="79"/>
      <c r="B182" s="28" t="s">
        <v>17</v>
      </c>
      <c r="C182" s="28" t="s">
        <v>220</v>
      </c>
      <c r="D182" s="28" t="s">
        <v>29</v>
      </c>
      <c r="E182" s="29">
        <v>1</v>
      </c>
      <c r="F182" s="30">
        <v>0</v>
      </c>
      <c r="G182" s="87"/>
      <c r="H182" s="90"/>
      <c r="I182" s="89"/>
      <c r="J182" s="76"/>
      <c r="K182" s="1"/>
      <c r="L182" s="1"/>
      <c r="M182" s="1"/>
      <c r="N182" s="1"/>
      <c r="O182" s="1"/>
    </row>
    <row r="183" spans="1:15" ht="13.4" customHeight="1" x14ac:dyDescent="0.3">
      <c r="A183" s="79"/>
      <c r="B183" s="108" t="s">
        <v>17</v>
      </c>
      <c r="C183" s="108" t="s">
        <v>149</v>
      </c>
      <c r="D183" s="108" t="s">
        <v>221</v>
      </c>
      <c r="E183" s="109">
        <v>1</v>
      </c>
      <c r="F183" s="110">
        <v>0</v>
      </c>
      <c r="G183" s="83" t="s">
        <v>292</v>
      </c>
      <c r="H183" s="91">
        <v>45876</v>
      </c>
      <c r="I183" s="90"/>
      <c r="J183" s="1"/>
      <c r="K183" s="1"/>
      <c r="L183" s="1"/>
      <c r="M183" s="1"/>
      <c r="N183" s="1"/>
      <c r="O183" s="1"/>
    </row>
    <row r="184" spans="1:15" ht="13.4" customHeight="1" x14ac:dyDescent="0.3">
      <c r="A184" s="79"/>
      <c r="B184" s="28" t="s">
        <v>17</v>
      </c>
      <c r="C184" s="28" t="s">
        <v>290</v>
      </c>
      <c r="D184" s="28" t="s">
        <v>134</v>
      </c>
      <c r="E184" s="29" t="s">
        <v>291</v>
      </c>
      <c r="F184" s="30">
        <v>0</v>
      </c>
      <c r="G184" s="91">
        <v>45876</v>
      </c>
      <c r="H184" s="90"/>
      <c r="I184" s="90"/>
      <c r="J184" s="76"/>
      <c r="K184" s="1"/>
      <c r="L184" s="1"/>
      <c r="M184" s="1"/>
      <c r="N184" s="1"/>
      <c r="O184" s="1"/>
    </row>
    <row r="185" spans="1:15" ht="13.4" customHeight="1" x14ac:dyDescent="0.3">
      <c r="A185" s="79"/>
      <c r="B185" s="28"/>
      <c r="C185" s="28"/>
      <c r="D185" s="28"/>
      <c r="E185" s="29"/>
      <c r="F185" s="30"/>
      <c r="G185" s="83"/>
      <c r="H185" s="90"/>
      <c r="I185" s="90"/>
      <c r="J185" s="76"/>
      <c r="K185" s="1"/>
      <c r="L185" s="1"/>
      <c r="M185" s="1"/>
      <c r="N185" s="1"/>
      <c r="O185" s="1"/>
    </row>
    <row r="186" spans="1:15" ht="13.4" customHeight="1" x14ac:dyDescent="0.3">
      <c r="A186" s="79"/>
      <c r="B186" s="28"/>
      <c r="C186" s="28"/>
      <c r="D186" s="28"/>
      <c r="E186" s="29"/>
      <c r="F186" s="30"/>
      <c r="G186" s="80"/>
      <c r="H186" s="92"/>
      <c r="I186" s="90"/>
      <c r="J186" s="76"/>
      <c r="K186" s="1"/>
      <c r="L186" s="1"/>
      <c r="M186" s="1"/>
      <c r="N186" s="1"/>
      <c r="O186" s="1"/>
    </row>
    <row r="187" spans="1:15" ht="13.4" customHeight="1" thickBot="1" x14ac:dyDescent="0.35">
      <c r="A187" s="79"/>
      <c r="B187" s="28"/>
      <c r="C187" s="28"/>
      <c r="D187" s="28"/>
      <c r="E187" s="29"/>
      <c r="F187" s="30"/>
      <c r="G187" s="80"/>
      <c r="H187" s="92"/>
      <c r="I187" s="90"/>
      <c r="J187" s="76"/>
      <c r="K187" s="1"/>
      <c r="L187" s="1"/>
      <c r="M187" s="1"/>
      <c r="N187" s="1"/>
      <c r="O187" s="1"/>
    </row>
    <row r="188" spans="1:15" ht="13.4" customHeight="1" thickBot="1" x14ac:dyDescent="0.35">
      <c r="A188" s="1"/>
      <c r="B188" s="33"/>
      <c r="C188" s="33"/>
      <c r="D188" s="34"/>
      <c r="E188" s="35">
        <f>SUM(E167:E187)</f>
        <v>78</v>
      </c>
      <c r="F188" s="36">
        <f>SUM(F170:F187)-SUM(F167:F169)</f>
        <v>4</v>
      </c>
      <c r="G188" s="87"/>
      <c r="H188" s="91"/>
      <c r="I188" s="92"/>
      <c r="J188" s="76"/>
      <c r="K188" s="1"/>
      <c r="L188" s="1"/>
      <c r="M188" s="1"/>
      <c r="N188" s="1"/>
      <c r="O188" s="1"/>
    </row>
    <row r="189" spans="1:15" ht="13.4" customHeight="1" x14ac:dyDescent="0.3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4" customHeight="1" thickBot="1" x14ac:dyDescent="0.35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4" customHeight="1" thickBot="1" x14ac:dyDescent="0.35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4" customHeight="1" x14ac:dyDescent="0.3">
      <c r="A194" s="79"/>
      <c r="B194" s="12" t="s">
        <v>13</v>
      </c>
      <c r="C194" s="13"/>
      <c r="D194" s="12" t="s">
        <v>84</v>
      </c>
      <c r="E194" s="14">
        <v>1</v>
      </c>
      <c r="F194" s="15">
        <v>5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4" customHeight="1" x14ac:dyDescent="0.3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4" customHeight="1" x14ac:dyDescent="0.3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4" customHeight="1" x14ac:dyDescent="0.3">
      <c r="A197" s="79"/>
      <c r="B197" s="28" t="s">
        <v>14</v>
      </c>
      <c r="C197" s="28" t="s">
        <v>274</v>
      </c>
      <c r="D197" s="28" t="s">
        <v>18</v>
      </c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4" customHeight="1" x14ac:dyDescent="0.3">
      <c r="A198" s="79"/>
      <c r="B198" s="28" t="s">
        <v>14</v>
      </c>
      <c r="C198" s="28" t="s">
        <v>275</v>
      </c>
      <c r="D198" s="28" t="s">
        <v>22</v>
      </c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4" customHeight="1" x14ac:dyDescent="0.3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4" customHeight="1" x14ac:dyDescent="0.3">
      <c r="A200" s="79"/>
      <c r="B200" s="28" t="s">
        <v>16</v>
      </c>
      <c r="C200" s="28" t="s">
        <v>276</v>
      </c>
      <c r="D200" s="28" t="s">
        <v>156</v>
      </c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4" customHeight="1" x14ac:dyDescent="0.3">
      <c r="A201" s="79"/>
      <c r="B201" s="28" t="s">
        <v>16</v>
      </c>
      <c r="C201" s="28" t="s">
        <v>277</v>
      </c>
      <c r="D201" s="28" t="s">
        <v>18</v>
      </c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4" customHeight="1" x14ac:dyDescent="0.3">
      <c r="A202" s="79"/>
      <c r="B202" s="28" t="s">
        <v>16</v>
      </c>
      <c r="C202" s="28" t="s">
        <v>278</v>
      </c>
      <c r="D202" s="28" t="s">
        <v>22</v>
      </c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4" customHeight="1" x14ac:dyDescent="0.3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4" customHeight="1" x14ac:dyDescent="0.3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4" customHeight="1" x14ac:dyDescent="0.3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4" customHeight="1" x14ac:dyDescent="0.3">
      <c r="A206" s="79"/>
      <c r="B206" s="28" t="s">
        <v>17</v>
      </c>
      <c r="C206" s="28" t="s">
        <v>279</v>
      </c>
      <c r="D206" s="28" t="s">
        <v>88</v>
      </c>
      <c r="E206" s="29">
        <v>1</v>
      </c>
      <c r="F206" s="30">
        <v>3</v>
      </c>
      <c r="G206" s="87"/>
      <c r="H206" s="90"/>
      <c r="I206" s="90"/>
      <c r="J206" s="76"/>
      <c r="K206" s="1"/>
      <c r="L206" s="1"/>
      <c r="M206" s="1"/>
      <c r="N206" s="1"/>
      <c r="O206" s="1"/>
    </row>
    <row r="207" spans="1:15" ht="13.4" customHeight="1" x14ac:dyDescent="0.3">
      <c r="A207" s="79"/>
      <c r="B207" s="28" t="s">
        <v>17</v>
      </c>
      <c r="C207" s="28" t="s">
        <v>280</v>
      </c>
      <c r="D207" s="28" t="s">
        <v>124</v>
      </c>
      <c r="E207" s="29">
        <v>1</v>
      </c>
      <c r="F207" s="30">
        <v>1</v>
      </c>
      <c r="G207" s="83"/>
      <c r="H207" s="90"/>
      <c r="I207" s="90"/>
      <c r="J207" s="76"/>
      <c r="K207" s="1"/>
      <c r="L207" s="1"/>
      <c r="M207" s="1"/>
      <c r="N207" s="1"/>
      <c r="O207" s="1"/>
    </row>
    <row r="208" spans="1:15" ht="13.4" customHeight="1" x14ac:dyDescent="0.3">
      <c r="A208" s="79"/>
      <c r="B208" s="28" t="s">
        <v>17</v>
      </c>
      <c r="C208" s="28" t="s">
        <v>284</v>
      </c>
      <c r="D208" s="28" t="s">
        <v>91</v>
      </c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4" customHeight="1" x14ac:dyDescent="0.3">
      <c r="A209" s="79"/>
      <c r="B209" s="28" t="s">
        <v>17</v>
      </c>
      <c r="C209" s="28" t="s">
        <v>281</v>
      </c>
      <c r="D209" s="28" t="s">
        <v>196</v>
      </c>
      <c r="E209" s="29">
        <v>1</v>
      </c>
      <c r="F209" s="30">
        <v>2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4" customHeight="1" x14ac:dyDescent="0.3">
      <c r="A210" s="79"/>
      <c r="B210" s="28" t="s">
        <v>17</v>
      </c>
      <c r="C210" s="28" t="s">
        <v>282</v>
      </c>
      <c r="D210" s="28" t="s">
        <v>283</v>
      </c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4" customHeight="1" x14ac:dyDescent="0.3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4" customHeight="1" x14ac:dyDescent="0.3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4" customHeight="1" x14ac:dyDescent="0.3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4" customHeight="1" thickBot="1" x14ac:dyDescent="0.35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4" customHeight="1" thickBot="1" x14ac:dyDescent="0.35">
      <c r="A215" s="1"/>
      <c r="B215" s="33"/>
      <c r="C215" s="33"/>
      <c r="D215" s="34"/>
      <c r="E215" s="35">
        <f>SUM(E194:E214)</f>
        <v>11</v>
      </c>
      <c r="F215" s="36">
        <f>SUM(F197:F214)-SUM(F194:F196)</f>
        <v>1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4" customHeight="1" x14ac:dyDescent="0.3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3" t="s">
        <v>273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4" customHeight="1" thickBot="1" x14ac:dyDescent="0.35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4" customHeight="1" thickBot="1" x14ac:dyDescent="0.35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4" customHeight="1" x14ac:dyDescent="0.3">
      <c r="A221" s="58"/>
      <c r="B221" s="112" t="s">
        <v>13</v>
      </c>
      <c r="C221" s="113"/>
      <c r="D221" s="112" t="s">
        <v>31</v>
      </c>
      <c r="E221" s="114">
        <v>1</v>
      </c>
      <c r="F221" s="115">
        <v>6</v>
      </c>
      <c r="G221" s="80" t="s">
        <v>292</v>
      </c>
      <c r="H221" s="94">
        <v>45890</v>
      </c>
      <c r="I221" s="93"/>
      <c r="J221" s="76"/>
      <c r="K221" s="1"/>
      <c r="L221" s="1"/>
      <c r="M221" s="1"/>
      <c r="N221" s="1"/>
      <c r="O221" s="1"/>
    </row>
    <row r="222" spans="1:15" ht="13.4" customHeight="1" x14ac:dyDescent="0.3">
      <c r="A222" s="79"/>
      <c r="B222" s="21" t="s">
        <v>13</v>
      </c>
      <c r="C222" s="21"/>
      <c r="D222" s="21" t="s">
        <v>122</v>
      </c>
      <c r="E222" s="22" t="s">
        <v>291</v>
      </c>
      <c r="F222" s="21">
        <v>5</v>
      </c>
      <c r="G222" s="94">
        <v>45890</v>
      </c>
      <c r="H222" s="92"/>
      <c r="I222" s="89"/>
      <c r="J222" s="76"/>
      <c r="K222" s="1"/>
      <c r="L222" s="1"/>
      <c r="M222" s="1"/>
      <c r="N222" s="1"/>
      <c r="O222" s="1"/>
    </row>
    <row r="223" spans="1:15" ht="13.4" customHeight="1" x14ac:dyDescent="0.3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4" customHeight="1" x14ac:dyDescent="0.3">
      <c r="A224" s="79"/>
      <c r="B224" s="28" t="s">
        <v>14</v>
      </c>
      <c r="C224" s="28" t="s">
        <v>222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4" customHeight="1" x14ac:dyDescent="0.3">
      <c r="A225" s="79"/>
      <c r="B225" s="28" t="s">
        <v>14</v>
      </c>
      <c r="C225" s="28" t="s">
        <v>223</v>
      </c>
      <c r="D225" s="28" t="s">
        <v>18</v>
      </c>
      <c r="E225" s="29">
        <v>5</v>
      </c>
      <c r="F225" s="30">
        <v>1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4" customHeight="1" x14ac:dyDescent="0.3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4" customHeight="1" x14ac:dyDescent="0.3">
      <c r="A227" s="79"/>
      <c r="B227" s="108" t="s">
        <v>16</v>
      </c>
      <c r="C227" s="108" t="s">
        <v>82</v>
      </c>
      <c r="D227" s="108" t="s">
        <v>454</v>
      </c>
      <c r="E227" s="109">
        <v>1</v>
      </c>
      <c r="F227" s="110">
        <v>0</v>
      </c>
      <c r="G227" s="83" t="s">
        <v>292</v>
      </c>
      <c r="H227" s="91">
        <v>45918</v>
      </c>
      <c r="I227" s="89"/>
      <c r="J227" s="76"/>
      <c r="K227" s="1"/>
      <c r="L227" s="1"/>
      <c r="M227" s="1"/>
      <c r="N227" s="1"/>
      <c r="O227" s="1"/>
    </row>
    <row r="228" spans="1:15" ht="13.4" customHeight="1" x14ac:dyDescent="0.3">
      <c r="A228" s="79"/>
      <c r="B228" s="28" t="s">
        <v>16</v>
      </c>
      <c r="C228" s="28" t="s">
        <v>455</v>
      </c>
      <c r="D228" s="28" t="s">
        <v>98</v>
      </c>
      <c r="E228" s="29" t="s">
        <v>291</v>
      </c>
      <c r="F228" s="30">
        <v>1</v>
      </c>
      <c r="G228" s="87">
        <v>45918</v>
      </c>
      <c r="H228" s="91"/>
      <c r="I228" s="89"/>
      <c r="J228" s="1"/>
      <c r="K228" s="1"/>
      <c r="L228" s="1"/>
      <c r="M228" s="1"/>
      <c r="N228" s="1"/>
      <c r="O228" s="1"/>
    </row>
    <row r="229" spans="1:15" ht="13.4" customHeight="1" x14ac:dyDescent="0.3">
      <c r="A229" s="79"/>
      <c r="B229" s="28" t="s">
        <v>16</v>
      </c>
      <c r="C229" s="28" t="s">
        <v>115</v>
      </c>
      <c r="D229" s="28" t="s">
        <v>105</v>
      </c>
      <c r="E229" s="29">
        <v>5</v>
      </c>
      <c r="F229" s="30">
        <v>2</v>
      </c>
      <c r="G229" s="87"/>
      <c r="H229" s="91"/>
      <c r="I229" s="89"/>
      <c r="J229" s="76"/>
      <c r="K229" s="1"/>
      <c r="L229" s="1"/>
      <c r="M229" s="1"/>
      <c r="N229" s="1"/>
      <c r="O229" s="1"/>
    </row>
    <row r="230" spans="1:15" ht="13.4" customHeight="1" x14ac:dyDescent="0.3">
      <c r="A230" s="79"/>
      <c r="B230" s="108" t="s">
        <v>16</v>
      </c>
      <c r="C230" s="108" t="s">
        <v>178</v>
      </c>
      <c r="D230" s="108" t="s">
        <v>285</v>
      </c>
      <c r="E230" s="109">
        <v>4</v>
      </c>
      <c r="F230" s="110">
        <v>0</v>
      </c>
      <c r="G230" s="87" t="s">
        <v>292</v>
      </c>
      <c r="H230" s="91">
        <v>45876</v>
      </c>
      <c r="I230" s="89"/>
      <c r="J230" s="76"/>
      <c r="K230" s="1"/>
      <c r="L230" s="1"/>
      <c r="M230" s="1"/>
      <c r="N230" s="1"/>
      <c r="O230" s="1"/>
    </row>
    <row r="231" spans="1:15" ht="13.4" customHeight="1" x14ac:dyDescent="0.3">
      <c r="A231" s="79"/>
      <c r="B231" s="28" t="s">
        <v>16</v>
      </c>
      <c r="C231" s="28" t="s">
        <v>295</v>
      </c>
      <c r="D231" s="28" t="s">
        <v>296</v>
      </c>
      <c r="E231" s="29" t="s">
        <v>291</v>
      </c>
      <c r="F231" s="30">
        <v>0</v>
      </c>
      <c r="G231" s="87">
        <v>45876</v>
      </c>
      <c r="H231" s="91"/>
      <c r="I231" s="89"/>
      <c r="J231" s="76"/>
      <c r="K231" s="1"/>
      <c r="L231" s="1"/>
      <c r="M231" s="1"/>
      <c r="N231" s="1"/>
      <c r="O231" s="1"/>
    </row>
    <row r="232" spans="1:15" ht="13.4" customHeight="1" x14ac:dyDescent="0.3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4" customHeight="1" x14ac:dyDescent="0.3">
      <c r="A233" s="79"/>
      <c r="B233" s="28" t="s">
        <v>17</v>
      </c>
      <c r="C233" s="28" t="s">
        <v>224</v>
      </c>
      <c r="D233" s="28" t="s">
        <v>18</v>
      </c>
      <c r="E233" s="29">
        <v>36</v>
      </c>
      <c r="F233" s="30">
        <v>3</v>
      </c>
      <c r="G233" s="87"/>
      <c r="H233" s="91"/>
      <c r="I233" s="89"/>
      <c r="J233" s="1"/>
      <c r="K233" s="1"/>
      <c r="L233" s="1"/>
      <c r="M233" s="1"/>
      <c r="N233" s="1"/>
      <c r="O233" s="1"/>
    </row>
    <row r="234" spans="1:15" ht="13.4" customHeight="1" x14ac:dyDescent="0.3">
      <c r="A234" s="79"/>
      <c r="B234" s="28" t="s">
        <v>17</v>
      </c>
      <c r="C234" s="28" t="s">
        <v>150</v>
      </c>
      <c r="D234" s="28" t="s">
        <v>140</v>
      </c>
      <c r="E234" s="29">
        <v>20</v>
      </c>
      <c r="F234" s="30">
        <v>4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4" customHeight="1" x14ac:dyDescent="0.3">
      <c r="A235" s="79"/>
      <c r="B235" s="28" t="s">
        <v>17</v>
      </c>
      <c r="C235" s="28" t="s">
        <v>155</v>
      </c>
      <c r="D235" s="28" t="s">
        <v>342</v>
      </c>
      <c r="E235" s="29">
        <v>8</v>
      </c>
      <c r="F235" s="30">
        <v>3</v>
      </c>
      <c r="G235" s="83"/>
      <c r="H235" s="91"/>
      <c r="I235" s="89"/>
      <c r="J235" s="76"/>
      <c r="K235" s="1"/>
      <c r="L235" s="1"/>
      <c r="M235" s="1"/>
      <c r="N235" s="1"/>
      <c r="O235" s="1"/>
    </row>
    <row r="236" spans="1:15" ht="13.4" customHeight="1" x14ac:dyDescent="0.3">
      <c r="A236" s="79"/>
      <c r="B236" s="28" t="s">
        <v>17</v>
      </c>
      <c r="C236" s="28" t="s">
        <v>225</v>
      </c>
      <c r="D236" s="28" t="s">
        <v>104</v>
      </c>
      <c r="E236" s="29">
        <v>15</v>
      </c>
      <c r="F236" s="30">
        <v>2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4" customHeight="1" x14ac:dyDescent="0.3">
      <c r="A237" s="79"/>
      <c r="B237" s="108" t="s">
        <v>17</v>
      </c>
      <c r="C237" s="108" t="s">
        <v>272</v>
      </c>
      <c r="D237" s="108" t="s">
        <v>161</v>
      </c>
      <c r="E237" s="109">
        <v>1</v>
      </c>
      <c r="F237" s="110">
        <v>0</v>
      </c>
      <c r="G237" s="87" t="s">
        <v>292</v>
      </c>
      <c r="H237" s="91">
        <v>45911</v>
      </c>
      <c r="I237" s="89"/>
      <c r="J237" s="76"/>
      <c r="K237" s="1"/>
      <c r="L237" s="1"/>
      <c r="M237" s="1"/>
      <c r="N237" s="1"/>
      <c r="O237" s="1"/>
    </row>
    <row r="238" spans="1:15" ht="13.4" customHeight="1" x14ac:dyDescent="0.3">
      <c r="A238" s="79"/>
      <c r="B238" s="28" t="s">
        <v>17</v>
      </c>
      <c r="C238" s="28" t="s">
        <v>434</v>
      </c>
      <c r="D238" s="28" t="s">
        <v>69</v>
      </c>
      <c r="E238" s="29" t="s">
        <v>291</v>
      </c>
      <c r="F238" s="30">
        <v>2</v>
      </c>
      <c r="G238" s="87">
        <v>45911</v>
      </c>
      <c r="H238" s="91"/>
      <c r="I238" s="89"/>
      <c r="J238" s="76"/>
      <c r="K238" s="1"/>
      <c r="L238" s="1"/>
      <c r="M238" s="1"/>
      <c r="N238" s="1"/>
      <c r="O238" s="1"/>
    </row>
    <row r="239" spans="1:15" ht="13.4" customHeight="1" x14ac:dyDescent="0.3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4" customHeight="1" x14ac:dyDescent="0.3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4" customHeight="1" thickBot="1" x14ac:dyDescent="0.35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4" customHeight="1" thickBot="1" x14ac:dyDescent="0.35">
      <c r="A242" s="1"/>
      <c r="B242" s="33"/>
      <c r="C242" s="33"/>
      <c r="D242" s="34"/>
      <c r="E242" s="35">
        <f>SUM(E221:E241)</f>
        <v>98</v>
      </c>
      <c r="F242" s="36">
        <f>SUM(F224:F241)-SUM(F221:F223)</f>
        <v>7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4" customHeight="1" x14ac:dyDescent="0.3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4" customHeight="1" x14ac:dyDescent="0.3">
      <c r="A245" s="1"/>
      <c r="B245" s="1"/>
      <c r="C245" s="3" t="s">
        <v>226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4" customHeight="1" thickBot="1" x14ac:dyDescent="0.35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4" customHeight="1" x14ac:dyDescent="0.3">
      <c r="A248" s="79"/>
      <c r="B248" s="112" t="s">
        <v>13</v>
      </c>
      <c r="C248" s="113"/>
      <c r="D248" s="112" t="s">
        <v>85</v>
      </c>
      <c r="E248" s="114">
        <v>8</v>
      </c>
      <c r="F248" s="115">
        <v>14</v>
      </c>
      <c r="G248" s="80" t="s">
        <v>292</v>
      </c>
      <c r="H248" s="94">
        <v>45918</v>
      </c>
      <c r="I248" s="90"/>
      <c r="J248" s="1"/>
      <c r="K248" s="1"/>
      <c r="L248" s="1"/>
      <c r="M248" s="1"/>
      <c r="N248" s="1"/>
      <c r="O248" s="1"/>
    </row>
    <row r="249" spans="1:15" ht="13.4" customHeight="1" x14ac:dyDescent="0.3">
      <c r="A249" s="79"/>
      <c r="B249" s="21" t="s">
        <v>13</v>
      </c>
      <c r="C249" s="21"/>
      <c r="D249" s="21" t="s">
        <v>24</v>
      </c>
      <c r="E249" s="22" t="s">
        <v>291</v>
      </c>
      <c r="F249" s="21">
        <v>3</v>
      </c>
      <c r="G249" s="86">
        <v>45918</v>
      </c>
      <c r="H249" s="92"/>
      <c r="I249" s="92"/>
      <c r="J249" s="1"/>
      <c r="K249" s="1"/>
      <c r="L249" s="1"/>
      <c r="M249" s="1"/>
      <c r="N249" s="1"/>
      <c r="O249" s="1"/>
    </row>
    <row r="250" spans="1:15" ht="13.4" customHeight="1" x14ac:dyDescent="0.3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4" customHeight="1" x14ac:dyDescent="0.3">
      <c r="A251" s="79"/>
      <c r="B251" s="28" t="s">
        <v>14</v>
      </c>
      <c r="C251" s="28" t="s">
        <v>227</v>
      </c>
      <c r="D251" s="28" t="s">
        <v>156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4" customHeight="1" x14ac:dyDescent="0.3">
      <c r="A252" s="79"/>
      <c r="B252" s="28" t="s">
        <v>14</v>
      </c>
      <c r="C252" s="28" t="s">
        <v>174</v>
      </c>
      <c r="D252" s="28" t="s">
        <v>22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4" customHeight="1" x14ac:dyDescent="0.3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4" customHeight="1" x14ac:dyDescent="0.3">
      <c r="A254" s="79"/>
      <c r="B254" s="28" t="s">
        <v>16</v>
      </c>
      <c r="C254" s="28" t="s">
        <v>160</v>
      </c>
      <c r="D254" s="28" t="s">
        <v>65</v>
      </c>
      <c r="E254" s="29">
        <v>1</v>
      </c>
      <c r="F254" s="30">
        <v>1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4" customHeight="1" x14ac:dyDescent="0.3">
      <c r="A255" s="79"/>
      <c r="B255" s="108" t="s">
        <v>16</v>
      </c>
      <c r="C255" s="108" t="s">
        <v>132</v>
      </c>
      <c r="D255" s="108" t="s">
        <v>24</v>
      </c>
      <c r="E255" s="109">
        <v>2</v>
      </c>
      <c r="F255" s="110">
        <v>0</v>
      </c>
      <c r="G255" s="91" t="s">
        <v>292</v>
      </c>
      <c r="H255" s="91">
        <v>45890</v>
      </c>
      <c r="I255" s="90"/>
      <c r="J255" s="1"/>
      <c r="K255" s="1"/>
      <c r="L255" s="1"/>
      <c r="M255" s="1"/>
      <c r="N255" s="1"/>
      <c r="O255" s="1"/>
    </row>
    <row r="256" spans="1:15" ht="13.4" customHeight="1" x14ac:dyDescent="0.3">
      <c r="A256" s="79"/>
      <c r="B256" s="28" t="s">
        <v>16</v>
      </c>
      <c r="C256" s="28" t="s">
        <v>302</v>
      </c>
      <c r="D256" s="28" t="s">
        <v>296</v>
      </c>
      <c r="E256" s="29" t="s">
        <v>291</v>
      </c>
      <c r="F256" s="30">
        <v>0</v>
      </c>
      <c r="G256" s="87">
        <v>45890</v>
      </c>
      <c r="H256" s="90"/>
      <c r="I256" s="90"/>
      <c r="J256" s="1"/>
      <c r="K256" s="1"/>
      <c r="L256" s="1"/>
      <c r="M256" s="1"/>
      <c r="N256" s="1"/>
      <c r="O256" s="1"/>
    </row>
    <row r="257" spans="1:15" ht="13.4" customHeight="1" x14ac:dyDescent="0.3">
      <c r="A257" s="79"/>
      <c r="B257" s="28" t="s">
        <v>16</v>
      </c>
      <c r="C257" s="28" t="s">
        <v>228</v>
      </c>
      <c r="D257" s="28" t="s">
        <v>22</v>
      </c>
      <c r="E257" s="29">
        <v>3</v>
      </c>
      <c r="F257" s="30">
        <v>1</v>
      </c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4" customHeight="1" x14ac:dyDescent="0.3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4" customHeight="1" x14ac:dyDescent="0.3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4" customHeight="1" x14ac:dyDescent="0.3">
      <c r="A260" s="79"/>
      <c r="B260" s="28" t="s">
        <v>17</v>
      </c>
      <c r="C260" s="28" t="s">
        <v>229</v>
      </c>
      <c r="D260" s="28" t="s">
        <v>120</v>
      </c>
      <c r="E260" s="29">
        <v>20</v>
      </c>
      <c r="F260" s="30">
        <v>1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4" customHeight="1" x14ac:dyDescent="0.3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1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4" customHeight="1" x14ac:dyDescent="0.3">
      <c r="A262" s="79"/>
      <c r="B262" s="28" t="s">
        <v>17</v>
      </c>
      <c r="C262" s="28" t="s">
        <v>107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4" customHeight="1" x14ac:dyDescent="0.3">
      <c r="A263" s="79"/>
      <c r="B263" s="28" t="s">
        <v>17</v>
      </c>
      <c r="C263" s="28" t="s">
        <v>141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4" customHeight="1" x14ac:dyDescent="0.3">
      <c r="A264" s="79"/>
      <c r="B264" s="108" t="s">
        <v>17</v>
      </c>
      <c r="C264" s="108" t="s">
        <v>143</v>
      </c>
      <c r="D264" s="108" t="s">
        <v>296</v>
      </c>
      <c r="E264" s="109">
        <v>14</v>
      </c>
      <c r="F264" s="110">
        <v>0</v>
      </c>
      <c r="G264" s="83" t="s">
        <v>292</v>
      </c>
      <c r="H264" s="91">
        <v>45897</v>
      </c>
      <c r="I264" s="90"/>
      <c r="J264" s="1"/>
      <c r="K264" s="1"/>
      <c r="L264" s="1"/>
      <c r="M264" s="1"/>
      <c r="N264" s="1"/>
      <c r="O264" s="1"/>
    </row>
    <row r="265" spans="1:15" ht="13.4" customHeight="1" x14ac:dyDescent="0.3">
      <c r="A265" s="79"/>
      <c r="B265" s="28" t="s">
        <v>17</v>
      </c>
      <c r="C265" s="28" t="s">
        <v>414</v>
      </c>
      <c r="D265" s="28" t="s">
        <v>74</v>
      </c>
      <c r="E265" s="29" t="s">
        <v>291</v>
      </c>
      <c r="F265" s="30">
        <v>1</v>
      </c>
      <c r="G265" s="87">
        <v>45897</v>
      </c>
      <c r="H265" s="91"/>
      <c r="I265" s="90"/>
      <c r="J265" s="1"/>
      <c r="K265" s="1"/>
      <c r="L265" s="1"/>
      <c r="M265" s="1"/>
      <c r="N265" s="1"/>
      <c r="O265" s="1"/>
    </row>
    <row r="266" spans="1:15" ht="13.4" customHeight="1" x14ac:dyDescent="0.3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4" customHeight="1" x14ac:dyDescent="0.3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4" customHeight="1" thickBot="1" x14ac:dyDescent="0.35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1"/>
      <c r="B269" s="33"/>
      <c r="C269" s="33"/>
      <c r="D269" s="34"/>
      <c r="E269" s="35">
        <f>SUM(E248:E268)</f>
        <v>100</v>
      </c>
      <c r="F269" s="36">
        <f>SUM(F251:F268)-SUM(F248:F250)</f>
        <v>-12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4" customHeight="1" x14ac:dyDescent="0.3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4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4" customHeight="1" x14ac:dyDescent="0.3">
      <c r="A272" s="1"/>
      <c r="B272" s="1"/>
      <c r="C272" s="1" t="s">
        <v>142</v>
      </c>
      <c r="D272" s="1" t="s">
        <v>119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4" customHeight="1" thickBot="1" x14ac:dyDescent="0.35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4" customHeight="1" x14ac:dyDescent="0.3">
      <c r="A275" s="79"/>
      <c r="B275" s="12" t="s">
        <v>13</v>
      </c>
      <c r="C275" s="13"/>
      <c r="D275" s="12" t="s">
        <v>34</v>
      </c>
      <c r="E275" s="14">
        <v>1</v>
      </c>
      <c r="F275" s="15">
        <v>12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4" customHeight="1" x14ac:dyDescent="0.3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4" customHeight="1" x14ac:dyDescent="0.3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4" customHeight="1" x14ac:dyDescent="0.3">
      <c r="A278" s="79"/>
      <c r="B278" s="28" t="s">
        <v>14</v>
      </c>
      <c r="C278" s="28" t="s">
        <v>230</v>
      </c>
      <c r="D278" s="28" t="s">
        <v>71</v>
      </c>
      <c r="E278" s="29">
        <v>4</v>
      </c>
      <c r="F278" s="30">
        <v>1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4" customHeight="1" x14ac:dyDescent="0.3">
      <c r="A279" s="79"/>
      <c r="B279" s="28" t="s">
        <v>14</v>
      </c>
      <c r="C279" s="28" t="s">
        <v>231</v>
      </c>
      <c r="D279" s="28" t="s">
        <v>120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4" customHeight="1" x14ac:dyDescent="0.3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4" customHeight="1" x14ac:dyDescent="0.3">
      <c r="A281" s="79"/>
      <c r="B281" s="28" t="s">
        <v>16</v>
      </c>
      <c r="C281" s="28" t="s">
        <v>232</v>
      </c>
      <c r="D281" s="28" t="s">
        <v>71</v>
      </c>
      <c r="E281" s="29">
        <v>25</v>
      </c>
      <c r="F281" s="30">
        <v>2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4" customHeight="1" x14ac:dyDescent="0.3">
      <c r="A282" s="79"/>
      <c r="B282" s="28" t="s">
        <v>16</v>
      </c>
      <c r="C282" s="28" t="s">
        <v>233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4" customHeight="1" x14ac:dyDescent="0.3">
      <c r="A283" s="79"/>
      <c r="B283" s="108" t="s">
        <v>16</v>
      </c>
      <c r="C283" s="108" t="s">
        <v>235</v>
      </c>
      <c r="D283" s="108" t="s">
        <v>234</v>
      </c>
      <c r="E283" s="109">
        <v>1</v>
      </c>
      <c r="F283" s="110">
        <v>0</v>
      </c>
      <c r="G283" s="87" t="s">
        <v>292</v>
      </c>
      <c r="H283" s="91">
        <v>45876</v>
      </c>
      <c r="I283" s="90"/>
      <c r="J283" s="1"/>
      <c r="K283" s="1"/>
      <c r="L283" s="1"/>
      <c r="M283" s="1"/>
      <c r="N283" s="1"/>
      <c r="O283" s="1"/>
    </row>
    <row r="284" spans="1:15" ht="13.4" customHeight="1" x14ac:dyDescent="0.3">
      <c r="A284" s="79"/>
      <c r="B284" s="28" t="s">
        <v>16</v>
      </c>
      <c r="C284" s="28" t="s">
        <v>297</v>
      </c>
      <c r="D284" s="28" t="s">
        <v>85</v>
      </c>
      <c r="E284" s="29" t="s">
        <v>291</v>
      </c>
      <c r="F284" s="30">
        <v>1</v>
      </c>
      <c r="G284" s="87">
        <v>45876</v>
      </c>
      <c r="H284" s="90"/>
      <c r="I284" s="90"/>
      <c r="J284" s="1"/>
      <c r="K284" s="1"/>
      <c r="L284" s="1"/>
      <c r="M284" s="1"/>
      <c r="N284" s="1"/>
      <c r="O284" s="1"/>
    </row>
    <row r="285" spans="1:15" ht="13.4" customHeight="1" x14ac:dyDescent="0.3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4" customHeight="1" x14ac:dyDescent="0.3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4" customHeight="1" x14ac:dyDescent="0.3">
      <c r="A287" s="79"/>
      <c r="B287" s="28" t="s">
        <v>17</v>
      </c>
      <c r="C287" s="28" t="s">
        <v>145</v>
      </c>
      <c r="D287" s="28" t="s">
        <v>90</v>
      </c>
      <c r="E287" s="29">
        <v>12</v>
      </c>
      <c r="F287" s="30">
        <v>1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4" customHeight="1" x14ac:dyDescent="0.3">
      <c r="A288" s="79"/>
      <c r="B288" s="28" t="s">
        <v>17</v>
      </c>
      <c r="C288" s="28" t="s">
        <v>158</v>
      </c>
      <c r="D288" s="28" t="s">
        <v>159</v>
      </c>
      <c r="E288" s="29">
        <v>1</v>
      </c>
      <c r="F288" s="30">
        <v>5</v>
      </c>
      <c r="G288" s="87"/>
      <c r="H288" s="91"/>
      <c r="I288" s="90"/>
      <c r="J288" s="1"/>
      <c r="K288" s="1"/>
      <c r="L288" s="1"/>
      <c r="M288" s="1"/>
      <c r="N288" s="1"/>
      <c r="O288" s="1"/>
    </row>
    <row r="289" spans="1:15" ht="13.4" customHeight="1" x14ac:dyDescent="0.3">
      <c r="A289" s="79"/>
      <c r="B289" s="28" t="s">
        <v>17</v>
      </c>
      <c r="C289" s="28" t="s">
        <v>236</v>
      </c>
      <c r="D289" s="28" t="s">
        <v>138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4" customHeight="1" x14ac:dyDescent="0.3">
      <c r="A290" s="79"/>
      <c r="B290" s="28" t="s">
        <v>17</v>
      </c>
      <c r="C290" s="28" t="s">
        <v>165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4" customHeight="1" x14ac:dyDescent="0.3">
      <c r="A291" s="79"/>
      <c r="B291" s="28" t="s">
        <v>17</v>
      </c>
      <c r="C291" s="28" t="s">
        <v>154</v>
      </c>
      <c r="D291" s="28" t="s">
        <v>57</v>
      </c>
      <c r="E291" s="29">
        <v>1</v>
      </c>
      <c r="F291" s="30">
        <v>2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4" customHeight="1" x14ac:dyDescent="0.3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4" customHeight="1" x14ac:dyDescent="0.3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4" customHeight="1" x14ac:dyDescent="0.3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4" customHeight="1" thickBot="1" x14ac:dyDescent="0.35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1"/>
      <c r="B296" s="33"/>
      <c r="C296" s="33"/>
      <c r="D296" s="34"/>
      <c r="E296" s="35">
        <f>SUM(E275:E295)</f>
        <v>100</v>
      </c>
      <c r="F296" s="36">
        <f>SUM(F278:F295)-SUM(F275:F276)</f>
        <v>0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4" customHeight="1" x14ac:dyDescent="0.3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 t="s">
        <v>237</v>
      </c>
      <c r="D299" s="1" t="s">
        <v>99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4" customHeight="1" thickBot="1" x14ac:dyDescent="0.35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4" customHeight="1" x14ac:dyDescent="0.3">
      <c r="A302" s="79"/>
      <c r="B302" s="112" t="s">
        <v>13</v>
      </c>
      <c r="C302" s="113"/>
      <c r="D302" s="112" t="s">
        <v>69</v>
      </c>
      <c r="E302" s="114">
        <v>4</v>
      </c>
      <c r="F302" s="115">
        <v>6</v>
      </c>
      <c r="G302" s="80" t="s">
        <v>292</v>
      </c>
      <c r="H302" s="91">
        <v>45890</v>
      </c>
      <c r="I302" s="92"/>
      <c r="J302" s="1"/>
      <c r="K302" s="1"/>
      <c r="L302" s="1"/>
      <c r="M302" s="1"/>
      <c r="N302" s="1"/>
      <c r="O302" s="1"/>
    </row>
    <row r="303" spans="1:15" ht="13.4" customHeight="1" x14ac:dyDescent="0.3">
      <c r="A303" s="79"/>
      <c r="B303" s="21" t="s">
        <v>13</v>
      </c>
      <c r="C303" s="21"/>
      <c r="D303" s="21" t="s">
        <v>101</v>
      </c>
      <c r="E303" s="22" t="s">
        <v>291</v>
      </c>
      <c r="F303" s="21">
        <v>9</v>
      </c>
      <c r="G303" s="87">
        <v>45890</v>
      </c>
      <c r="H303" s="91"/>
      <c r="I303" s="92"/>
      <c r="J303" s="1"/>
      <c r="K303" s="1"/>
      <c r="L303" s="1"/>
      <c r="M303" s="1"/>
      <c r="N303" s="1"/>
      <c r="O303" s="1"/>
    </row>
    <row r="304" spans="1:15" ht="13.4" customHeight="1" x14ac:dyDescent="0.3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4" customHeight="1" x14ac:dyDescent="0.3">
      <c r="A305" s="79"/>
      <c r="B305" s="28" t="s">
        <v>14</v>
      </c>
      <c r="C305" s="28" t="s">
        <v>238</v>
      </c>
      <c r="D305" s="28" t="s">
        <v>182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4" customHeight="1" x14ac:dyDescent="0.3">
      <c r="A306" s="79"/>
      <c r="B306" s="28" t="s">
        <v>14</v>
      </c>
      <c r="C306" s="28" t="s">
        <v>239</v>
      </c>
      <c r="D306" s="28" t="s">
        <v>124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4" customHeight="1" x14ac:dyDescent="0.3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4" customHeight="1" x14ac:dyDescent="0.3">
      <c r="A308" s="79"/>
      <c r="B308" s="28" t="s">
        <v>16</v>
      </c>
      <c r="C308" s="28" t="s">
        <v>177</v>
      </c>
      <c r="D308" s="28" t="s">
        <v>123</v>
      </c>
      <c r="E308" s="29">
        <v>4</v>
      </c>
      <c r="F308" s="30">
        <v>4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4" customHeight="1" x14ac:dyDescent="0.3">
      <c r="A309" s="79"/>
      <c r="B309" s="108" t="s">
        <v>16</v>
      </c>
      <c r="C309" s="108" t="s">
        <v>166</v>
      </c>
      <c r="D309" s="108" t="s">
        <v>69</v>
      </c>
      <c r="E309" s="109">
        <v>1</v>
      </c>
      <c r="F309" s="110">
        <v>1</v>
      </c>
      <c r="G309" s="87" t="s">
        <v>292</v>
      </c>
      <c r="H309" s="91">
        <v>45911</v>
      </c>
      <c r="I309" s="90"/>
      <c r="J309" s="1"/>
      <c r="K309" s="1"/>
      <c r="L309" s="1"/>
      <c r="M309" s="1"/>
      <c r="N309" s="1"/>
      <c r="O309" s="1"/>
    </row>
    <row r="310" spans="1:15" ht="13.4" customHeight="1" x14ac:dyDescent="0.3">
      <c r="A310" s="79"/>
      <c r="B310" s="28" t="s">
        <v>16</v>
      </c>
      <c r="C310" s="28" t="s">
        <v>175</v>
      </c>
      <c r="D310" s="28" t="s">
        <v>26</v>
      </c>
      <c r="E310" s="29" t="s">
        <v>291</v>
      </c>
      <c r="F310" s="30">
        <v>0</v>
      </c>
      <c r="G310" s="87">
        <v>45911</v>
      </c>
      <c r="H310" s="91"/>
      <c r="I310" s="90"/>
      <c r="J310" s="1"/>
      <c r="K310" s="1"/>
      <c r="L310" s="1"/>
      <c r="M310" s="1"/>
      <c r="N310" s="1"/>
      <c r="O310" s="1"/>
    </row>
    <row r="311" spans="1:15" ht="13.4" customHeight="1" x14ac:dyDescent="0.3">
      <c r="A311" s="79"/>
      <c r="B311" s="28" t="s">
        <v>16</v>
      </c>
      <c r="C311" s="28" t="s">
        <v>103</v>
      </c>
      <c r="D311" s="28" t="s">
        <v>134</v>
      </c>
      <c r="E311" s="29">
        <v>9</v>
      </c>
      <c r="F311" s="30">
        <v>0</v>
      </c>
      <c r="G311" s="83"/>
      <c r="H311" s="91"/>
      <c r="I311" s="90"/>
      <c r="J311" s="1"/>
      <c r="K311" s="1"/>
      <c r="L311" s="1"/>
      <c r="M311" s="1"/>
      <c r="N311" s="1"/>
      <c r="O311" s="1"/>
    </row>
    <row r="312" spans="1:15" ht="13.4" customHeight="1" x14ac:dyDescent="0.3">
      <c r="A312" s="79"/>
      <c r="B312" s="28"/>
      <c r="C312" s="28"/>
      <c r="D312" s="28"/>
      <c r="E312" s="29"/>
      <c r="F312" s="30"/>
      <c r="G312" s="87"/>
      <c r="H312" s="91"/>
      <c r="I312" s="90"/>
      <c r="J312" s="1"/>
      <c r="K312" s="1"/>
      <c r="L312" s="1"/>
      <c r="M312" s="1"/>
      <c r="N312" s="1"/>
      <c r="O312" s="1"/>
    </row>
    <row r="313" spans="1:15" ht="13.4" customHeight="1" x14ac:dyDescent="0.3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4" customHeight="1" x14ac:dyDescent="0.3">
      <c r="A314" s="79"/>
      <c r="B314" s="28" t="s">
        <v>17</v>
      </c>
      <c r="C314" s="28" t="s">
        <v>72</v>
      </c>
      <c r="D314" s="28" t="s">
        <v>22</v>
      </c>
      <c r="E314" s="29">
        <v>54</v>
      </c>
      <c r="F314" s="30">
        <v>9</v>
      </c>
      <c r="G314" s="87"/>
      <c r="H314" s="91"/>
      <c r="I314" s="90"/>
      <c r="J314" s="1"/>
      <c r="K314" s="1"/>
      <c r="L314" s="1"/>
      <c r="M314" s="1"/>
      <c r="N314" s="1"/>
      <c r="O314" s="1"/>
    </row>
    <row r="315" spans="1:15" ht="13.4" customHeight="1" x14ac:dyDescent="0.3">
      <c r="A315" s="79"/>
      <c r="B315" s="28" t="s">
        <v>17</v>
      </c>
      <c r="C315" s="28" t="s">
        <v>240</v>
      </c>
      <c r="D315" s="28" t="s">
        <v>124</v>
      </c>
      <c r="E315" s="29">
        <v>8</v>
      </c>
      <c r="F315" s="30">
        <v>1</v>
      </c>
      <c r="G315" s="87"/>
      <c r="H315" s="91"/>
      <c r="I315" s="90"/>
      <c r="J315" s="1"/>
      <c r="K315" s="1"/>
      <c r="L315" s="1"/>
      <c r="M315" s="1"/>
      <c r="N315" s="1"/>
      <c r="O315" s="1"/>
    </row>
    <row r="316" spans="1:15" ht="13.4" customHeight="1" x14ac:dyDescent="0.3">
      <c r="A316" s="79"/>
      <c r="B316" s="28" t="s">
        <v>17</v>
      </c>
      <c r="C316" s="28" t="s">
        <v>241</v>
      </c>
      <c r="D316" s="28" t="s">
        <v>122</v>
      </c>
      <c r="E316" s="29">
        <v>1</v>
      </c>
      <c r="F316" s="30">
        <v>3</v>
      </c>
      <c r="G316" s="87"/>
      <c r="H316" s="91"/>
      <c r="I316" s="90"/>
      <c r="J316" s="1"/>
      <c r="K316" s="1"/>
      <c r="L316" s="1"/>
      <c r="M316" s="1"/>
      <c r="N316" s="1"/>
      <c r="O316" s="1"/>
    </row>
    <row r="317" spans="1:15" ht="13.4" customHeight="1" x14ac:dyDescent="0.3">
      <c r="A317" s="79"/>
      <c r="B317" s="108" t="s">
        <v>17</v>
      </c>
      <c r="C317" s="108" t="s">
        <v>242</v>
      </c>
      <c r="D317" s="108" t="s">
        <v>243</v>
      </c>
      <c r="E317" s="109">
        <v>1</v>
      </c>
      <c r="F317" s="110">
        <v>0</v>
      </c>
      <c r="G317" s="83" t="s">
        <v>292</v>
      </c>
      <c r="H317" s="91">
        <v>45911</v>
      </c>
      <c r="I317" s="90"/>
      <c r="J317" s="1"/>
      <c r="K317" s="1"/>
      <c r="L317" s="1"/>
      <c r="M317" s="1"/>
      <c r="N317" s="1"/>
      <c r="O317" s="1"/>
    </row>
    <row r="318" spans="1:15" ht="13.4" customHeight="1" x14ac:dyDescent="0.3">
      <c r="A318" s="79"/>
      <c r="B318" s="28" t="s">
        <v>17</v>
      </c>
      <c r="C318" s="28" t="s">
        <v>456</v>
      </c>
      <c r="D318" s="28" t="s">
        <v>457</v>
      </c>
      <c r="E318" s="29" t="s">
        <v>291</v>
      </c>
      <c r="F318" s="30">
        <v>0</v>
      </c>
      <c r="G318" s="87">
        <v>45911</v>
      </c>
      <c r="H318" s="91"/>
      <c r="I318" s="90"/>
      <c r="J318" s="1"/>
      <c r="K318" s="1"/>
      <c r="L318" s="1"/>
      <c r="M318" s="1"/>
      <c r="N318" s="1"/>
      <c r="O318" s="1"/>
    </row>
    <row r="319" spans="1:15" ht="13.4" customHeight="1" x14ac:dyDescent="0.3">
      <c r="A319" s="79"/>
      <c r="B319" s="108" t="s">
        <v>17</v>
      </c>
      <c r="C319" s="108" t="s">
        <v>244</v>
      </c>
      <c r="D319" s="108" t="s">
        <v>89</v>
      </c>
      <c r="E319" s="109">
        <v>1</v>
      </c>
      <c r="F319" s="110">
        <v>0</v>
      </c>
      <c r="G319" s="87" t="s">
        <v>292</v>
      </c>
      <c r="H319" s="91">
        <v>45890</v>
      </c>
      <c r="I319" s="90"/>
      <c r="J319" s="1"/>
      <c r="K319" s="1"/>
      <c r="L319" s="1"/>
      <c r="M319" s="1"/>
      <c r="N319" s="1"/>
      <c r="O319" s="1"/>
    </row>
    <row r="320" spans="1:15" ht="13.4" customHeight="1" x14ac:dyDescent="0.3">
      <c r="A320" s="79"/>
      <c r="B320" s="28" t="s">
        <v>17</v>
      </c>
      <c r="C320" s="28" t="s">
        <v>410</v>
      </c>
      <c r="D320" s="28" t="s">
        <v>283</v>
      </c>
      <c r="E320" s="29" t="s">
        <v>291</v>
      </c>
      <c r="F320" s="30">
        <v>4</v>
      </c>
      <c r="G320" s="87">
        <v>45890</v>
      </c>
      <c r="H320" s="91"/>
      <c r="I320" s="90"/>
      <c r="J320" s="1"/>
      <c r="K320" s="1"/>
      <c r="L320" s="1"/>
      <c r="M320" s="1"/>
      <c r="N320" s="1"/>
      <c r="O320" s="1"/>
    </row>
    <row r="321" spans="1:15" ht="13.4" customHeight="1" x14ac:dyDescent="0.3">
      <c r="A321" s="79"/>
      <c r="B321" s="28"/>
      <c r="C321" s="28"/>
      <c r="D321" s="28"/>
      <c r="E321" s="29"/>
      <c r="F321" s="30"/>
      <c r="G321" s="87"/>
      <c r="H321" s="91"/>
      <c r="I321" s="90"/>
      <c r="J321" s="1"/>
      <c r="K321" s="1"/>
      <c r="L321" s="1"/>
      <c r="M321" s="1"/>
      <c r="N321" s="1"/>
      <c r="O321" s="1"/>
    </row>
    <row r="322" spans="1:15" ht="13.4" customHeight="1" thickBot="1" x14ac:dyDescent="0.35">
      <c r="A322" s="79"/>
      <c r="B322" s="28"/>
      <c r="C322" s="28"/>
      <c r="D322" s="28"/>
      <c r="E322" s="29"/>
      <c r="F322" s="30"/>
      <c r="G322" s="87"/>
      <c r="H322" s="91"/>
      <c r="I322" s="92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1"/>
      <c r="B323" s="33"/>
      <c r="C323" s="33"/>
      <c r="D323" s="34"/>
      <c r="E323" s="35">
        <f>SUM(E302:E322)</f>
        <v>86</v>
      </c>
      <c r="F323" s="36">
        <f>SUM(F305:F322)-SUM(F302:F304)</f>
        <v>7</v>
      </c>
      <c r="G323" s="80"/>
      <c r="H323" s="92"/>
      <c r="I323" s="92"/>
      <c r="J323" s="1"/>
      <c r="K323" s="1"/>
      <c r="L323" s="1"/>
      <c r="M323" s="1"/>
      <c r="N323" s="1"/>
      <c r="O323" s="1"/>
    </row>
    <row r="324" spans="1:15" ht="13.4" customHeight="1" x14ac:dyDescent="0.3">
      <c r="A324" s="1"/>
      <c r="B324" s="1"/>
      <c r="C324" s="1"/>
      <c r="D324" s="1"/>
      <c r="E324" s="37"/>
      <c r="F324" s="33"/>
      <c r="G324" s="75"/>
      <c r="H324" s="75"/>
      <c r="I324" s="7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 t="s">
        <v>248</v>
      </c>
      <c r="D326" s="1" t="s">
        <v>67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79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3"/>
      <c r="H328" s="90"/>
      <c r="I328" s="90"/>
      <c r="J328" s="1"/>
      <c r="K328" s="1"/>
      <c r="L328" s="1"/>
      <c r="M328" s="1"/>
      <c r="N328" s="1"/>
      <c r="O328" s="1"/>
    </row>
    <row r="329" spans="1:15" ht="13.4" customHeight="1" x14ac:dyDescent="0.3">
      <c r="A329" s="79"/>
      <c r="B329" s="12" t="s">
        <v>13</v>
      </c>
      <c r="C329" s="13"/>
      <c r="D329" s="12" t="s">
        <v>22</v>
      </c>
      <c r="E329" s="14">
        <v>1</v>
      </c>
      <c r="F329" s="15">
        <v>6</v>
      </c>
      <c r="G329" s="83"/>
      <c r="H329" s="87"/>
      <c r="I329" s="90"/>
      <c r="J329" s="1"/>
      <c r="K329" s="1"/>
      <c r="L329" s="1"/>
      <c r="M329" s="1"/>
      <c r="N329" s="1"/>
      <c r="O329" s="1"/>
    </row>
    <row r="330" spans="1:15" ht="13.4" customHeight="1" x14ac:dyDescent="0.3">
      <c r="A330" s="79"/>
      <c r="B330" s="21"/>
      <c r="C330" s="21"/>
      <c r="D330" s="21"/>
      <c r="E330" s="22"/>
      <c r="F330" s="21"/>
      <c r="G330" s="87"/>
      <c r="H330" s="91"/>
      <c r="I330" s="90"/>
      <c r="J330" s="1"/>
      <c r="K330" s="1"/>
      <c r="L330" s="1"/>
      <c r="M330" s="1"/>
      <c r="N330" s="1"/>
      <c r="O330" s="1"/>
    </row>
    <row r="331" spans="1:15" ht="13.4" customHeight="1" x14ac:dyDescent="0.3">
      <c r="A331" s="79"/>
      <c r="B331" s="21"/>
      <c r="C331" s="21"/>
      <c r="D331" s="21"/>
      <c r="E331" s="22"/>
      <c r="F331" s="21"/>
      <c r="G331" s="87"/>
      <c r="H331" s="90"/>
      <c r="I331" s="90"/>
      <c r="J331" s="1"/>
      <c r="K331" s="1"/>
      <c r="L331" s="1"/>
      <c r="M331" s="1"/>
      <c r="N331" s="1"/>
      <c r="O331" s="1"/>
    </row>
    <row r="332" spans="1:15" ht="13.4" customHeight="1" x14ac:dyDescent="0.3">
      <c r="A332" s="79"/>
      <c r="B332" s="28" t="s">
        <v>14</v>
      </c>
      <c r="C332" s="28" t="s">
        <v>245</v>
      </c>
      <c r="D332" s="28" t="s">
        <v>151</v>
      </c>
      <c r="E332" s="29">
        <v>1</v>
      </c>
      <c r="F332" s="30">
        <v>2</v>
      </c>
      <c r="G332" s="83"/>
      <c r="H332" s="90"/>
      <c r="I332" s="90"/>
      <c r="J332" s="1"/>
      <c r="K332" s="1"/>
      <c r="L332" s="1"/>
      <c r="M332" s="1"/>
      <c r="N332" s="1"/>
      <c r="O332" s="1"/>
    </row>
    <row r="333" spans="1:15" ht="13.4" customHeight="1" x14ac:dyDescent="0.3">
      <c r="A333" s="79"/>
      <c r="B333" s="28" t="s">
        <v>14</v>
      </c>
      <c r="C333" s="28" t="s">
        <v>135</v>
      </c>
      <c r="D333" s="28" t="s">
        <v>20</v>
      </c>
      <c r="E333" s="29">
        <v>1</v>
      </c>
      <c r="F333" s="30">
        <v>1</v>
      </c>
      <c r="G333" s="83"/>
      <c r="H333" s="90"/>
      <c r="I333" s="90"/>
      <c r="J333" s="1"/>
      <c r="K333" s="1"/>
      <c r="L333" s="1"/>
      <c r="M333" s="1"/>
      <c r="N333" s="1"/>
      <c r="O333" s="1"/>
    </row>
    <row r="334" spans="1:15" ht="13.4" customHeight="1" x14ac:dyDescent="0.3">
      <c r="A334" s="79"/>
      <c r="B334" s="28"/>
      <c r="C334" s="28"/>
      <c r="D334" s="28"/>
      <c r="E334" s="29"/>
      <c r="F334" s="30"/>
      <c r="G334" s="87"/>
      <c r="H334" s="91"/>
      <c r="I334" s="90"/>
      <c r="J334" s="1"/>
      <c r="K334" s="1"/>
      <c r="L334" s="1"/>
      <c r="M334" s="1"/>
      <c r="N334" s="1"/>
      <c r="O334" s="1"/>
    </row>
    <row r="335" spans="1:15" ht="13.4" customHeight="1" x14ac:dyDescent="0.3">
      <c r="A335" s="79"/>
      <c r="B335" s="28" t="s">
        <v>16</v>
      </c>
      <c r="C335" s="28" t="s">
        <v>147</v>
      </c>
      <c r="D335" s="28" t="s">
        <v>246</v>
      </c>
      <c r="E335" s="29">
        <v>1</v>
      </c>
      <c r="F335" s="30">
        <v>0</v>
      </c>
      <c r="G335" s="87"/>
      <c r="H335" s="91"/>
      <c r="I335" s="90"/>
      <c r="J335" s="1"/>
      <c r="K335" s="1"/>
      <c r="L335" s="1"/>
      <c r="M335" s="1"/>
      <c r="N335" s="1"/>
      <c r="O335" s="1"/>
    </row>
    <row r="336" spans="1:15" ht="13.4" customHeight="1" x14ac:dyDescent="0.3">
      <c r="A336" s="79"/>
      <c r="B336" s="28" t="s">
        <v>16</v>
      </c>
      <c r="C336" s="28" t="s">
        <v>183</v>
      </c>
      <c r="D336" s="28" t="s">
        <v>163</v>
      </c>
      <c r="E336" s="29">
        <v>1</v>
      </c>
      <c r="F336" s="30">
        <v>0</v>
      </c>
      <c r="G336" s="87"/>
      <c r="H336" s="90"/>
      <c r="I336" s="90"/>
      <c r="J336" s="1"/>
      <c r="K336" s="1"/>
      <c r="L336" s="1"/>
      <c r="M336" s="1"/>
      <c r="N336" s="1"/>
      <c r="O336" s="1"/>
    </row>
    <row r="337" spans="1:15" ht="13.4" customHeight="1" x14ac:dyDescent="0.3">
      <c r="A337" s="79"/>
      <c r="B337" s="28" t="s">
        <v>16</v>
      </c>
      <c r="C337" s="28" t="s">
        <v>286</v>
      </c>
      <c r="D337" s="28" t="s">
        <v>24</v>
      </c>
      <c r="E337" s="29">
        <v>1</v>
      </c>
      <c r="F337" s="30">
        <v>0</v>
      </c>
      <c r="G337" s="87"/>
      <c r="H337" s="90"/>
      <c r="I337" s="90"/>
      <c r="J337" s="1"/>
      <c r="K337" s="1"/>
      <c r="L337" s="1"/>
      <c r="M337" s="1"/>
      <c r="N337" s="1"/>
      <c r="O337" s="1"/>
    </row>
    <row r="338" spans="1:15" ht="13.4" customHeight="1" x14ac:dyDescent="0.3">
      <c r="A338" s="79"/>
      <c r="B338" s="28"/>
      <c r="C338" s="28"/>
      <c r="D338" s="28"/>
      <c r="E338" s="29"/>
      <c r="F338" s="30"/>
      <c r="G338" s="83"/>
      <c r="H338" s="91"/>
      <c r="I338" s="90"/>
      <c r="J338" s="1"/>
      <c r="K338" s="1"/>
      <c r="L338" s="1"/>
      <c r="M338" s="1"/>
      <c r="N338" s="1"/>
      <c r="O338" s="1"/>
    </row>
    <row r="339" spans="1:15" ht="13.4" customHeight="1" x14ac:dyDescent="0.3">
      <c r="A339" s="79"/>
      <c r="B339" s="28"/>
      <c r="C339" s="28"/>
      <c r="D339" s="28"/>
      <c r="E339" s="29"/>
      <c r="F339" s="30"/>
      <c r="G339" s="87"/>
      <c r="H339" s="91"/>
      <c r="I339" s="90"/>
      <c r="J339" s="1"/>
      <c r="N339" s="1"/>
      <c r="O339" s="1"/>
    </row>
    <row r="340" spans="1:15" ht="13.4" customHeight="1" x14ac:dyDescent="0.3">
      <c r="A340" s="79"/>
      <c r="B340" s="28"/>
      <c r="C340" s="28"/>
      <c r="D340" s="28"/>
      <c r="E340" s="29"/>
      <c r="F340" s="30"/>
      <c r="G340" s="87"/>
      <c r="H340" s="90"/>
      <c r="I340" s="90"/>
      <c r="J340" s="1"/>
      <c r="N340" s="1"/>
      <c r="O340" s="1"/>
    </row>
    <row r="341" spans="1:15" ht="13.4" customHeight="1" x14ac:dyDescent="0.3">
      <c r="A341" s="79"/>
      <c r="B341" s="28" t="s">
        <v>17</v>
      </c>
      <c r="C341" s="28" t="s">
        <v>247</v>
      </c>
      <c r="D341" s="28" t="s">
        <v>210</v>
      </c>
      <c r="E341" s="29">
        <v>1</v>
      </c>
      <c r="F341" s="30">
        <v>1</v>
      </c>
      <c r="G341" s="83"/>
      <c r="H341" s="91"/>
      <c r="I341" s="90"/>
      <c r="J341" s="1"/>
      <c r="N341" s="1"/>
      <c r="O341" s="1"/>
    </row>
    <row r="342" spans="1:15" ht="13.4" customHeight="1" x14ac:dyDescent="0.3">
      <c r="A342" s="79"/>
      <c r="B342" s="28" t="s">
        <v>17</v>
      </c>
      <c r="C342" s="28" t="s">
        <v>144</v>
      </c>
      <c r="D342" s="28" t="s">
        <v>83</v>
      </c>
      <c r="E342" s="29">
        <v>1</v>
      </c>
      <c r="F342" s="30">
        <v>3</v>
      </c>
      <c r="G342" s="87"/>
      <c r="H342" s="91"/>
      <c r="I342" s="90"/>
      <c r="J342" s="1"/>
      <c r="N342" s="1"/>
      <c r="O342" s="1"/>
    </row>
    <row r="343" spans="1:15" ht="13.4" customHeight="1" x14ac:dyDescent="0.3">
      <c r="A343" s="79"/>
      <c r="B343" s="28" t="s">
        <v>17</v>
      </c>
      <c r="C343" s="28" t="s">
        <v>129</v>
      </c>
      <c r="D343" s="28" t="s">
        <v>123</v>
      </c>
      <c r="E343" s="29">
        <v>1</v>
      </c>
      <c r="F343" s="30">
        <v>1</v>
      </c>
      <c r="G343" s="87"/>
      <c r="H343" s="91"/>
      <c r="I343" s="90"/>
      <c r="J343" s="1"/>
      <c r="N343" s="1"/>
      <c r="O343" s="1"/>
    </row>
    <row r="344" spans="1:15" ht="13.4" customHeight="1" x14ac:dyDescent="0.3">
      <c r="A344" s="79"/>
      <c r="B344" s="28" t="s">
        <v>17</v>
      </c>
      <c r="C344" s="28" t="s">
        <v>287</v>
      </c>
      <c r="D344" s="28" t="s">
        <v>134</v>
      </c>
      <c r="E344" s="29">
        <v>1</v>
      </c>
      <c r="F344" s="30">
        <v>4</v>
      </c>
      <c r="G344" s="83"/>
      <c r="H344" s="91"/>
      <c r="I344" s="90"/>
      <c r="J344" s="1"/>
      <c r="N344" s="1"/>
      <c r="O344" s="1"/>
    </row>
    <row r="345" spans="1:15" ht="13.4" customHeight="1" x14ac:dyDescent="0.3">
      <c r="A345" s="79"/>
      <c r="B345" s="28" t="s">
        <v>17</v>
      </c>
      <c r="C345" s="28" t="s">
        <v>288</v>
      </c>
      <c r="D345" s="28" t="s">
        <v>85</v>
      </c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4" customHeight="1" x14ac:dyDescent="0.3">
      <c r="A346" s="79"/>
      <c r="B346" s="28"/>
      <c r="C346" s="28"/>
      <c r="D346" s="28"/>
      <c r="E346" s="29"/>
      <c r="F346" s="30"/>
      <c r="G346" s="87"/>
      <c r="H346" s="91"/>
      <c r="I346" s="90"/>
      <c r="J346" s="1"/>
      <c r="N346" s="1"/>
      <c r="O346" s="1"/>
    </row>
    <row r="347" spans="1:15" ht="13.4" customHeight="1" x14ac:dyDescent="0.3">
      <c r="A347" s="79"/>
      <c r="B347" s="28"/>
      <c r="C347" s="28"/>
      <c r="D347" s="28"/>
      <c r="E347" s="29"/>
      <c r="F347" s="30"/>
      <c r="G347" s="87"/>
      <c r="H347" s="91"/>
      <c r="I347" s="90"/>
      <c r="J347" s="1"/>
      <c r="N347" s="1"/>
      <c r="O347" s="1"/>
    </row>
    <row r="348" spans="1:15" ht="13.4" customHeight="1" x14ac:dyDescent="0.3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4" customHeight="1" thickBot="1" x14ac:dyDescent="0.35">
      <c r="A349" s="79"/>
      <c r="B349" s="28"/>
      <c r="C349" s="28"/>
      <c r="D349" s="28"/>
      <c r="E349" s="29"/>
      <c r="F349" s="30"/>
      <c r="G349" s="87"/>
      <c r="H349" s="90"/>
      <c r="I349" s="90"/>
      <c r="J349" s="1"/>
      <c r="N349" s="1"/>
      <c r="O349" s="1"/>
    </row>
    <row r="350" spans="1:15" ht="13.4" customHeight="1" thickBot="1" x14ac:dyDescent="0.35">
      <c r="A350" s="1"/>
      <c r="B350" s="33"/>
      <c r="C350" s="33"/>
      <c r="D350" s="34"/>
      <c r="E350" s="35">
        <f>SUM(E329:E349)</f>
        <v>11</v>
      </c>
      <c r="F350" s="36">
        <f>SUM(F332:F349)-SUM(F329:F331)</f>
        <v>6</v>
      </c>
      <c r="G350" s="83"/>
      <c r="H350" s="90"/>
      <c r="I350" s="90"/>
      <c r="J350" s="1"/>
      <c r="N350" s="1"/>
      <c r="O350" s="1"/>
    </row>
    <row r="351" spans="1:15" ht="13.4" customHeight="1" x14ac:dyDescent="0.3">
      <c r="A351" s="1"/>
      <c r="B351" s="1"/>
      <c r="C351" s="1"/>
      <c r="D351" s="1"/>
      <c r="E351" s="37"/>
      <c r="F351" s="33"/>
      <c r="G351" s="1"/>
      <c r="H351" s="1"/>
      <c r="I351" s="1"/>
      <c r="J351" s="1"/>
      <c r="N351" s="1"/>
      <c r="O351" s="1"/>
    </row>
    <row r="353" spans="2:10" ht="13.4" customHeight="1" x14ac:dyDescent="0.3">
      <c r="B353" s="1"/>
      <c r="C353" s="1" t="s">
        <v>250</v>
      </c>
      <c r="D353" s="1" t="s">
        <v>249</v>
      </c>
      <c r="E353" s="2"/>
      <c r="F353" s="1"/>
      <c r="G353" s="1"/>
      <c r="H353" s="1"/>
      <c r="I353" s="1"/>
      <c r="J353" s="1"/>
    </row>
    <row r="354" spans="2:10" ht="13.4" customHeight="1" thickBot="1" x14ac:dyDescent="0.35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4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4" customHeight="1" x14ac:dyDescent="0.3">
      <c r="B356" s="12" t="s">
        <v>13</v>
      </c>
      <c r="C356" s="13"/>
      <c r="D356" s="12" t="s">
        <v>81</v>
      </c>
      <c r="E356" s="14">
        <v>5</v>
      </c>
      <c r="F356" s="15">
        <v>12</v>
      </c>
      <c r="G356" s="1"/>
      <c r="H356" s="104"/>
      <c r="I356" s="1"/>
      <c r="J356" s="1"/>
    </row>
    <row r="357" spans="2:10" ht="13.4" customHeight="1" x14ac:dyDescent="0.3">
      <c r="B357" s="21"/>
      <c r="C357" s="21"/>
      <c r="D357" s="21"/>
      <c r="E357" s="22"/>
      <c r="F357" s="21"/>
      <c r="G357" s="104"/>
      <c r="H357" s="104"/>
      <c r="I357" s="1"/>
      <c r="J357" s="1"/>
    </row>
    <row r="358" spans="2:10" ht="13.4" customHeight="1" x14ac:dyDescent="0.3">
      <c r="B358" s="21"/>
      <c r="C358" s="21"/>
      <c r="D358" s="21"/>
      <c r="E358" s="22"/>
      <c r="F358" s="21"/>
      <c r="G358" s="104"/>
      <c r="H358" s="1"/>
      <c r="I358" s="1"/>
      <c r="J358" s="1"/>
    </row>
    <row r="359" spans="2:10" ht="13.4" customHeight="1" x14ac:dyDescent="0.3">
      <c r="B359" s="28" t="s">
        <v>14</v>
      </c>
      <c r="C359" s="28" t="s">
        <v>137</v>
      </c>
      <c r="D359" s="28" t="s">
        <v>85</v>
      </c>
      <c r="E359" s="29">
        <v>4</v>
      </c>
      <c r="F359" s="30">
        <v>0</v>
      </c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8" t="s">
        <v>251</v>
      </c>
      <c r="D360" s="28" t="s">
        <v>23</v>
      </c>
      <c r="E360" s="29">
        <v>1</v>
      </c>
      <c r="F360" s="30">
        <v>1</v>
      </c>
      <c r="G360" s="1"/>
      <c r="H360" s="1"/>
      <c r="I360" s="1"/>
      <c r="J360" s="1"/>
    </row>
    <row r="361" spans="2:10" ht="13.4" customHeight="1" x14ac:dyDescent="0.3">
      <c r="B361" s="28"/>
      <c r="C361" s="28"/>
      <c r="D361" s="28"/>
      <c r="E361" s="29"/>
      <c r="F361" s="30"/>
      <c r="G361" s="1"/>
      <c r="H361" s="1"/>
      <c r="I361" s="1"/>
      <c r="J361" s="1"/>
    </row>
    <row r="362" spans="2:10" ht="13.4" customHeight="1" x14ac:dyDescent="0.3">
      <c r="B362" s="28" t="s">
        <v>16</v>
      </c>
      <c r="C362" s="28" t="s">
        <v>252</v>
      </c>
      <c r="D362" s="28" t="s">
        <v>18</v>
      </c>
      <c r="E362" s="29">
        <v>32</v>
      </c>
      <c r="F362" s="30">
        <v>1</v>
      </c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8" t="s">
        <v>253</v>
      </c>
      <c r="D363" s="28" t="s">
        <v>57</v>
      </c>
      <c r="E363" s="29">
        <v>4</v>
      </c>
      <c r="F363" s="30">
        <v>1</v>
      </c>
      <c r="G363" s="1"/>
      <c r="H363" s="104"/>
      <c r="I363" s="1"/>
      <c r="J363" s="1"/>
    </row>
    <row r="364" spans="2:10" ht="13.4" customHeight="1" x14ac:dyDescent="0.3">
      <c r="B364" s="108" t="s">
        <v>16</v>
      </c>
      <c r="C364" s="108" t="s">
        <v>176</v>
      </c>
      <c r="D364" s="108" t="s">
        <v>122</v>
      </c>
      <c r="E364" s="109">
        <v>1</v>
      </c>
      <c r="F364" s="110">
        <v>0</v>
      </c>
      <c r="G364" s="104" t="s">
        <v>292</v>
      </c>
      <c r="H364" s="104">
        <v>45904</v>
      </c>
      <c r="I364" s="1"/>
      <c r="J364" s="1"/>
    </row>
    <row r="365" spans="2:10" ht="13.4" customHeight="1" x14ac:dyDescent="0.3">
      <c r="B365" s="28" t="s">
        <v>16</v>
      </c>
      <c r="C365" s="28" t="s">
        <v>415</v>
      </c>
      <c r="D365" s="28" t="s">
        <v>152</v>
      </c>
      <c r="E365" s="29" t="s">
        <v>291</v>
      </c>
      <c r="F365" s="30">
        <v>0</v>
      </c>
      <c r="G365" s="104">
        <v>45904</v>
      </c>
      <c r="H365" s="104"/>
      <c r="I365" s="1"/>
      <c r="J365" s="1"/>
    </row>
    <row r="366" spans="2:10" ht="13.4" customHeight="1" x14ac:dyDescent="0.3">
      <c r="B366" s="28"/>
      <c r="C366" s="28"/>
      <c r="D366" s="28"/>
      <c r="E366" s="29"/>
      <c r="F366" s="30"/>
      <c r="G366" s="104"/>
      <c r="H366" s="1"/>
      <c r="I366" s="1"/>
      <c r="J366" s="1"/>
    </row>
    <row r="367" spans="2:10" ht="13.4" customHeight="1" x14ac:dyDescent="0.3">
      <c r="B367" s="28"/>
      <c r="C367" s="28"/>
      <c r="D367" s="28"/>
      <c r="E367" s="29"/>
      <c r="F367" s="30"/>
      <c r="G367" s="1"/>
      <c r="H367" s="104"/>
      <c r="I367" s="1"/>
      <c r="J367" s="1"/>
    </row>
    <row r="368" spans="2:10" ht="13.4" customHeight="1" x14ac:dyDescent="0.3">
      <c r="B368" s="28" t="s">
        <v>17</v>
      </c>
      <c r="C368" s="28" t="s">
        <v>93</v>
      </c>
      <c r="D368" s="28" t="s">
        <v>116</v>
      </c>
      <c r="E368" s="29">
        <v>27</v>
      </c>
      <c r="F368" s="30">
        <v>2</v>
      </c>
      <c r="G368" s="1"/>
      <c r="H368" s="104"/>
      <c r="I368" s="1"/>
      <c r="J368" s="1"/>
    </row>
    <row r="369" spans="2:10" ht="13.4" customHeight="1" x14ac:dyDescent="0.3">
      <c r="B369" s="28" t="s">
        <v>17</v>
      </c>
      <c r="C369" s="28" t="s">
        <v>254</v>
      </c>
      <c r="D369" s="28" t="s">
        <v>173</v>
      </c>
      <c r="E369" s="29">
        <v>12</v>
      </c>
      <c r="F369" s="30">
        <v>3</v>
      </c>
      <c r="G369" s="104"/>
      <c r="H369" s="104"/>
      <c r="I369" s="1"/>
      <c r="J369" s="1"/>
    </row>
    <row r="370" spans="2:10" ht="13.4" customHeight="1" x14ac:dyDescent="0.3">
      <c r="B370" s="28" t="s">
        <v>17</v>
      </c>
      <c r="C370" s="28" t="s">
        <v>255</v>
      </c>
      <c r="D370" s="28" t="s">
        <v>433</v>
      </c>
      <c r="E370" s="29">
        <v>5</v>
      </c>
      <c r="F370" s="30">
        <v>4</v>
      </c>
      <c r="G370" s="104"/>
      <c r="H370" s="1"/>
      <c r="I370" s="1"/>
      <c r="J370" s="1"/>
    </row>
    <row r="371" spans="2:10" ht="13.4" customHeight="1" x14ac:dyDescent="0.3">
      <c r="B371" s="28" t="s">
        <v>17</v>
      </c>
      <c r="C371" s="28" t="s">
        <v>256</v>
      </c>
      <c r="D371" s="28" t="s">
        <v>257</v>
      </c>
      <c r="E371" s="29">
        <v>1</v>
      </c>
      <c r="F371" s="30">
        <v>1</v>
      </c>
      <c r="G371" s="1"/>
      <c r="H371" s="104"/>
      <c r="I371" s="1"/>
      <c r="J371" s="1"/>
    </row>
    <row r="372" spans="2:10" ht="13.4" customHeight="1" x14ac:dyDescent="0.3">
      <c r="B372" s="108" t="s">
        <v>17</v>
      </c>
      <c r="C372" s="108" t="s">
        <v>148</v>
      </c>
      <c r="D372" s="108" t="s">
        <v>84</v>
      </c>
      <c r="E372" s="109">
        <v>1</v>
      </c>
      <c r="F372" s="110">
        <v>0</v>
      </c>
      <c r="G372" s="104" t="s">
        <v>292</v>
      </c>
      <c r="H372" s="104">
        <v>45890</v>
      </c>
      <c r="I372" s="1"/>
      <c r="J372" s="1"/>
    </row>
    <row r="373" spans="2:10" ht="13.4" customHeight="1" x14ac:dyDescent="0.3">
      <c r="B373" s="28" t="s">
        <v>17</v>
      </c>
      <c r="C373" s="28" t="s">
        <v>409</v>
      </c>
      <c r="D373" s="28" t="s">
        <v>161</v>
      </c>
      <c r="E373" s="29" t="s">
        <v>291</v>
      </c>
      <c r="F373" s="30">
        <v>0</v>
      </c>
      <c r="G373" s="104">
        <v>45890</v>
      </c>
      <c r="H373" s="1"/>
      <c r="I373" s="1"/>
      <c r="J373" s="1"/>
    </row>
    <row r="374" spans="2:10" ht="13.4" customHeight="1" x14ac:dyDescent="0.3">
      <c r="B374" s="28"/>
      <c r="C374" s="28"/>
      <c r="D374" s="28"/>
      <c r="E374" s="29"/>
      <c r="F374" s="30"/>
      <c r="G374" s="1"/>
      <c r="H374" s="1"/>
      <c r="I374" s="1"/>
      <c r="J374" s="1"/>
    </row>
    <row r="375" spans="2:10" ht="13.4" customHeight="1" x14ac:dyDescent="0.3">
      <c r="B375" s="28"/>
      <c r="C375" s="28"/>
      <c r="D375" s="28"/>
      <c r="E375" s="29"/>
      <c r="F375" s="30"/>
      <c r="G375" s="1"/>
      <c r="H375" s="104"/>
      <c r="I375" s="1"/>
      <c r="J375" s="1"/>
    </row>
    <row r="376" spans="2:10" ht="13.4" customHeight="1" thickBot="1" x14ac:dyDescent="0.35">
      <c r="B376" s="28"/>
      <c r="C376" s="28"/>
      <c r="D376" s="28"/>
      <c r="E376" s="29"/>
      <c r="F376" s="30"/>
      <c r="G376" s="104"/>
      <c r="H376" s="1"/>
      <c r="I376" s="1"/>
      <c r="J376" s="1"/>
    </row>
    <row r="377" spans="2:10" ht="13.4" customHeight="1" thickBot="1" x14ac:dyDescent="0.35">
      <c r="B377" s="33"/>
      <c r="C377" s="33"/>
      <c r="D377" s="34"/>
      <c r="E377" s="35">
        <f>SUM(E356:E376)</f>
        <v>93</v>
      </c>
      <c r="F377" s="36">
        <f>SUM(F359:F376)-SUM(F356:F358)</f>
        <v>1</v>
      </c>
      <c r="G377" s="1"/>
      <c r="H377" s="1"/>
      <c r="I377" s="1"/>
      <c r="J377" s="1"/>
    </row>
    <row r="380" spans="2:10" ht="13.4" customHeight="1" x14ac:dyDescent="0.3">
      <c r="B380" s="1"/>
      <c r="C380" s="3" t="s">
        <v>113</v>
      </c>
      <c r="D380" s="3" t="s">
        <v>114</v>
      </c>
      <c r="E380" s="2"/>
      <c r="F380" s="1"/>
    </row>
    <row r="381" spans="2:10" ht="13.4" customHeight="1" thickBot="1" x14ac:dyDescent="0.35">
      <c r="B381" s="4"/>
      <c r="C381" s="4"/>
      <c r="D381" s="4"/>
      <c r="E381" s="5"/>
      <c r="F381" s="4"/>
    </row>
    <row r="382" spans="2:10" ht="13.4" customHeight="1" thickBot="1" x14ac:dyDescent="0.35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4" customHeight="1" x14ac:dyDescent="0.3">
      <c r="B383" s="12" t="s">
        <v>13</v>
      </c>
      <c r="C383" s="13"/>
      <c r="D383" s="12"/>
      <c r="E383" s="14"/>
      <c r="F383" s="15"/>
    </row>
    <row r="384" spans="2:10" ht="13.4" customHeight="1" x14ac:dyDescent="0.3">
      <c r="B384" s="21"/>
      <c r="C384" s="21"/>
      <c r="D384" s="21"/>
      <c r="E384" s="22"/>
      <c r="F384" s="21"/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8" t="s">
        <v>14</v>
      </c>
      <c r="C386" s="28"/>
      <c r="D386" s="28"/>
      <c r="E386" s="29"/>
      <c r="F386" s="30"/>
    </row>
    <row r="387" spans="2:6" ht="13.4" customHeight="1" x14ac:dyDescent="0.3">
      <c r="B387" s="28" t="s">
        <v>14</v>
      </c>
      <c r="C387" s="28"/>
      <c r="D387" s="28"/>
      <c r="E387" s="29"/>
      <c r="F387" s="30"/>
    </row>
    <row r="388" spans="2:6" ht="13.4" customHeight="1" x14ac:dyDescent="0.3">
      <c r="B388" s="28"/>
      <c r="C388" s="28"/>
      <c r="D388" s="28"/>
      <c r="E388" s="29"/>
      <c r="F388" s="30"/>
    </row>
    <row r="389" spans="2:6" ht="13.4" customHeight="1" x14ac:dyDescent="0.3">
      <c r="B389" s="28" t="s">
        <v>16</v>
      </c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/>
    </row>
    <row r="391" spans="2:6" ht="13.4" customHeight="1" x14ac:dyDescent="0.3">
      <c r="B391" s="28" t="s">
        <v>16</v>
      </c>
      <c r="C391" s="28"/>
      <c r="D391" s="28"/>
      <c r="E391" s="29"/>
      <c r="F391" s="30"/>
    </row>
    <row r="392" spans="2:6" ht="13.4" customHeight="1" x14ac:dyDescent="0.3">
      <c r="B392" s="28"/>
      <c r="C392" s="28"/>
      <c r="D392" s="28"/>
      <c r="E392" s="29"/>
      <c r="F392" s="30"/>
    </row>
    <row r="393" spans="2:6" ht="13.4" customHeight="1" x14ac:dyDescent="0.3">
      <c r="B393" s="28"/>
      <c r="C393" s="28"/>
      <c r="D393" s="28"/>
      <c r="E393" s="29"/>
      <c r="F393" s="30"/>
    </row>
    <row r="394" spans="2:6" ht="13.4" customHeight="1" x14ac:dyDescent="0.3">
      <c r="B394" s="28"/>
      <c r="C394" s="28"/>
      <c r="D394" s="28"/>
      <c r="E394" s="29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/>
    </row>
    <row r="396" spans="2:6" ht="13.4" customHeight="1" x14ac:dyDescent="0.3">
      <c r="B396" s="28" t="s">
        <v>17</v>
      </c>
      <c r="C396" s="28"/>
      <c r="D396" s="28"/>
      <c r="E396" s="29"/>
      <c r="F396" s="30"/>
    </row>
    <row r="397" spans="2:6" ht="13.4" customHeight="1" x14ac:dyDescent="0.3">
      <c r="B397" s="28" t="s">
        <v>17</v>
      </c>
      <c r="C397" s="28"/>
      <c r="D397" s="28"/>
      <c r="E397" s="29"/>
      <c r="F397" s="30"/>
    </row>
    <row r="398" spans="2:6" ht="13.4" customHeight="1" x14ac:dyDescent="0.3">
      <c r="B398" s="28" t="s">
        <v>17</v>
      </c>
      <c r="C398" s="28"/>
      <c r="D398" s="28"/>
      <c r="E398" s="29"/>
      <c r="F398" s="30"/>
    </row>
    <row r="399" spans="2:6" ht="13.4" customHeight="1" x14ac:dyDescent="0.3">
      <c r="B399" s="28" t="s">
        <v>17</v>
      </c>
      <c r="C399" s="28"/>
      <c r="D399" s="28"/>
      <c r="E399" s="29"/>
      <c r="F399" s="30"/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28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thickBot="1" x14ac:dyDescent="0.35">
      <c r="B403" s="28"/>
      <c r="C403" s="28"/>
      <c r="D403" s="28"/>
      <c r="E403" s="29"/>
      <c r="F403" s="30"/>
    </row>
    <row r="404" spans="2:6" ht="13.4" customHeight="1" thickBot="1" x14ac:dyDescent="0.35">
      <c r="B404" s="33"/>
      <c r="C404" s="33"/>
      <c r="D404" s="34"/>
      <c r="E404" s="35">
        <f>SUM(E383:E403)</f>
        <v>0</v>
      </c>
      <c r="F404" s="36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E29" sqref="E29"/>
    </sheetView>
  </sheetViews>
  <sheetFormatPr defaultColWidth="9" defaultRowHeight="12.75" customHeight="1" x14ac:dyDescent="0.3"/>
  <cols>
    <col min="1" max="1" width="1.296875" style="38" customWidth="1"/>
    <col min="2" max="2" width="11.796875" style="38" customWidth="1"/>
    <col min="3" max="3" width="31" style="38" customWidth="1"/>
    <col min="4" max="4" width="35.29687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3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3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3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3">
      <c r="A4" s="40"/>
      <c r="B4" s="40"/>
      <c r="C4" s="40"/>
      <c r="D4" s="43" t="s">
        <v>258</v>
      </c>
      <c r="E4" s="41"/>
      <c r="F4" s="41"/>
      <c r="G4" s="40"/>
      <c r="H4" s="41"/>
      <c r="I4" s="41"/>
      <c r="J4" s="41"/>
      <c r="K4" s="41"/>
    </row>
    <row r="5" spans="1:11" ht="14.15" customHeight="1" thickBot="1" x14ac:dyDescent="0.35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9" customHeight="1" thickBot="1" x14ac:dyDescent="0.35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5" customHeight="1" x14ac:dyDescent="0.3">
      <c r="A7" s="47"/>
      <c r="B7" s="54">
        <v>1</v>
      </c>
      <c r="C7" s="3" t="s">
        <v>2</v>
      </c>
      <c r="D7" s="24" t="s">
        <v>1</v>
      </c>
      <c r="E7" s="25">
        <v>13</v>
      </c>
      <c r="F7" s="26">
        <v>16</v>
      </c>
      <c r="G7" s="27">
        <v>3</v>
      </c>
      <c r="H7" s="52"/>
      <c r="I7" s="41"/>
      <c r="J7" s="41"/>
      <c r="K7" s="41"/>
    </row>
    <row r="8" spans="1:11" ht="13.5" customHeight="1" x14ac:dyDescent="0.3">
      <c r="A8" s="47"/>
      <c r="B8" s="54">
        <v>2</v>
      </c>
      <c r="C8" s="3" t="s">
        <v>25</v>
      </c>
      <c r="D8" s="55" t="s">
        <v>202</v>
      </c>
      <c r="E8" s="25">
        <v>10</v>
      </c>
      <c r="F8" s="26">
        <v>17</v>
      </c>
      <c r="G8" s="27">
        <v>7</v>
      </c>
      <c r="H8" s="52"/>
      <c r="I8" s="41"/>
      <c r="J8" s="41"/>
      <c r="K8" s="53"/>
    </row>
    <row r="9" spans="1:11" ht="13.5" customHeight="1" x14ac:dyDescent="0.3">
      <c r="A9" s="47"/>
      <c r="B9" s="54">
        <v>3</v>
      </c>
      <c r="C9" s="3" t="s">
        <v>99</v>
      </c>
      <c r="D9" s="24" t="s">
        <v>237</v>
      </c>
      <c r="E9" s="25">
        <v>7</v>
      </c>
      <c r="F9" s="26">
        <v>22</v>
      </c>
      <c r="G9" s="27">
        <v>15</v>
      </c>
      <c r="H9" s="52"/>
      <c r="I9" s="41"/>
      <c r="J9" s="41"/>
      <c r="K9" s="41"/>
    </row>
    <row r="10" spans="1:11" ht="13.5" customHeight="1" x14ac:dyDescent="0.3">
      <c r="A10" s="47"/>
      <c r="B10" s="54">
        <v>4</v>
      </c>
      <c r="C10" s="3" t="s">
        <v>33</v>
      </c>
      <c r="D10" s="55" t="s">
        <v>32</v>
      </c>
      <c r="E10" s="25">
        <v>7</v>
      </c>
      <c r="F10" s="56">
        <v>18</v>
      </c>
      <c r="G10" s="57">
        <v>11</v>
      </c>
      <c r="H10" s="52"/>
      <c r="I10" s="41"/>
      <c r="J10" s="41"/>
      <c r="K10" s="41"/>
    </row>
    <row r="11" spans="1:11" ht="13.5" customHeight="1" x14ac:dyDescent="0.3">
      <c r="A11" s="47"/>
      <c r="B11" s="54">
        <v>4</v>
      </c>
      <c r="C11" s="3" t="s">
        <v>55</v>
      </c>
      <c r="D11" s="55" t="s">
        <v>273</v>
      </c>
      <c r="E11" s="25">
        <v>7</v>
      </c>
      <c r="F11" s="26">
        <v>18</v>
      </c>
      <c r="G11" s="27">
        <v>11</v>
      </c>
      <c r="H11" s="52"/>
      <c r="I11" s="41"/>
      <c r="J11" s="41"/>
      <c r="K11" s="41"/>
    </row>
    <row r="12" spans="1:11" ht="13.5" customHeight="1" x14ac:dyDescent="0.3">
      <c r="A12" s="47"/>
      <c r="B12" s="54">
        <v>6</v>
      </c>
      <c r="C12" s="3" t="s">
        <v>67</v>
      </c>
      <c r="D12" s="55" t="s">
        <v>248</v>
      </c>
      <c r="E12" s="25">
        <v>6</v>
      </c>
      <c r="F12" s="26">
        <v>12</v>
      </c>
      <c r="G12" s="27">
        <v>6</v>
      </c>
      <c r="H12" s="52"/>
      <c r="I12" s="41"/>
      <c r="J12" s="41"/>
      <c r="K12" s="41"/>
    </row>
    <row r="13" spans="1:11" ht="13.5" customHeight="1" x14ac:dyDescent="0.3">
      <c r="A13" s="47"/>
      <c r="B13" s="54">
        <v>7</v>
      </c>
      <c r="C13" s="3" t="s">
        <v>52</v>
      </c>
      <c r="D13" s="24" t="s">
        <v>207</v>
      </c>
      <c r="E13" s="25">
        <v>4</v>
      </c>
      <c r="F13" s="26">
        <v>19</v>
      </c>
      <c r="G13" s="27">
        <v>15</v>
      </c>
      <c r="H13" s="52"/>
      <c r="I13" s="41"/>
      <c r="J13" s="41"/>
      <c r="K13" s="41"/>
    </row>
    <row r="14" spans="1:11" ht="13.5" customHeight="1" x14ac:dyDescent="0.3">
      <c r="A14" s="47"/>
      <c r="B14" s="54">
        <v>8</v>
      </c>
      <c r="C14" s="3" t="s">
        <v>36</v>
      </c>
      <c r="D14" s="24" t="s">
        <v>35</v>
      </c>
      <c r="E14" s="25">
        <v>4</v>
      </c>
      <c r="F14" s="26">
        <v>11</v>
      </c>
      <c r="G14" s="27">
        <v>7</v>
      </c>
      <c r="H14" s="52"/>
      <c r="I14" s="41"/>
      <c r="J14" s="41"/>
      <c r="K14" s="41"/>
    </row>
    <row r="15" spans="1:11" ht="13.5" customHeight="1" x14ac:dyDescent="0.3">
      <c r="A15" s="47"/>
      <c r="B15" s="54">
        <v>9</v>
      </c>
      <c r="C15" s="3" t="s">
        <v>21</v>
      </c>
      <c r="D15" s="55" t="s">
        <v>192</v>
      </c>
      <c r="E15" s="25">
        <v>2</v>
      </c>
      <c r="F15" s="56">
        <v>12</v>
      </c>
      <c r="G15" s="57">
        <v>10</v>
      </c>
      <c r="H15" s="52"/>
      <c r="I15" s="41"/>
      <c r="J15" s="41"/>
      <c r="K15" s="41"/>
    </row>
    <row r="16" spans="1:11" ht="13.5" customHeight="1" x14ac:dyDescent="0.3">
      <c r="A16" s="47"/>
      <c r="B16" s="54">
        <v>10</v>
      </c>
      <c r="C16" s="3" t="s">
        <v>249</v>
      </c>
      <c r="D16" s="55" t="s">
        <v>250</v>
      </c>
      <c r="E16" s="25">
        <v>1</v>
      </c>
      <c r="F16" s="56">
        <v>13</v>
      </c>
      <c r="G16" s="57">
        <v>12</v>
      </c>
      <c r="H16" s="52"/>
      <c r="I16" s="41"/>
      <c r="J16" s="41"/>
      <c r="K16" s="41"/>
    </row>
    <row r="17" spans="1:11" ht="12.75" customHeight="1" x14ac:dyDescent="0.3">
      <c r="A17" s="47"/>
      <c r="B17" s="54">
        <v>11</v>
      </c>
      <c r="C17" s="3" t="s">
        <v>53</v>
      </c>
      <c r="D17" s="24" t="s">
        <v>54</v>
      </c>
      <c r="E17" s="25">
        <v>1</v>
      </c>
      <c r="F17" s="26">
        <v>6</v>
      </c>
      <c r="G17" s="27">
        <v>5</v>
      </c>
      <c r="H17" s="52"/>
      <c r="I17" s="41"/>
      <c r="J17" s="41"/>
      <c r="K17" s="41"/>
    </row>
    <row r="18" spans="1:11" ht="12.75" customHeight="1" x14ac:dyDescent="0.3">
      <c r="A18" s="47"/>
      <c r="B18" s="54">
        <v>12</v>
      </c>
      <c r="C18" s="3" t="s">
        <v>28</v>
      </c>
      <c r="D18" s="24" t="s">
        <v>15</v>
      </c>
      <c r="E18" s="25">
        <v>0</v>
      </c>
      <c r="F18" s="26">
        <v>13</v>
      </c>
      <c r="G18" s="27">
        <v>13</v>
      </c>
      <c r="H18" s="52"/>
      <c r="I18" s="41"/>
      <c r="J18" s="41"/>
      <c r="K18" s="41"/>
    </row>
    <row r="19" spans="1:11" ht="12.75" customHeight="1" x14ac:dyDescent="0.3">
      <c r="A19" s="47"/>
      <c r="B19" s="54">
        <v>13</v>
      </c>
      <c r="C19" s="3" t="s">
        <v>119</v>
      </c>
      <c r="D19" s="24" t="s">
        <v>142</v>
      </c>
      <c r="E19" s="25">
        <v>0</v>
      </c>
      <c r="F19" s="26">
        <v>12</v>
      </c>
      <c r="G19" s="27">
        <v>12</v>
      </c>
      <c r="H19" s="52"/>
      <c r="I19" s="41"/>
      <c r="J19" s="41"/>
      <c r="K19" s="41"/>
    </row>
    <row r="20" spans="1:11" ht="14.15" customHeight="1" thickBot="1" x14ac:dyDescent="0.35">
      <c r="A20" s="47"/>
      <c r="B20" s="54">
        <v>14</v>
      </c>
      <c r="C20" s="3" t="s">
        <v>56</v>
      </c>
      <c r="D20" s="24" t="s">
        <v>226</v>
      </c>
      <c r="E20" s="25">
        <v>-12</v>
      </c>
      <c r="F20" s="26">
        <v>5</v>
      </c>
      <c r="G20" s="27">
        <v>17</v>
      </c>
      <c r="H20" s="52"/>
      <c r="I20" s="41"/>
      <c r="J20" s="41"/>
      <c r="K20" s="41"/>
    </row>
    <row r="21" spans="1:11" ht="14.15" customHeight="1" x14ac:dyDescent="0.3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3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K22" sqref="K22"/>
    </sheetView>
  </sheetViews>
  <sheetFormatPr defaultColWidth="8.796875" defaultRowHeight="12.75" customHeight="1" x14ac:dyDescent="0.3"/>
  <cols>
    <col min="2" max="2" width="33.296875" style="38" customWidth="1"/>
    <col min="3" max="3" width="10.09765625" style="38" customWidth="1"/>
    <col min="4" max="4" width="9.296875" style="38" customWidth="1"/>
    <col min="5" max="5" width="31.296875" style="38" customWidth="1"/>
    <col min="6" max="7" width="9.296875" style="38" customWidth="1"/>
    <col min="8" max="257" width="8.796875" style="38" customWidth="1"/>
  </cols>
  <sheetData>
    <row r="1" spans="1:7" ht="13.5" customHeight="1" x14ac:dyDescent="0.3">
      <c r="B1" s="62" t="s">
        <v>259</v>
      </c>
      <c r="C1" s="40"/>
      <c r="D1" s="40"/>
      <c r="E1" s="40"/>
      <c r="F1" s="40"/>
      <c r="G1" s="40"/>
    </row>
    <row r="2" spans="1:7" ht="13.5" customHeight="1" x14ac:dyDescent="0.3">
      <c r="B2" s="40"/>
      <c r="C2" s="40"/>
      <c r="D2" s="40"/>
      <c r="E2" s="40"/>
      <c r="F2" s="40"/>
      <c r="G2" s="40"/>
    </row>
    <row r="3" spans="1:7" ht="13.5" customHeight="1" x14ac:dyDescent="0.35">
      <c r="B3" s="63" t="s">
        <v>39</v>
      </c>
      <c r="C3" s="40"/>
      <c r="D3" s="40"/>
      <c r="E3" s="40"/>
      <c r="F3" s="40"/>
      <c r="G3" s="40"/>
    </row>
    <row r="4" spans="1:7" ht="13.5" customHeight="1" x14ac:dyDescent="0.3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3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3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3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3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3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3">
      <c r="A10" s="67"/>
      <c r="B10" s="65"/>
      <c r="C10" s="65"/>
      <c r="D10" s="100"/>
      <c r="E10" s="70"/>
      <c r="F10" s="40"/>
      <c r="G10" s="61"/>
    </row>
    <row r="11" spans="1:7" ht="13.5" customHeight="1" x14ac:dyDescent="0.35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3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3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3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3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3">
      <c r="A16" s="67"/>
      <c r="B16" s="65"/>
      <c r="C16" s="68"/>
      <c r="D16" s="64"/>
      <c r="E16" s="65"/>
      <c r="F16" s="68"/>
      <c r="G16" s="64"/>
    </row>
    <row r="17" spans="1:11" ht="13.5" customHeight="1" x14ac:dyDescent="0.35">
      <c r="A17" s="67"/>
      <c r="B17" s="63" t="s">
        <v>108</v>
      </c>
      <c r="C17" s="68"/>
      <c r="D17" s="64"/>
      <c r="E17" s="70"/>
      <c r="F17" s="69"/>
      <c r="G17" s="100"/>
    </row>
    <row r="18" spans="1:11" ht="13.5" customHeight="1" x14ac:dyDescent="0.3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35">
      <c r="B19" s="63"/>
      <c r="C19" s="64"/>
      <c r="D19" s="64"/>
      <c r="E19" s="65"/>
      <c r="F19" s="66"/>
      <c r="G19" s="40"/>
    </row>
    <row r="20" spans="1:11" ht="13.5" customHeight="1" x14ac:dyDescent="0.3">
      <c r="B20" s="65"/>
      <c r="C20" s="64"/>
      <c r="D20" s="61"/>
      <c r="E20" s="40"/>
      <c r="F20" s="66"/>
      <c r="G20" s="40"/>
    </row>
    <row r="21" spans="1:11" ht="13.5" customHeight="1" x14ac:dyDescent="0.35">
      <c r="B21" s="63" t="s">
        <v>40</v>
      </c>
      <c r="C21" s="66"/>
      <c r="D21" s="61"/>
      <c r="E21" s="40"/>
      <c r="F21" s="66"/>
      <c r="G21" s="40"/>
    </row>
    <row r="22" spans="1:11" ht="13.5" customHeight="1" x14ac:dyDescent="0.3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3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3">
      <c r="B24" s="65"/>
      <c r="C24" s="65"/>
      <c r="D24" s="64"/>
      <c r="E24" s="65"/>
      <c r="F24" s="40"/>
      <c r="G24" s="40"/>
    </row>
    <row r="25" spans="1:11" ht="13.5" customHeight="1" x14ac:dyDescent="0.35">
      <c r="B25" s="63" t="s">
        <v>41</v>
      </c>
      <c r="C25" s="65"/>
      <c r="D25" s="64"/>
      <c r="E25" s="65"/>
      <c r="F25" s="40"/>
      <c r="G25" s="40"/>
    </row>
    <row r="26" spans="1:11" ht="13.5" customHeight="1" x14ac:dyDescent="0.3">
      <c r="A26" s="67" t="s">
        <v>112</v>
      </c>
      <c r="B26" s="65"/>
      <c r="C26" s="68"/>
      <c r="D26" s="64"/>
      <c r="E26" s="70"/>
      <c r="F26" s="69"/>
      <c r="G26" s="100"/>
    </row>
    <row r="27" spans="1:11" ht="13.5" customHeight="1" x14ac:dyDescent="0.3">
      <c r="B27" s="40"/>
      <c r="C27" s="40"/>
      <c r="D27" s="64"/>
      <c r="E27" s="40"/>
      <c r="F27" s="40"/>
      <c r="G27" s="40"/>
    </row>
    <row r="28" spans="1:11" ht="13.5" customHeight="1" x14ac:dyDescent="0.35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3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71"/>
  <sheetViews>
    <sheetView showGridLines="0" workbookViewId="0">
      <selection activeCell="I37" sqref="I37"/>
    </sheetView>
  </sheetViews>
  <sheetFormatPr defaultRowHeight="13" x14ac:dyDescent="0.3"/>
  <cols>
    <col min="2" max="2" width="25.69921875" customWidth="1"/>
    <col min="5" max="5" width="35.296875" customWidth="1"/>
  </cols>
  <sheetData>
    <row r="1" spans="1:24" x14ac:dyDescent="0.3">
      <c r="B1" s="62" t="s">
        <v>289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3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5" x14ac:dyDescent="0.35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3">
      <c r="A4" s="67" t="s">
        <v>43</v>
      </c>
      <c r="B4" s="68" t="s">
        <v>248</v>
      </c>
      <c r="C4" s="64">
        <v>4</v>
      </c>
      <c r="D4" s="64" t="s">
        <v>445</v>
      </c>
      <c r="E4" s="69" t="s">
        <v>420</v>
      </c>
      <c r="F4" s="100">
        <v>-1</v>
      </c>
      <c r="G4" s="100" t="s">
        <v>450</v>
      </c>
      <c r="H4" s="38"/>
      <c r="I4" s="38"/>
      <c r="J4" s="98" t="s">
        <v>401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3">
      <c r="A5" s="67" t="s">
        <v>44</v>
      </c>
      <c r="B5" s="68" t="s">
        <v>35</v>
      </c>
      <c r="C5" s="64">
        <v>1</v>
      </c>
      <c r="D5" s="64" t="s">
        <v>443</v>
      </c>
      <c r="E5" s="69" t="s">
        <v>421</v>
      </c>
      <c r="F5" s="100">
        <v>0</v>
      </c>
      <c r="G5" s="100" t="s">
        <v>449</v>
      </c>
      <c r="H5" s="38"/>
      <c r="I5" s="38"/>
      <c r="J5" s="98" t="s">
        <v>403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3">
      <c r="A6" s="67" t="s">
        <v>45</v>
      </c>
      <c r="B6" s="68" t="s">
        <v>142</v>
      </c>
      <c r="C6" s="64">
        <v>1</v>
      </c>
      <c r="D6" s="64" t="s">
        <v>443</v>
      </c>
      <c r="E6" s="69" t="s">
        <v>422</v>
      </c>
      <c r="F6" s="100">
        <v>0</v>
      </c>
      <c r="G6" s="100" t="s">
        <v>446</v>
      </c>
      <c r="H6" s="38"/>
      <c r="I6" s="38"/>
      <c r="J6" s="98" t="s">
        <v>402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3">
      <c r="A7" s="67" t="s">
        <v>46</v>
      </c>
      <c r="B7" s="68" t="s">
        <v>54</v>
      </c>
      <c r="C7" s="64">
        <v>2</v>
      </c>
      <c r="D7" s="64" t="s">
        <v>441</v>
      </c>
      <c r="E7" s="69" t="s">
        <v>423</v>
      </c>
      <c r="F7" s="100">
        <v>1</v>
      </c>
      <c r="G7" s="100" t="s">
        <v>444</v>
      </c>
      <c r="H7" s="38"/>
      <c r="I7" s="38"/>
      <c r="J7" s="98" t="s">
        <v>404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3">
      <c r="A8" s="67" t="s">
        <v>47</v>
      </c>
      <c r="B8" s="69" t="s">
        <v>250</v>
      </c>
      <c r="C8" s="100">
        <v>0</v>
      </c>
      <c r="D8" s="100" t="s">
        <v>446</v>
      </c>
      <c r="E8" s="68" t="s">
        <v>424</v>
      </c>
      <c r="F8" s="64">
        <v>2</v>
      </c>
      <c r="G8" s="64" t="s">
        <v>441</v>
      </c>
      <c r="H8" s="38"/>
      <c r="I8" s="38"/>
      <c r="J8" s="98" t="s">
        <v>405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3">
      <c r="A9" s="67" t="s">
        <v>48</v>
      </c>
      <c r="B9" s="69" t="s">
        <v>15</v>
      </c>
      <c r="C9" s="100">
        <v>-2</v>
      </c>
      <c r="D9" s="100" t="s">
        <v>442</v>
      </c>
      <c r="E9" s="68" t="s">
        <v>425</v>
      </c>
      <c r="F9" s="64">
        <v>1</v>
      </c>
      <c r="G9" s="64" t="s">
        <v>443</v>
      </c>
      <c r="H9" s="38"/>
      <c r="I9" s="38"/>
      <c r="J9" s="98" t="s">
        <v>406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3">
      <c r="A10" s="67" t="s">
        <v>49</v>
      </c>
      <c r="B10" s="69" t="s">
        <v>273</v>
      </c>
      <c r="C10" s="100">
        <v>1</v>
      </c>
      <c r="D10" s="100" t="s">
        <v>444</v>
      </c>
      <c r="E10" s="68" t="s">
        <v>426</v>
      </c>
      <c r="F10" s="64">
        <v>1</v>
      </c>
      <c r="G10" s="64" t="s">
        <v>448</v>
      </c>
      <c r="H10" s="38"/>
      <c r="I10" s="38"/>
      <c r="J10" s="98" t="s">
        <v>407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3">
      <c r="A11" s="67" t="s">
        <v>50</v>
      </c>
      <c r="B11" s="68" t="s">
        <v>202</v>
      </c>
      <c r="C11" s="64">
        <v>2</v>
      </c>
      <c r="D11" s="64" t="s">
        <v>441</v>
      </c>
      <c r="E11" s="68" t="s">
        <v>427</v>
      </c>
      <c r="F11" s="64">
        <v>2</v>
      </c>
      <c r="G11" s="64" t="s">
        <v>441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3">
      <c r="A12" s="67" t="s">
        <v>51</v>
      </c>
      <c r="B12" s="69" t="s">
        <v>428</v>
      </c>
      <c r="C12" s="100">
        <v>-2</v>
      </c>
      <c r="D12" s="100" t="s">
        <v>442</v>
      </c>
      <c r="E12" s="68" t="s">
        <v>429</v>
      </c>
      <c r="F12" s="64">
        <v>-1</v>
      </c>
      <c r="G12" s="64" t="s">
        <v>447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3">
      <c r="A13" s="67" t="s">
        <v>64</v>
      </c>
      <c r="B13" s="68" t="s">
        <v>32</v>
      </c>
      <c r="C13" s="64">
        <v>2</v>
      </c>
      <c r="D13" s="64" t="s">
        <v>441</v>
      </c>
      <c r="E13" s="69" t="s">
        <v>430</v>
      </c>
      <c r="F13" s="100">
        <v>1</v>
      </c>
      <c r="G13" s="100" t="s">
        <v>443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3">
      <c r="A14" s="67"/>
      <c r="B14" s="68"/>
      <c r="C14" s="64"/>
      <c r="D14" s="64"/>
      <c r="E14" s="68"/>
      <c r="F14" s="64"/>
      <c r="G14" s="64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5" x14ac:dyDescent="0.35">
      <c r="A15" s="67"/>
      <c r="B15" s="63" t="s">
        <v>451</v>
      </c>
      <c r="C15" s="64"/>
      <c r="D15" s="64"/>
      <c r="E15" s="68"/>
      <c r="F15" s="64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3">
      <c r="A16" s="67" t="s">
        <v>77</v>
      </c>
      <c r="B16" s="68" t="s">
        <v>202</v>
      </c>
      <c r="C16" s="64">
        <v>-1</v>
      </c>
      <c r="D16" s="64" t="s">
        <v>450</v>
      </c>
      <c r="E16" s="69" t="s">
        <v>427</v>
      </c>
      <c r="F16" s="100">
        <v>-1</v>
      </c>
      <c r="G16" s="100" t="s">
        <v>447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3">
      <c r="A17" s="67"/>
      <c r="B17" s="65"/>
      <c r="C17" s="65"/>
      <c r="D17" s="100"/>
      <c r="E17" s="70"/>
      <c r="F17" s="40"/>
      <c r="G17" s="61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3.5" x14ac:dyDescent="0.35">
      <c r="A18" s="67"/>
      <c r="B18" s="63" t="s">
        <v>260</v>
      </c>
      <c r="C18" s="68"/>
      <c r="D18" s="64"/>
      <c r="E18" s="65"/>
      <c r="F18" s="68"/>
      <c r="G18" s="64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3">
      <c r="A19" s="67" t="s">
        <v>78</v>
      </c>
      <c r="B19" s="65" t="s">
        <v>248</v>
      </c>
      <c r="C19" s="68"/>
      <c r="D19" s="64"/>
      <c r="E19" s="65" t="s">
        <v>54</v>
      </c>
      <c r="F19" s="69"/>
      <c r="G19" s="100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3">
      <c r="A20" s="67" t="s">
        <v>79</v>
      </c>
      <c r="B20" s="65" t="s">
        <v>35</v>
      </c>
      <c r="C20" s="68"/>
      <c r="D20" s="64"/>
      <c r="E20" s="65" t="s">
        <v>424</v>
      </c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3">
      <c r="A21" s="67" t="s">
        <v>112</v>
      </c>
      <c r="B21" s="65" t="s">
        <v>142</v>
      </c>
      <c r="C21" s="68"/>
      <c r="D21" s="64"/>
      <c r="E21" s="65" t="s">
        <v>426</v>
      </c>
      <c r="F21" s="69"/>
      <c r="G21" s="100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3">
      <c r="A22" s="67" t="s">
        <v>261</v>
      </c>
      <c r="B22" s="65" t="s">
        <v>54</v>
      </c>
      <c r="C22" s="69"/>
      <c r="D22" s="100"/>
      <c r="E22" s="65" t="s">
        <v>202</v>
      </c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3">
      <c r="A23" s="67" t="s">
        <v>262</v>
      </c>
      <c r="B23" s="65" t="s">
        <v>458</v>
      </c>
      <c r="C23" s="69"/>
      <c r="D23" s="100"/>
      <c r="E23" s="65" t="s">
        <v>425</v>
      </c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3">
      <c r="A24" s="67" t="s">
        <v>263</v>
      </c>
      <c r="B24" s="65" t="s">
        <v>429</v>
      </c>
      <c r="C24" s="69"/>
      <c r="D24" s="100"/>
      <c r="E24" s="65" t="s">
        <v>459</v>
      </c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x14ac:dyDescent="0.3">
      <c r="A25" s="67" t="s">
        <v>264</v>
      </c>
      <c r="B25" s="65" t="s">
        <v>207</v>
      </c>
      <c r="C25" s="69"/>
      <c r="D25" s="100"/>
      <c r="E25" s="65" t="s">
        <v>460</v>
      </c>
      <c r="F25" s="68"/>
      <c r="G25" s="64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3">
      <c r="A26" s="67" t="s">
        <v>265</v>
      </c>
      <c r="B26" s="65" t="s">
        <v>32</v>
      </c>
      <c r="C26" s="69"/>
      <c r="D26" s="100"/>
      <c r="E26" s="65" t="s">
        <v>461</v>
      </c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x14ac:dyDescent="0.3">
      <c r="A27" s="67"/>
      <c r="B27" s="65"/>
      <c r="C27" s="68"/>
      <c r="D27" s="64"/>
      <c r="E27" s="65"/>
      <c r="F27" s="68"/>
      <c r="G27" s="64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5" x14ac:dyDescent="0.35">
      <c r="A28" s="67"/>
      <c r="B28" s="63" t="s">
        <v>63</v>
      </c>
      <c r="C28" s="68"/>
      <c r="D28" s="64"/>
      <c r="E28" s="70"/>
      <c r="F28" s="69"/>
      <c r="G28" s="100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x14ac:dyDescent="0.3">
      <c r="A29" s="67" t="s">
        <v>266</v>
      </c>
      <c r="B29" s="70"/>
      <c r="C29" s="69"/>
      <c r="D29" s="100"/>
      <c r="E29" s="65"/>
      <c r="F29" s="68"/>
      <c r="G29" s="64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3.5" x14ac:dyDescent="0.35">
      <c r="A30" s="67" t="s">
        <v>267</v>
      </c>
      <c r="B30" s="63"/>
      <c r="C30" s="64"/>
      <c r="D30" s="64"/>
      <c r="E30" s="65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5" x14ac:dyDescent="0.35">
      <c r="A31" s="67" t="s">
        <v>268</v>
      </c>
      <c r="B31" s="63"/>
      <c r="C31" s="64"/>
      <c r="D31" s="64"/>
      <c r="E31" s="65"/>
      <c r="F31" s="66"/>
      <c r="G31" s="40"/>
      <c r="H31" s="38"/>
      <c r="I31" s="38"/>
      <c r="J31" s="38"/>
      <c r="K31" s="9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98"/>
      <c r="W31" s="38"/>
      <c r="X31" s="38"/>
    </row>
    <row r="32" spans="1:24" ht="13.5" x14ac:dyDescent="0.35">
      <c r="A32" s="67" t="s">
        <v>269</v>
      </c>
      <c r="B32" s="63"/>
      <c r="C32" s="64"/>
      <c r="D32" s="64"/>
      <c r="E32" s="65"/>
      <c r="F32" s="66"/>
      <c r="G32" s="40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3">
      <c r="B33" s="65"/>
      <c r="C33" s="64"/>
      <c r="D33" s="61"/>
      <c r="E33" s="40"/>
      <c r="F33" s="66"/>
      <c r="G33" s="4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3.5" x14ac:dyDescent="0.35">
      <c r="B34" s="63" t="s">
        <v>40</v>
      </c>
      <c r="C34" s="66"/>
      <c r="D34" s="61"/>
      <c r="E34" s="40"/>
      <c r="F34" s="66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x14ac:dyDescent="0.3">
      <c r="A35" s="67" t="s">
        <v>270</v>
      </c>
      <c r="B35" s="70"/>
      <c r="C35" s="69"/>
      <c r="D35" s="100"/>
      <c r="E35" s="65"/>
      <c r="F35" s="68"/>
      <c r="G35" s="64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3">
      <c r="A36" s="67" t="s">
        <v>271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3">
      <c r="B37" s="65"/>
      <c r="C37" s="65"/>
      <c r="D37" s="64"/>
      <c r="E37" s="65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5" x14ac:dyDescent="0.35">
      <c r="B38" s="63" t="s">
        <v>41</v>
      </c>
      <c r="C38" s="65"/>
      <c r="D38" s="64"/>
      <c r="E38" s="65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3">
      <c r="A39" s="67" t="s">
        <v>452</v>
      </c>
      <c r="B39" s="65"/>
      <c r="C39" s="68"/>
      <c r="D39" s="64"/>
      <c r="E39" s="70"/>
      <c r="F39" s="69"/>
      <c r="G39" s="10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3">
      <c r="B40" s="40"/>
      <c r="C40" s="40"/>
      <c r="D40" s="64"/>
      <c r="E40" s="40"/>
      <c r="F40" s="40"/>
      <c r="G40" s="40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3.5" x14ac:dyDescent="0.35">
      <c r="B41" s="63" t="s">
        <v>42</v>
      </c>
      <c r="C41" s="40"/>
      <c r="D41" s="40"/>
      <c r="E41" s="40"/>
      <c r="F41" s="40"/>
      <c r="G41" s="40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3">
      <c r="B42" s="65"/>
      <c r="C42" s="40"/>
      <c r="D42" s="40"/>
      <c r="E42" s="40"/>
      <c r="F42" s="40"/>
      <c r="G42" s="40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3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3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3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3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3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3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3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3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3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3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3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3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3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3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3"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8:24" x14ac:dyDescent="0.3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3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3">
      <c r="H60" s="38"/>
      <c r="I60" s="38"/>
      <c r="J60" s="38"/>
      <c r="K60" s="9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98"/>
      <c r="W60" s="38"/>
      <c r="X60" s="38"/>
    </row>
    <row r="61" spans="8:24" x14ac:dyDescent="0.3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3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3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3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3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3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3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3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8:24" x14ac:dyDescent="0.3"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8:24" x14ac:dyDescent="0.3"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8:24" x14ac:dyDescent="0.3"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6AB3-C7B1-4511-93B2-51A6298AD44C}">
  <dimension ref="A5:Q38"/>
  <sheetViews>
    <sheetView workbookViewId="0">
      <selection activeCell="N33" sqref="N33"/>
    </sheetView>
  </sheetViews>
  <sheetFormatPr defaultRowHeight="13" x14ac:dyDescent="0.3"/>
  <cols>
    <col min="2" max="2" width="14.8984375" customWidth="1"/>
    <col min="6" max="6" width="13.3984375" customWidth="1"/>
    <col min="10" max="10" width="17.09765625" customWidth="1"/>
    <col min="14" max="14" width="16.69921875" customWidth="1"/>
  </cols>
  <sheetData>
    <row r="5" spans="2:17" x14ac:dyDescent="0.3">
      <c r="B5" t="s">
        <v>303</v>
      </c>
      <c r="C5" t="s">
        <v>324</v>
      </c>
      <c r="F5" t="s">
        <v>326</v>
      </c>
      <c r="G5" t="s">
        <v>324</v>
      </c>
      <c r="J5" s="67" t="s">
        <v>351</v>
      </c>
      <c r="K5" t="s">
        <v>324</v>
      </c>
      <c r="N5" s="67" t="s">
        <v>376</v>
      </c>
      <c r="O5" t="s">
        <v>324</v>
      </c>
    </row>
    <row r="6" spans="2:17" x14ac:dyDescent="0.3">
      <c r="B6" t="s">
        <v>304</v>
      </c>
      <c r="C6">
        <f>COUNTIF(Stats!D:D,'Player Count'!B6)</f>
        <v>8</v>
      </c>
      <c r="F6" t="s">
        <v>327</v>
      </c>
      <c r="G6">
        <f>COUNTIF(Stats!D:D,'Player Count'!F6)</f>
        <v>3</v>
      </c>
      <c r="J6" s="67" t="s">
        <v>370</v>
      </c>
      <c r="K6">
        <f>COUNTIF(Stats!D:D,'Player Count'!J6)</f>
        <v>1</v>
      </c>
      <c r="M6" s="111"/>
      <c r="N6" s="67" t="s">
        <v>377</v>
      </c>
      <c r="O6">
        <f>COUNTIF(Stats!D:D,'Player Count'!N6)</f>
        <v>0</v>
      </c>
      <c r="Q6" s="111"/>
    </row>
    <row r="7" spans="2:17" x14ac:dyDescent="0.3">
      <c r="B7" t="s">
        <v>305</v>
      </c>
      <c r="C7">
        <f>COUNTIF(Stats!D:D,'Player Count'!B7)</f>
        <v>4</v>
      </c>
      <c r="F7" t="s">
        <v>328</v>
      </c>
      <c r="G7">
        <f>COUNTIF(Stats!D:D,'Player Count'!F7)</f>
        <v>0</v>
      </c>
      <c r="J7" t="s">
        <v>352</v>
      </c>
      <c r="K7">
        <f>COUNTIF(Stats!D:D,'Player Count'!J7)</f>
        <v>1</v>
      </c>
      <c r="M7" s="111"/>
      <c r="N7" t="s">
        <v>378</v>
      </c>
      <c r="O7">
        <f>COUNTIF(Stats!D:D,'Player Count'!N7)</f>
        <v>1</v>
      </c>
      <c r="Q7" s="111"/>
    </row>
    <row r="8" spans="2:17" x14ac:dyDescent="0.3">
      <c r="B8" t="s">
        <v>306</v>
      </c>
      <c r="C8">
        <f>COUNTIF(Stats!D:D,'Player Count'!B8)</f>
        <v>3</v>
      </c>
      <c r="F8" t="s">
        <v>329</v>
      </c>
      <c r="G8">
        <f>COUNTIF(Stats!D:D,'Player Count'!F8)</f>
        <v>3</v>
      </c>
      <c r="J8" t="s">
        <v>353</v>
      </c>
      <c r="K8">
        <f>COUNTIF(Stats!D:D,'Player Count'!J8)</f>
        <v>2</v>
      </c>
      <c r="M8" s="111"/>
      <c r="N8" t="s">
        <v>379</v>
      </c>
      <c r="O8">
        <f>COUNTIF(Stats!D:D,'Player Count'!N8)</f>
        <v>0</v>
      </c>
      <c r="Q8" s="111"/>
    </row>
    <row r="9" spans="2:17" x14ac:dyDescent="0.3">
      <c r="B9" t="s">
        <v>307</v>
      </c>
      <c r="C9">
        <f>COUNTIF(Stats!D:D,'Player Count'!B9)</f>
        <v>2</v>
      </c>
      <c r="F9" t="s">
        <v>330</v>
      </c>
      <c r="G9">
        <f>COUNTIF(Stats!D:D,'Player Count'!F9)</f>
        <v>2</v>
      </c>
      <c r="J9" s="67" t="s">
        <v>371</v>
      </c>
      <c r="K9">
        <f>COUNTIF(Stats!D:D,'Player Count'!J9)</f>
        <v>1</v>
      </c>
      <c r="M9" s="111"/>
      <c r="N9" t="s">
        <v>380</v>
      </c>
      <c r="O9">
        <f>COUNTIF(Stats!D:D,'Player Count'!N9)</f>
        <v>1</v>
      </c>
      <c r="Q9" s="111"/>
    </row>
    <row r="10" spans="2:17" x14ac:dyDescent="0.3">
      <c r="B10" t="s">
        <v>308</v>
      </c>
      <c r="C10">
        <f>COUNTIF(Stats!D:D,'Player Count'!B10)</f>
        <v>2</v>
      </c>
      <c r="F10" t="s">
        <v>331</v>
      </c>
      <c r="G10">
        <f>COUNTIF(Stats!D:D,'Player Count'!F10)</f>
        <v>4</v>
      </c>
      <c r="J10" s="67" t="s">
        <v>354</v>
      </c>
      <c r="K10">
        <f>COUNTIF(Stats!D:D,'Player Count'!J10)</f>
        <v>1</v>
      </c>
      <c r="M10" s="111"/>
      <c r="N10" t="s">
        <v>381</v>
      </c>
      <c r="O10">
        <f>COUNTIF(Stats!D:D,'Player Count'!N10)</f>
        <v>2</v>
      </c>
      <c r="Q10" s="111"/>
    </row>
    <row r="11" spans="2:17" x14ac:dyDescent="0.3">
      <c r="B11" t="s">
        <v>309</v>
      </c>
      <c r="C11">
        <f>COUNTIF(Stats!D:D,'Player Count'!B11)</f>
        <v>0</v>
      </c>
      <c r="F11" t="s">
        <v>332</v>
      </c>
      <c r="G11">
        <f>COUNTIF(Stats!D:D,'Player Count'!F11)</f>
        <v>2</v>
      </c>
      <c r="J11" s="67" t="s">
        <v>372</v>
      </c>
      <c r="K11">
        <f>COUNTIF(Stats!D:D,'Player Count'!J11)</f>
        <v>0</v>
      </c>
      <c r="M11" s="111"/>
      <c r="N11" s="67" t="s">
        <v>382</v>
      </c>
      <c r="O11">
        <f>COUNTIF(Stats!D:D,'Player Count'!N11)</f>
        <v>0</v>
      </c>
      <c r="Q11" s="111"/>
    </row>
    <row r="12" spans="2:17" x14ac:dyDescent="0.3">
      <c r="B12" t="s">
        <v>310</v>
      </c>
      <c r="C12">
        <f>COUNTIF(Stats!D:D,'Player Count'!B12)</f>
        <v>4</v>
      </c>
      <c r="F12" t="s">
        <v>333</v>
      </c>
      <c r="G12">
        <f>COUNTIF(Stats!D:D,'Player Count'!F12)</f>
        <v>0</v>
      </c>
      <c r="J12" s="67" t="s">
        <v>355</v>
      </c>
      <c r="K12">
        <f>COUNTIF(Stats!D:D,'Player Count'!J12)</f>
        <v>3</v>
      </c>
      <c r="M12" s="111"/>
      <c r="N12" s="67" t="s">
        <v>383</v>
      </c>
      <c r="O12">
        <f>COUNTIF(Stats!D:D,'Player Count'!N12)</f>
        <v>0</v>
      </c>
      <c r="Q12" s="111"/>
    </row>
    <row r="13" spans="2:17" x14ac:dyDescent="0.3">
      <c r="B13" t="s">
        <v>311</v>
      </c>
      <c r="C13">
        <f>COUNTIF(Stats!D:D,'Player Count'!B13)</f>
        <v>5</v>
      </c>
      <c r="F13" t="s">
        <v>334</v>
      </c>
      <c r="G13">
        <f>COUNTIF(Stats!D:D,'Player Count'!F13)</f>
        <v>4</v>
      </c>
      <c r="J13" s="67" t="s">
        <v>356</v>
      </c>
      <c r="K13">
        <f>COUNTIF(Stats!D:D,'Player Count'!J13)</f>
        <v>2</v>
      </c>
      <c r="M13" s="111"/>
      <c r="N13" t="s">
        <v>384</v>
      </c>
      <c r="O13">
        <f>COUNTIF(Stats!D:D,'Player Count'!N13)</f>
        <v>3</v>
      </c>
      <c r="Q13" s="111"/>
    </row>
    <row r="14" spans="2:17" x14ac:dyDescent="0.3">
      <c r="B14" t="s">
        <v>312</v>
      </c>
      <c r="C14">
        <f>COUNTIF(Stats!D:D,'Player Count'!B14)</f>
        <v>2</v>
      </c>
      <c r="F14" t="s">
        <v>335</v>
      </c>
      <c r="G14">
        <f>COUNTIF(Stats!D:D,'Player Count'!F14)</f>
        <v>1</v>
      </c>
      <c r="J14" s="67" t="s">
        <v>357</v>
      </c>
      <c r="K14">
        <f>COUNTIF(Stats!D:D,'Player Count'!J14)</f>
        <v>0</v>
      </c>
      <c r="M14" s="111"/>
      <c r="N14" s="67" t="s">
        <v>385</v>
      </c>
      <c r="O14">
        <f>COUNTIF(Stats!D:D,'Player Count'!N14)</f>
        <v>1</v>
      </c>
      <c r="Q14" s="111"/>
    </row>
    <row r="15" spans="2:17" x14ac:dyDescent="0.3">
      <c r="B15" t="s">
        <v>313</v>
      </c>
      <c r="C15">
        <f>COUNTIF(Stats!D:D,'Player Count'!B15)</f>
        <v>2</v>
      </c>
      <c r="F15" t="s">
        <v>336</v>
      </c>
      <c r="G15">
        <f>COUNTIF(Stats!D:D,'Player Count'!F15)</f>
        <v>2</v>
      </c>
      <c r="J15" s="67" t="s">
        <v>358</v>
      </c>
      <c r="K15">
        <f>COUNTIF(Stats!D:D,'Player Count'!J15)</f>
        <v>1</v>
      </c>
      <c r="M15" s="111"/>
      <c r="N15" s="67" t="s">
        <v>386</v>
      </c>
      <c r="O15">
        <f>COUNTIF(Stats!D:D,'Player Count'!N15)</f>
        <v>0</v>
      </c>
      <c r="Q15" s="111"/>
    </row>
    <row r="16" spans="2:17" x14ac:dyDescent="0.3">
      <c r="B16" t="s">
        <v>314</v>
      </c>
      <c r="C16">
        <f>COUNTIF(Stats!D:D,'Player Count'!B16)</f>
        <v>2</v>
      </c>
      <c r="F16" t="s">
        <v>337</v>
      </c>
      <c r="G16">
        <f>COUNTIF(Stats!D:D,'Player Count'!F16)</f>
        <v>1</v>
      </c>
      <c r="J16" t="s">
        <v>359</v>
      </c>
      <c r="K16">
        <f>COUNTIF(Stats!D:D,'Player Count'!J16)</f>
        <v>1</v>
      </c>
      <c r="M16" s="111"/>
      <c r="N16" s="67" t="s">
        <v>387</v>
      </c>
      <c r="O16">
        <f>COUNTIF(Stats!D:D,'Player Count'!N16)</f>
        <v>2</v>
      </c>
      <c r="Q16" s="111"/>
    </row>
    <row r="17" spans="2:17" x14ac:dyDescent="0.3">
      <c r="B17" t="s">
        <v>315</v>
      </c>
      <c r="C17">
        <f>COUNTIF(Stats!D:D,'Player Count'!B17)</f>
        <v>8</v>
      </c>
      <c r="F17" t="s">
        <v>338</v>
      </c>
      <c r="G17">
        <f>COUNTIF(Stats!D:D,'Player Count'!F17)</f>
        <v>3</v>
      </c>
      <c r="J17" s="67" t="s">
        <v>360</v>
      </c>
      <c r="K17">
        <f>COUNTIF(Stats!D:D,'Player Count'!J17)</f>
        <v>1</v>
      </c>
      <c r="M17" s="111"/>
      <c r="N17" s="67" t="s">
        <v>388</v>
      </c>
      <c r="O17">
        <f>COUNTIF(Stats!D:D,'Player Count'!N17)</f>
        <v>1</v>
      </c>
      <c r="Q17" s="111"/>
    </row>
    <row r="18" spans="2:17" x14ac:dyDescent="0.3">
      <c r="B18" t="s">
        <v>316</v>
      </c>
      <c r="C18">
        <f>COUNTIF(Stats!D:D,'Player Count'!B18)</f>
        <v>10</v>
      </c>
      <c r="F18" t="s">
        <v>339</v>
      </c>
      <c r="G18">
        <f>COUNTIF(Stats!D:D,'Player Count'!F18)</f>
        <v>1</v>
      </c>
      <c r="J18" s="67" t="s">
        <v>361</v>
      </c>
      <c r="K18">
        <f>COUNTIF(Stats!D:D,'Player Count'!J18)</f>
        <v>5</v>
      </c>
      <c r="M18" s="111"/>
      <c r="N18" t="s">
        <v>389</v>
      </c>
      <c r="O18">
        <f>COUNTIF(Stats!D:D,'Player Count'!N18)</f>
        <v>1</v>
      </c>
      <c r="Q18" s="111"/>
    </row>
    <row r="19" spans="2:17" x14ac:dyDescent="0.3">
      <c r="B19" t="s">
        <v>317</v>
      </c>
      <c r="C19">
        <f>COUNTIF(Stats!D:D,'Player Count'!B19)</f>
        <v>7</v>
      </c>
      <c r="F19" t="s">
        <v>340</v>
      </c>
      <c r="G19">
        <f>COUNTIF(Stats!D:D,'Player Count'!F19)</f>
        <v>1</v>
      </c>
      <c r="J19" s="67" t="s">
        <v>362</v>
      </c>
      <c r="K19">
        <f>COUNTIF(Stats!D:D,'Player Count'!J19)</f>
        <v>0</v>
      </c>
      <c r="M19" s="111"/>
      <c r="N19" s="67" t="s">
        <v>399</v>
      </c>
      <c r="O19">
        <f>COUNTIF(Stats!D:D,'Player Count'!N19)</f>
        <v>2</v>
      </c>
      <c r="Q19" s="111"/>
    </row>
    <row r="20" spans="2:17" x14ac:dyDescent="0.3">
      <c r="B20" t="s">
        <v>318</v>
      </c>
      <c r="C20">
        <f>COUNTIF(Stats!D:D,'Player Count'!B20)</f>
        <v>2</v>
      </c>
      <c r="F20" t="s">
        <v>341</v>
      </c>
      <c r="G20">
        <f>COUNTIF(Stats!D:D,'Player Count'!F20)</f>
        <v>0</v>
      </c>
      <c r="J20" s="67" t="s">
        <v>373</v>
      </c>
      <c r="K20">
        <f>COUNTIF(Stats!D:D,'Player Count'!J20)</f>
        <v>0</v>
      </c>
      <c r="M20" s="111"/>
      <c r="N20" s="67" t="s">
        <v>390</v>
      </c>
      <c r="O20">
        <f>COUNTIF(Stats!D:D,'Player Count'!N20)</f>
        <v>0</v>
      </c>
      <c r="Q20" s="111"/>
    </row>
    <row r="21" spans="2:17" x14ac:dyDescent="0.3">
      <c r="B21" t="s">
        <v>319</v>
      </c>
      <c r="C21">
        <f>COUNTIF(Stats!D:D,'Player Count'!B21)</f>
        <v>3</v>
      </c>
      <c r="F21" t="s">
        <v>342</v>
      </c>
      <c r="G21">
        <f>COUNTIF(Stats!D:D,'Player Count'!F21)</f>
        <v>1</v>
      </c>
      <c r="J21" s="67" t="s">
        <v>363</v>
      </c>
      <c r="K21">
        <f>COUNTIF(Stats!D:D,'Player Count'!J21)</f>
        <v>0</v>
      </c>
      <c r="M21" s="111"/>
      <c r="N21" t="s">
        <v>391</v>
      </c>
      <c r="O21">
        <f>COUNTIF(Stats!D:D,'Player Count'!N21)</f>
        <v>4</v>
      </c>
      <c r="Q21" s="111"/>
    </row>
    <row r="22" spans="2:17" x14ac:dyDescent="0.3">
      <c r="B22" t="s">
        <v>320</v>
      </c>
      <c r="C22">
        <f>COUNTIF(Stats!D:D,'Player Count'!B22)</f>
        <v>0</v>
      </c>
      <c r="F22" t="s">
        <v>343</v>
      </c>
      <c r="G22">
        <f>COUNTIF(Stats!D:D,'Player Count'!F22)</f>
        <v>5</v>
      </c>
      <c r="J22" s="67" t="s">
        <v>364</v>
      </c>
      <c r="K22">
        <f>COUNTIF(Stats!D:D,'Player Count'!J22)</f>
        <v>1</v>
      </c>
      <c r="M22" s="111"/>
      <c r="N22" s="67" t="s">
        <v>392</v>
      </c>
      <c r="O22">
        <f>COUNTIF(Stats!D:D,'Player Count'!N22)</f>
        <v>0</v>
      </c>
      <c r="Q22" s="111"/>
    </row>
    <row r="23" spans="2:17" x14ac:dyDescent="0.3">
      <c r="B23" t="s">
        <v>321</v>
      </c>
      <c r="C23">
        <f>COUNTIF(Stats!D:D,'Player Count'!B23)</f>
        <v>8</v>
      </c>
      <c r="F23" t="s">
        <v>344</v>
      </c>
      <c r="G23">
        <f>COUNTIF(Stats!D:D,'Player Count'!F23)</f>
        <v>0</v>
      </c>
      <c r="J23" t="s">
        <v>365</v>
      </c>
      <c r="K23">
        <f>COUNTIF(Stats!D:D,'Player Count'!J23)</f>
        <v>0</v>
      </c>
      <c r="M23" s="111"/>
      <c r="N23" t="s">
        <v>393</v>
      </c>
      <c r="O23">
        <f>COUNTIF(Stats!D:D,'Player Count'!N23)</f>
        <v>2</v>
      </c>
      <c r="Q23" s="111"/>
    </row>
    <row r="24" spans="2:17" x14ac:dyDescent="0.3">
      <c r="B24" t="s">
        <v>322</v>
      </c>
      <c r="C24">
        <f>COUNTIF(Stats!D:D,'Player Count'!B24)</f>
        <v>1</v>
      </c>
      <c r="F24" t="s">
        <v>345</v>
      </c>
      <c r="G24">
        <f>COUNTIF(Stats!D:D,'Player Count'!F24)</f>
        <v>1</v>
      </c>
      <c r="J24" t="s">
        <v>366</v>
      </c>
      <c r="K24">
        <f>COUNTIF(Stats!D:D,'Player Count'!J24)</f>
        <v>1</v>
      </c>
      <c r="M24" s="111"/>
      <c r="N24" s="67" t="s">
        <v>394</v>
      </c>
      <c r="O24">
        <f>COUNTIF(Stats!D:D,'Player Count'!N24)</f>
        <v>2</v>
      </c>
      <c r="Q24" s="111"/>
    </row>
    <row r="25" spans="2:17" x14ac:dyDescent="0.3">
      <c r="B25" t="s">
        <v>323</v>
      </c>
      <c r="C25">
        <f>COUNTIF(Stats!D:D,'Player Count'!B25)</f>
        <v>1</v>
      </c>
      <c r="F25" t="s">
        <v>346</v>
      </c>
      <c r="G25">
        <f>COUNTIF(Stats!D:D,'Player Count'!F25)</f>
        <v>1</v>
      </c>
      <c r="J25" s="67" t="s">
        <v>367</v>
      </c>
      <c r="K25">
        <f>COUNTIF(Stats!D:D,'Player Count'!J25)</f>
        <v>1</v>
      </c>
      <c r="M25" s="111"/>
      <c r="N25" s="67" t="s">
        <v>395</v>
      </c>
      <c r="O25">
        <f>COUNTIF(Stats!D:D,'Player Count'!N25)</f>
        <v>2</v>
      </c>
      <c r="Q25" s="111"/>
    </row>
    <row r="26" spans="2:17" x14ac:dyDescent="0.3">
      <c r="B26" s="78" t="s">
        <v>325</v>
      </c>
      <c r="C26" s="78">
        <f>SUM(C6:C25)</f>
        <v>74</v>
      </c>
      <c r="F26" t="s">
        <v>347</v>
      </c>
      <c r="G26">
        <f>COUNTIF(Stats!D:D,'Player Count'!F26)</f>
        <v>2</v>
      </c>
      <c r="J26" t="s">
        <v>368</v>
      </c>
      <c r="K26">
        <f>COUNTIF(Stats!D:D,'Player Count'!J26)</f>
        <v>2</v>
      </c>
      <c r="M26" s="111"/>
      <c r="N26" s="67" t="s">
        <v>396</v>
      </c>
      <c r="O26">
        <f>COUNTIF(Stats!D:D,'Player Count'!N26)</f>
        <v>0</v>
      </c>
      <c r="Q26" s="111"/>
    </row>
    <row r="27" spans="2:17" x14ac:dyDescent="0.3">
      <c r="F27" t="s">
        <v>348</v>
      </c>
      <c r="G27">
        <f>COUNTIF(Stats!D:D,'Player Count'!F27)</f>
        <v>2</v>
      </c>
      <c r="J27" s="67" t="s">
        <v>374</v>
      </c>
      <c r="K27">
        <f>COUNTIF(Stats!D:D,'Player Count'!J27)</f>
        <v>4</v>
      </c>
      <c r="M27" s="111"/>
      <c r="N27" s="67" t="s">
        <v>397</v>
      </c>
      <c r="O27">
        <f>COUNTIF(Stats!D:D,'Player Count'!N27)</f>
        <v>3</v>
      </c>
      <c r="Q27" s="111"/>
    </row>
    <row r="28" spans="2:17" x14ac:dyDescent="0.3">
      <c r="F28" t="s">
        <v>349</v>
      </c>
      <c r="G28">
        <f>COUNTIF(Stats!D:D,'Player Count'!F28)</f>
        <v>3</v>
      </c>
      <c r="J28" s="67" t="s">
        <v>369</v>
      </c>
      <c r="K28">
        <f>COUNTIF(Stats!D:D,'Player Count'!J28)</f>
        <v>2</v>
      </c>
      <c r="M28" s="111"/>
      <c r="N28" s="67" t="s">
        <v>400</v>
      </c>
      <c r="O28">
        <f>COUNTIF(Stats!D:D,'Player Count'!N28)</f>
        <v>1</v>
      </c>
      <c r="Q28" s="111"/>
    </row>
    <row r="29" spans="2:17" x14ac:dyDescent="0.3">
      <c r="F29" t="s">
        <v>350</v>
      </c>
      <c r="G29">
        <f>COUNTIF(Stats!D:D,'Player Count'!F29)</f>
        <v>3</v>
      </c>
      <c r="J29" s="67" t="s">
        <v>375</v>
      </c>
      <c r="K29">
        <f>COUNTIF(Stats!D:D,'Player Count'!J29)</f>
        <v>2</v>
      </c>
      <c r="N29" t="s">
        <v>398</v>
      </c>
      <c r="O29">
        <f>COUNTIF(Stats!D:D,'Player Count'!N29)</f>
        <v>1</v>
      </c>
    </row>
    <row r="30" spans="2:17" x14ac:dyDescent="0.3">
      <c r="F30" s="78" t="s">
        <v>325</v>
      </c>
      <c r="G30" s="78">
        <f>SUM(G6:G29)</f>
        <v>45</v>
      </c>
      <c r="J30" s="78" t="s">
        <v>325</v>
      </c>
      <c r="K30" s="78">
        <f>SUM(K6:K29)</f>
        <v>32</v>
      </c>
      <c r="N30" s="78" t="s">
        <v>325</v>
      </c>
      <c r="O30" s="78">
        <f>SUM(O6:O29)</f>
        <v>29</v>
      </c>
    </row>
    <row r="38" spans="1:15" x14ac:dyDescent="0.3">
      <c r="A38" s="67" t="s">
        <v>431</v>
      </c>
      <c r="C38" s="116">
        <f>C26/SUM(C26,G30,K30,O30)</f>
        <v>0.41111111111111109</v>
      </c>
      <c r="D38" s="116"/>
      <c r="E38" s="116"/>
      <c r="F38" s="116"/>
      <c r="G38" s="116">
        <f>G30/SUM(C26,G30,K30,O30)</f>
        <v>0.25</v>
      </c>
      <c r="H38" s="116"/>
      <c r="I38" s="116"/>
      <c r="J38" s="116"/>
      <c r="K38" s="116">
        <f>K30/SUM(C26,G30,K30,O30)</f>
        <v>0.17777777777777778</v>
      </c>
      <c r="L38" s="116"/>
      <c r="M38" s="116"/>
      <c r="N38" s="116"/>
      <c r="O38" s="116">
        <f>O30/SUM(C26,G30,K30,O30)</f>
        <v>0.16111111111111112</v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Stats</vt:lpstr>
      <vt:lpstr>Table</vt:lpstr>
      <vt:lpstr>Cup</vt:lpstr>
      <vt:lpstr>BFL Challenge</vt:lpstr>
      <vt:lpstr>Player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2025-09-28T19:13:14Z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