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GC 2021\"/>
    </mc:Choice>
  </mc:AlternateContent>
  <xr:revisionPtr revIDLastSave="22" documentId="11_435E717D27F680781F3A904ACFFDF7811214B9A9" xr6:coauthVersionLast="47" xr6:coauthVersionMax="47" xr10:uidLastSave="{3879D05F-65DA-43EE-B625-498DDB342493}"/>
  <bookViews>
    <workbookView xWindow="0" yWindow="0" windowWidth="28800" windowHeight="12000" tabRatio="831" firstSheet="2" activeTab="2" xr2:uid="{00000000-000D-0000-FFFF-FFFF00000000}"/>
  </bookViews>
  <sheets>
    <sheet name="Portada" sheetId="35" r:id="rId1"/>
    <sheet name="Parámetros de riesgo" sheetId="32" r:id="rId2"/>
    <sheet name="Matriz Riesgo y Op" sheetId="20" r:id="rId3"/>
    <sheet name="E de efectividad Ri" sheetId="33" r:id="rId4"/>
    <sheet name="E de efectividad Op" sheetId="34" r:id="rId5"/>
    <sheet name="Ponderación" sheetId="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MENAZARAS">[1]CÁLCULOS!$B$29:$B$30</definedName>
    <definedName name="_xlnm.Print_Area" localSheetId="4">'E de efectividad Op'!$A$1:$H$43</definedName>
    <definedName name="_xlnm.Print_Area" localSheetId="3">'E de efectividad Ri'!$A$1:$H$36</definedName>
    <definedName name="_xlnm.Print_Area" localSheetId="2">'Matriz Riesgo y Op'!$A$1:$N$91</definedName>
    <definedName name="_xlnm.Print_Area" localSheetId="0">Portada!$A$1:$L$12</definedName>
    <definedName name="arriba3d">#REF!</definedName>
    <definedName name="ARRIBA4A">#REF!</definedName>
    <definedName name="ARRIBADOSA">#REF!</definedName>
    <definedName name="ARRIBADOSABE">#REF!</definedName>
    <definedName name="ARRIBADUOSAAA">'[2]1a. Misión, Visión'!#REF!</definedName>
    <definedName name="ARRIBAFACTCLAU">#REF!</definedName>
    <definedName name="ARRIBAIMPRIMIR">#REF!</definedName>
    <definedName name="BUSCARMES">#REF!</definedName>
    <definedName name="DEBILIDAD">#REF!</definedName>
    <definedName name="Entorno">Ponderación!$A$2:$B$11</definedName>
    <definedName name="ESTRATEGIA">#REF!</definedName>
    <definedName name="EXTERNAS">#REF!</definedName>
    <definedName name="FLUJODECAJA">#REF!</definedName>
    <definedName name="FORTALEZAS">#REF!</definedName>
    <definedName name="GRAFIK2a6">#REF!</definedName>
    <definedName name="Impacto" localSheetId="1">[3]Ponderación!$G$2:$H$4</definedName>
    <definedName name="Impacto" localSheetId="0">[4]Ponderación!$G$2:$H$5</definedName>
    <definedName name="Impacto">Ponderación!$G$2:$H$5</definedName>
    <definedName name="INDICE">[2]INDICE!#REF!</definedName>
    <definedName name="INFO2a6">#REF!</definedName>
    <definedName name="INFO2E">#REF!</definedName>
    <definedName name="INFO2F">#REF!</definedName>
    <definedName name="INFO2G">#REF!</definedName>
    <definedName name="INFO3A">#REF!</definedName>
    <definedName name="INFO3B">#REF!</definedName>
    <definedName name="info3ce">#REF!</definedName>
    <definedName name="INFO4A">#REF!</definedName>
    <definedName name="INFOADL">#REF!</definedName>
    <definedName name="infoBCG">#REF!</definedName>
    <definedName name="INFODOSA">#REF!</definedName>
    <definedName name="INFODOSABE">#REF!</definedName>
    <definedName name="INFODOSBE">#REF!</definedName>
    <definedName name="INFODUOSAAA">'[2]1a. Misión, Visión'!#REF!</definedName>
    <definedName name="INFOINDICE">[2]INDICE!#REF!</definedName>
    <definedName name="INFOPLAN">[2]INDICE!#REF!</definedName>
    <definedName name="INFOSTRATEGICPLAN">[2]INDICE!#REF!</definedName>
    <definedName name="INFOUNOBE">#REF!</definedName>
    <definedName name="INFOUNOCE">#REF!</definedName>
    <definedName name="INTENSIDAD">[1]CÁLCULOS!$B$22:$B$26</definedName>
    <definedName name="INVERSION">#REF!</definedName>
    <definedName name="Menor" localSheetId="5">"Severidad"</definedName>
    <definedName name="Naturaleza" localSheetId="1">[3]Ponderación!$A$2:$B$8</definedName>
    <definedName name="Naturaleza" localSheetId="0">[5]Ponderación!$A$2:$B$11</definedName>
    <definedName name="Naturaleza">Ponderación!$A$2:$B$11</definedName>
    <definedName name="nomeses">#REF!</definedName>
    <definedName name="NUMES">#REF!</definedName>
    <definedName name="PESTPEST">'[1]3a'!#REF!</definedName>
    <definedName name="PLANNINGSALES">[2]INDICE!#REF!</definedName>
    <definedName name="PONERDATOS">#REF!</definedName>
    <definedName name="Probabilidad" localSheetId="1">[3]Ponderación!$D$2:$E$4</definedName>
    <definedName name="Probabilidad" localSheetId="0">[5]Ponderación!$D$2:$E$4</definedName>
    <definedName name="Probabilidad">Ponderación!$D$2:$E$4</definedName>
    <definedName name="PUBLICIDAD">[2]INDICE!#REF!</definedName>
    <definedName name="Severidad">[5]Ponderación!$G$2:$H$5</definedName>
    <definedName name="_xlnm.Print_Titles" localSheetId="2">'Matriz Riesgo y Op'!$1:$4</definedName>
    <definedName name="_xlnm.Print_Titles" localSheetId="1">'Parámetros de riesgo'!$1:$4</definedName>
    <definedName name="trescec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4" l="1"/>
  <c r="B9" i="34"/>
  <c r="I67" i="20" l="1"/>
  <c r="J67" i="20" s="1"/>
  <c r="K67" i="20" s="1"/>
  <c r="L67" i="20" s="1"/>
  <c r="I72" i="20"/>
  <c r="J72" i="20" s="1"/>
  <c r="K72" i="20" s="1"/>
  <c r="L72" i="20" s="1"/>
  <c r="I77" i="20"/>
  <c r="J77" i="20" s="1"/>
  <c r="K77" i="20" s="1"/>
  <c r="L77" i="20" s="1"/>
  <c r="I82" i="20"/>
  <c r="J82" i="20" s="1"/>
  <c r="K82" i="20" s="1"/>
  <c r="L82" i="20" s="1"/>
  <c r="I87" i="20"/>
  <c r="J87" i="20" s="1"/>
  <c r="K87" i="20" s="1"/>
  <c r="L87" i="20" s="1"/>
  <c r="I13" i="20"/>
  <c r="J13" i="20" s="1"/>
  <c r="K13" i="20" s="1"/>
  <c r="L13" i="20" s="1"/>
  <c r="I18" i="20"/>
  <c r="J18" i="20" s="1"/>
  <c r="K18" i="20" s="1"/>
  <c r="L18" i="20" s="1"/>
  <c r="I23" i="20"/>
  <c r="J23" i="20" s="1"/>
  <c r="K23" i="20" s="1"/>
  <c r="L23" i="20" s="1"/>
  <c r="I33" i="20"/>
  <c r="J33" i="20" s="1"/>
  <c r="K33" i="20" s="1"/>
  <c r="L33" i="20" s="1"/>
  <c r="I38" i="20"/>
  <c r="J38" i="20" s="1"/>
  <c r="K38" i="20" s="1"/>
  <c r="L38" i="20" s="1"/>
  <c r="I43" i="20"/>
  <c r="J43" i="20" s="1"/>
  <c r="K43" i="20" s="1"/>
  <c r="L43" i="20" s="1"/>
  <c r="I62" i="20" l="1"/>
  <c r="J62" i="20" s="1"/>
  <c r="K62" i="20" s="1"/>
  <c r="L62" i="20" s="1"/>
  <c r="I57" i="20"/>
  <c r="J57" i="20" s="1"/>
  <c r="K57" i="20" s="1"/>
  <c r="L57" i="20" s="1"/>
  <c r="I52" i="20"/>
  <c r="J52" i="20" s="1"/>
  <c r="K52" i="20" s="1"/>
  <c r="L52" i="20" s="1"/>
  <c r="I28" i="20"/>
  <c r="J28" i="20" s="1"/>
  <c r="K28" i="20" s="1"/>
  <c r="L28" i="20" s="1"/>
  <c r="I8" i="20" l="1"/>
  <c r="J8" i="20" s="1"/>
  <c r="K8" i="20" s="1"/>
  <c r="L8" i="20" l="1"/>
  <c r="F27" i="34" l="1"/>
  <c r="E27" i="34"/>
  <c r="D27" i="34"/>
  <c r="C27" i="34"/>
  <c r="C28" i="34" l="1"/>
  <c r="C30" i="34" s="1"/>
  <c r="F20" i="33"/>
  <c r="C20" i="33" l="1"/>
  <c r="D20" i="33"/>
  <c r="E20" i="33"/>
  <c r="C21" i="33" l="1"/>
  <c r="C2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Palacios Martínez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SGC:
(Numero de acciones de respuesta  x 4)</t>
        </r>
      </text>
    </comment>
  </commentList>
</comments>
</file>

<file path=xl/sharedStrings.xml><?xml version="1.0" encoding="utf-8"?>
<sst xmlns="http://schemas.openxmlformats.org/spreadsheetml/2006/main" count="439" uniqueCount="259">
  <si>
    <t>INSTITUTO NACIONAL ELECTORAL JLE NAYARIT
SISTEMA DE GESTIÓN DE LA CALIDAD</t>
  </si>
  <si>
    <t>Versión: 0</t>
  </si>
  <si>
    <t>ANÁLISIS DE RIESGOS/OPORTUNIDADES
PROCESO DE RECLUTAMIENTO Y SELECCIÓN</t>
  </si>
  <si>
    <t>Fecha de emisión:
06/03/2020</t>
  </si>
  <si>
    <t>RESPONSABLE</t>
  </si>
  <si>
    <t>ROL</t>
  </si>
  <si>
    <t>NOMBRE</t>
  </si>
  <si>
    <t>FIRMA</t>
  </si>
  <si>
    <t>Elaboración:</t>
  </si>
  <si>
    <t>Coordinadores de la Calidad</t>
  </si>
  <si>
    <t>Lic. María Concepción Maldonado Soto 
Mtra. Luz Elena Rodríguez López 
C. Raúl Carrillo Manríquez</t>
  </si>
  <si>
    <t>Revisión:</t>
  </si>
  <si>
    <t>Alta Dirección</t>
  </si>
  <si>
    <t>Mtro. Ignacio Rodríguez Villaseñor</t>
  </si>
  <si>
    <t>Aprobación:</t>
  </si>
  <si>
    <t>Mtro. Eduardo Manuel Trujillo Trujillo
Mtra. Verónica Sandoval Castañeda
Lic. Pablo García Martínez</t>
  </si>
  <si>
    <t>PARÁMETROS DE RIESGOS</t>
  </si>
  <si>
    <t>RIESGOS</t>
  </si>
  <si>
    <t>OPORTUNIDADES</t>
  </si>
  <si>
    <t>NATURALEZA</t>
  </si>
  <si>
    <t>DEFINICIONES</t>
  </si>
  <si>
    <t>Operativa</t>
  </si>
  <si>
    <t>Riesgo cuyos efectos están relacionados con la nula o mala prestación del servicio y/o entrega de la credencial para votar durante la operación y a la entrega a la Ciudadanía. Puede incluir maquinaria, equipo, infraestructura, recurso humano, insumos, servicios de apoyo (agua potable, electricidad, redes, internet, Sistema SIIRFE-MAC) y partes interesadas.</t>
  </si>
  <si>
    <t>Oportunidad cuyos efectos están relacionados con la prestación del servicio y/o entrega de la credencial para votar durante la operación y a la entrega a la Ciudadanía de forma eficiente. Puede incluir maquinaria, equipo, infraestructura, recurso humano, insumos, servicios de apoyo (agua potable, electricidad, redes, internet, Sistema SIIRFE-MAC, etc.) y partes interesadas.</t>
  </si>
  <si>
    <t>Ambiental</t>
  </si>
  <si>
    <t>Cualquier riesgo cuyo efecto negativo está relacionado con la salud física, medio ambiente y seguridad laboral de cualquier parte interesada (interna o externa) así como el ambiente laboral de los funcionarios dentro de los MAC´s.</t>
  </si>
  <si>
    <t>Oportunidad cuyo efecto está relacionado con mantener e incrementar los beneficios en la salud física, medio ambiente y seguridad laboral de cualquier parte interesada (interna y externa) así como el ambiente laboral de los funcionarios dentro de los MAC´s.</t>
  </si>
  <si>
    <t>Legal y Reglamentario</t>
  </si>
  <si>
    <t>Riesgo cuyos efectos están relacionados con los cambios de las normatividades legales y reglamentarias aplicables al instituto en el ámbito federal, local y del ramo que no permitan acceder, mantener o mejorar las relaciones con las partes interesadas y esto afecte a la  operación y a la entrega de la credencial para votar y/o trámite a la Ciudadanía.</t>
  </si>
  <si>
    <t>Oportunidad cuyos efectos están relacionados con el aprovechamiento de los cambios en las normatividades legales y reglamentarias aplicables en el Instituto en el ámbito federal, local y del ramo que permitan  mantener y mejorar las relaciones con las partes interesadas durante la operación y a la entrega de la credencial para votar y/o trámite a la Ciudadanía.</t>
  </si>
  <si>
    <t>Política</t>
  </si>
  <si>
    <t>Riesgo cuyos efectos están relacionados con la probabilidad de que las fuerzas políticas generen cambios negativos en el entorno institucional y obstaculicen o minimicen relaciones con partes interesadas.</t>
  </si>
  <si>
    <t>Oportunidad cuyos efectos están relacionados con la probabilidad de que las fuerzas políticas generen cambios positivos en el entorno Institucional y apoyen a mejorar las relaciones con las partes interesadas.</t>
  </si>
  <si>
    <t>Industrial</t>
  </si>
  <si>
    <t>Riesgo cuyos efectos están relacionados con partes interesadas que generan una desventaja frente a la competencia en el mismo ramo, zona geográfica, Ciudad, Estado y/o País en la prestación del producto/servicio brindado a la Ciudadanía.</t>
  </si>
  <si>
    <t>Oportunidad cuyos efectos están relacionados con partes interesadas que generan una ventaja competitiva en el mismo ramo, zona geográfica, Ciudad, Estado y/o País en la prestación del producto / servicio brindado a la Ciudadanía.</t>
  </si>
  <si>
    <t>Institucional</t>
  </si>
  <si>
    <t>Riesgo cuyos efectos están relacionados con cambios en la planeación y ejecución estratégica del INE, DERFE, DOS que provocan limitantes tangibles e intangibles en los resultados de los  MAC´s.</t>
  </si>
  <si>
    <t>Oportunidad cuyos efectos están relacionados con cambios en la planeación y ejecución estratégica del INE, DERFE, DOS que provocan beneficios tangibles e intangibles en los resultados de los  MAC´s.</t>
  </si>
  <si>
    <t>Social/Cultural</t>
  </si>
  <si>
    <t xml:space="preserve">Riesgo en los integrantes del mercado y su influencia en el entorno. Variables como la evolución demográfica, movilidad social, cambios en el estilo de vida, actitud consumista, nivel educativo, patrones culturales y la religión.
</t>
  </si>
  <si>
    <t xml:space="preserve">Oportunidad que los integrantes del mercado y su influencia en el entorno sean de beneficio con la evolución demográfica, movilidad social, cambios en el estilo de vida, actitud consumista, nivel educativo, patrones culturales y la religión.
</t>
  </si>
  <si>
    <t>Tecnológicos</t>
  </si>
  <si>
    <t>Riesgo del desarrollo tecnológico y sus aportes en la actividad Institucional. Depende de su estado la cifra en gasto público en investigación, preocupación gubernamental y de industria por la tecnología, grado de obsolescencia, madurez de las tecnologías convencionales, desarrollo de nuevos productos, velocidad de transmisión de la tecnología.</t>
  </si>
  <si>
    <t>Oportunidad en el desarrollo tecnológico y sus aportes en la actividad de los  MAC´s, madurez de las tecnologías convencionales, desarrollo de nuevos productos, velocidad de transmisión de la tecnología.</t>
  </si>
  <si>
    <t>Económico / Financiero</t>
  </si>
  <si>
    <t>Riesgo cuyos efectos están relacionados con limitar o detener la sostenibilidad financiera de los  MAC´s  las cuales pueden ser generadas en conjunto por una o unas de las partes interesadas.</t>
  </si>
  <si>
    <t>Oportunidad cuyos efectos están relacionados con mantener e incrementar la sostenibilidad financiera del Instituto, las cuales pueden ser generadas en conjunto por una o unas de las partes interesadas.</t>
  </si>
  <si>
    <t>PROBABILIDAD</t>
  </si>
  <si>
    <t>Baja</t>
  </si>
  <si>
    <r>
      <rPr>
        <b/>
        <sz val="16"/>
        <color theme="1"/>
        <rFont val="Arial"/>
        <family val="2"/>
      </rPr>
      <t>Remotamente posible</t>
    </r>
    <r>
      <rPr>
        <sz val="16"/>
        <color theme="1"/>
        <rFont val="Arial"/>
        <family val="2"/>
      </rPr>
      <t>. El daño ocurre muy rara vez.</t>
    </r>
  </si>
  <si>
    <r>
      <rPr>
        <b/>
        <sz val="16"/>
        <rFont val="Arial"/>
        <family val="2"/>
      </rPr>
      <t>Remotamente posible</t>
    </r>
    <r>
      <rPr>
        <sz val="16"/>
        <rFont val="Arial"/>
        <family val="2"/>
      </rPr>
      <t>. La oportunidad ocurre muy rara vez.</t>
    </r>
  </si>
  <si>
    <t>Media</t>
  </si>
  <si>
    <r>
      <rPr>
        <b/>
        <sz val="16"/>
        <color theme="1"/>
        <rFont val="Arial"/>
        <family val="2"/>
      </rPr>
      <t>Bastante posible</t>
    </r>
    <r>
      <rPr>
        <sz val="16"/>
        <color theme="1"/>
        <rFont val="Arial"/>
        <family val="2"/>
      </rPr>
      <t>. El daño ocurre en algunas ocasiones y no es extraño que sucediera.</t>
    </r>
  </si>
  <si>
    <r>
      <rPr>
        <b/>
        <sz val="16"/>
        <rFont val="Arial"/>
        <family val="2"/>
      </rPr>
      <t>Bastante posible</t>
    </r>
    <r>
      <rPr>
        <sz val="16"/>
        <rFont val="Arial"/>
        <family val="2"/>
      </rPr>
      <t>. La oportunidad ocurre en algunas ocasiones y no es extraño que sucediera.</t>
    </r>
  </si>
  <si>
    <t>Alta</t>
  </si>
  <si>
    <r>
      <rPr>
        <b/>
        <sz val="16"/>
        <color theme="1"/>
        <rFont val="Arial"/>
        <family val="2"/>
      </rPr>
      <t>Completamente posible</t>
    </r>
    <r>
      <rPr>
        <sz val="16"/>
        <color theme="1"/>
        <rFont val="Arial"/>
        <family val="2"/>
      </rPr>
      <t>. El daño ocurre siempre o casi siempre y ya ha ocurrido en ocasiones anteriores.</t>
    </r>
  </si>
  <si>
    <r>
      <rPr>
        <b/>
        <sz val="16"/>
        <rFont val="Arial"/>
        <family val="2"/>
      </rPr>
      <t>Completamente posible</t>
    </r>
    <r>
      <rPr>
        <sz val="16"/>
        <rFont val="Arial"/>
        <family val="2"/>
      </rPr>
      <t>. La oportunidad ocurre casi siempre o siempre y ya ha ocurrido en ocasiones anteriores.</t>
    </r>
  </si>
  <si>
    <t>IMPACTO</t>
  </si>
  <si>
    <t>Leve</t>
  </si>
  <si>
    <t>Riesgo mínimo negativo que limita la integridad para otorgar la prestación del servicio determinado por el proceso. Puede revertirse de forma rápida o inmediata y genera costos de no calidad mínimos sin daños permanentes.</t>
  </si>
  <si>
    <t>Impacto mínimo positivo que mantiene la integridad para otorgar la prestación del servicio determinado por el proceso. Puede implementarse de forma rápida y genera costos de calidad mínimos.</t>
  </si>
  <si>
    <t>Moderado</t>
  </si>
  <si>
    <t>Riesgo negativo considerable que afecta la integridad para otorgar la prestación del servicio determinado por el proceso. Puede revertirse en un corto tiempo y genera costos de no calidad considerables y con daños mínimos permanentes.</t>
  </si>
  <si>
    <t>Impacto positivo considerable que mejora la integridad para otorgar la prestación del servicio determinado por el proceso. Puede implementarse de un corto tiempo y genera costos de calidad considerables.</t>
  </si>
  <si>
    <t>Grave</t>
  </si>
  <si>
    <t>Riesgo negativo que afecta gravemente la integridad para otorgar la prestación del servicio determinado por el proceso. Pocas veces puede revertirse en un mediano o largo tiempo y genera costos de no calidad altos y con daños visiblemente permanentes.</t>
  </si>
  <si>
    <t>Importante</t>
  </si>
  <si>
    <t>Impacto positivo garantizado que potencializa la integridad para otorgar la prestación del servicio determinado por el proceso. Puede implementarse en un mediano o largo tiempo y genera costos de calidad considerables y posiblemente permanentes.</t>
  </si>
  <si>
    <t>RANGOS</t>
  </si>
  <si>
    <t>CLASIFICACIÓN</t>
  </si>
  <si>
    <t>DICTAMEN</t>
  </si>
  <si>
    <t>ACCIONES</t>
  </si>
  <si>
    <t>0 - 199</t>
  </si>
  <si>
    <t>TRIVIAL</t>
  </si>
  <si>
    <t>VIGILARLO</t>
  </si>
  <si>
    <r>
      <t xml:space="preserve">Control rutinario, no afecta la secuencia e integridad del proceso  y/o Partes Interesadas. Documentar en las acciones de respuesta de la </t>
    </r>
    <r>
      <rPr>
        <b/>
        <sz val="16"/>
        <color theme="1"/>
        <rFont val="Arial"/>
        <family val="2"/>
      </rPr>
      <t>matriz de riesgos y oportunidades.</t>
    </r>
  </si>
  <si>
    <t>0 - 250</t>
  </si>
  <si>
    <t>LIMITADA</t>
  </si>
  <si>
    <t>A CONSIDERAR</t>
  </si>
  <si>
    <r>
      <t xml:space="preserve">Oportunidad que genera un beneficio mínimo en el proceso y/o partes interesadas de la cual se espera un resultado inmediato. Documentar en las acciones de respuesta de la </t>
    </r>
    <r>
      <rPr>
        <b/>
        <sz val="16"/>
        <rFont val="Arial"/>
        <family val="2"/>
      </rPr>
      <t>matriz de riesgos y oportunidades.</t>
    </r>
  </si>
  <si>
    <t>200 - 399</t>
  </si>
  <si>
    <t>TOLERABLE</t>
  </si>
  <si>
    <t>ASUMIRLO</t>
  </si>
  <si>
    <r>
      <t xml:space="preserve">Monitorear el riesgo, afecta mínimamente la secuencia y la integridad del proceso. Documentar en las acciones de respuesta de la </t>
    </r>
    <r>
      <rPr>
        <b/>
        <sz val="16"/>
        <color theme="1"/>
        <rFont val="Arial"/>
        <family val="2"/>
      </rPr>
      <t>matriz de riesgos y oportunidades.</t>
    </r>
  </si>
  <si>
    <t>251 - 500</t>
  </si>
  <si>
    <t>MEDIA</t>
  </si>
  <si>
    <t>ABORDAR</t>
  </si>
  <si>
    <r>
      <t xml:space="preserve">Oportunidad con buena posibilidad de abordarse siempre y cuando se profundice en los beneficios esperados en el proceso de una o varias áreas  y/o partes interesadas de la cual se espera un resultado a corto plazo. Documentar en las acciones de respuesta de la </t>
    </r>
    <r>
      <rPr>
        <b/>
        <sz val="16"/>
        <rFont val="Arial"/>
        <family val="2"/>
      </rPr>
      <t>matriz de riesgos y oportunidades.</t>
    </r>
  </si>
  <si>
    <t>400 - 599</t>
  </si>
  <si>
    <t>MODERADO</t>
  </si>
  <si>
    <t>CONTROLARLO</t>
  </si>
  <si>
    <r>
      <t>Documentar las acciones de respuesta en la</t>
    </r>
    <r>
      <rPr>
        <b/>
        <sz val="16"/>
        <color theme="1"/>
        <rFont val="Arial"/>
        <family val="2"/>
      </rPr>
      <t xml:space="preserve"> evaluación de efectividad de riesgos y oportunidades</t>
    </r>
    <r>
      <rPr>
        <sz val="16"/>
        <color theme="1"/>
        <rFont val="Arial"/>
        <family val="2"/>
      </rPr>
      <t xml:space="preserve"> e incluir  controles permanentes ya que existe un riesgo moderado en la secuencia y la integridad del proceso y/o partes interesadas.</t>
    </r>
  </si>
  <si>
    <t>501 - 750</t>
  </si>
  <si>
    <t>POTENCIAL</t>
  </si>
  <si>
    <t>APROPIARSE</t>
  </si>
  <si>
    <r>
      <t xml:space="preserve">Oportunidad con beneficios claros y específicos en el proceso de una o varias áreas y/o partes interesadas, de la cual se espera un resultado a corto y mediano plazo. Documentar en las acciones de respuesta de la </t>
    </r>
    <r>
      <rPr>
        <b/>
        <sz val="16"/>
        <rFont val="Arial"/>
        <family val="2"/>
      </rPr>
      <t>matriz de riesgos y oportunidades.</t>
    </r>
  </si>
  <si>
    <t>600 - 799</t>
  </si>
  <si>
    <t>IMPORTANTE</t>
  </si>
  <si>
    <t>MINIMIZARLO</t>
  </si>
  <si>
    <r>
      <t>Acción de contención inmediata, es importante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eficaz y eficiente donde se realice un control específico y permanente ya que el riesgo es alto en la secuencia y la integridad del proceso  y/o partes interesadas.</t>
    </r>
  </si>
  <si>
    <t>751 - 1000</t>
  </si>
  <si>
    <t>SOBRESALIENTE</t>
  </si>
  <si>
    <t>EXPLOTARLA</t>
  </si>
  <si>
    <r>
      <t xml:space="preserve">Oportunidad con beneficios claros, generales y específicos en el proceso de varias o todas las áreas  y/o partes interesadas de la cual se obtiene un resultado a corto, mediano y/o largo plazo. Documentar las acciones de respuesta en la </t>
    </r>
    <r>
      <rPr>
        <b/>
        <sz val="16"/>
        <rFont val="Arial"/>
        <family val="2"/>
      </rPr>
      <t>evaluación de efectividad de riesgos y oportunidades.</t>
    </r>
  </si>
  <si>
    <t>800 - 1000</t>
  </si>
  <si>
    <t>INTOLERABLE</t>
  </si>
  <si>
    <t>ATENCIÓN INMEDIATA</t>
  </si>
  <si>
    <r>
      <t>Acción de contención inmediata, es urgente generar una</t>
    </r>
    <r>
      <rPr>
        <b/>
        <sz val="16"/>
        <color theme="1"/>
        <rFont val="Arial"/>
        <family val="2"/>
      </rPr>
      <t xml:space="preserve"> cédula de no conformidad</t>
    </r>
    <r>
      <rPr>
        <sz val="16"/>
        <color theme="1"/>
        <rFont val="Arial"/>
        <family val="2"/>
      </rPr>
      <t xml:space="preserve"> y revisión del proceso (aplicar reingeniería si es necesario) eficaz y eficiente donde se realice un control específico y permanente ya que el riesgo es grave en la secuencia y la integridad del proceso  y/o partes interesadas.</t>
    </r>
  </si>
  <si>
    <t>ATENCIÓN A RIESGOS</t>
  </si>
  <si>
    <t>IDENTIFICACIÓN</t>
  </si>
  <si>
    <t>EVALUACIÓN</t>
  </si>
  <si>
    <t>SEGUIMIENTO</t>
  </si>
  <si>
    <t>CLASIFICACIÓN
RIESGO</t>
  </si>
  <si>
    <t>ACTIVIDAD DEL PROCESO</t>
  </si>
  <si>
    <t>¿CUAL ES EL RIESGO DE QUE NO SE REALICE LA ACTIVIDAD?</t>
  </si>
  <si>
    <t>PROBABILIDAD DE QUE PASE</t>
  </si>
  <si>
    <t>¿QUÉ LO ORIGINO?</t>
  </si>
  <si>
    <t>CONSECUENCIAS</t>
  </si>
  <si>
    <t>IMPACTO AL PROCESO</t>
  </si>
  <si>
    <t>ENTORNO DEL RIESGO</t>
  </si>
  <si>
    <t>NIVEL DE RIESGO</t>
  </si>
  <si>
    <t>CONCLUSIONES</t>
  </si>
  <si>
    <t>ACCIONES DE RESPUESTA</t>
  </si>
  <si>
    <t>Riesgo</t>
  </si>
  <si>
    <t>● Notificación de la vacante.</t>
  </si>
  <si>
    <t>Que no se realice la baja del funcionario/a de la plantilla de MAC del Distrito a la Junta Local.</t>
  </si>
  <si>
    <t>Retraso en la entrega de la carta renuncia. Rescisión o no renovación del contrato.</t>
  </si>
  <si>
    <t>Plantilla de módulos incompleta afectando la operatividad del MAC. 
Retraso en el proceso de ocupación de la vacante.</t>
  </si>
  <si>
    <t>Operativo</t>
  </si>
  <si>
    <t>Oficio de notificación de la  vacante a VRFEL.</t>
  </si>
  <si>
    <t>VEJD</t>
  </si>
  <si>
    <t>● Invitación pública - convocatoria.</t>
  </si>
  <si>
    <t xml:space="preserve">
Que no se ocupe la vacante.</t>
  </si>
  <si>
    <r>
      <t xml:space="preserve">Falta de aplicación al </t>
    </r>
    <r>
      <rPr>
        <i/>
        <sz val="11"/>
        <rFont val="Arial"/>
        <family val="2"/>
      </rPr>
      <t xml:space="preserve">"Procedimiento para el Reclutamiento, Selección, Contratación, Evaluación y Permanencia del Personal de Módulos de Atención Ciudadana" </t>
    </r>
    <r>
      <rPr>
        <sz val="11"/>
        <rFont val="Arial"/>
        <family val="2"/>
      </rPr>
      <t xml:space="preserve">que en su momento se apruebe y que no se realice suficiente difusión  a la plaza vacante.
</t>
    </r>
  </si>
  <si>
    <t xml:space="preserve"> Que no se cuente con un número suficiente de aspirantes. 
Que se extienda el periodo de la convocatoria por falta de aspirantes.
 </t>
  </si>
  <si>
    <t>Asegurar que la publicación de la vacante se difunda en los medios existentes y de acuerdo con los lineamientos establecidos.</t>
  </si>
  <si>
    <t>VRFED</t>
  </si>
  <si>
    <t>● Verificar el perfil del cargo.</t>
  </si>
  <si>
    <t xml:space="preserve">Que no se cuente con el perfil necesario entre las y los aspirantes a cubrir la vacante.
</t>
  </si>
  <si>
    <t xml:space="preserve">Que en la convocatoria no se enlisten todos los requisitos del puesto. </t>
  </si>
  <si>
    <t xml:space="preserve">Participación de aspirantes que no cubren con el perfil del puesto. </t>
  </si>
  <si>
    <t>Asegurar que la revisión de las solicitudes se efectúe con base en la cédula del cargo establecida.</t>
  </si>
  <si>
    <t>● Evaluación de los aspirantes.</t>
  </si>
  <si>
    <t>Desconocer si el   aspirante tiene los conocimientos suficientes requeridos para el puesto.</t>
  </si>
  <si>
    <t>Falta de reactivos para realizar las evaluaciones.</t>
  </si>
  <si>
    <t>Contratación de personal no calificado.                                                                           Quejas por parte de los aspirantes.</t>
  </si>
  <si>
    <t>Verificar la existencia de un banco de reactivos necesarios para la aplicar  evaluaciones  de acuerdo al perfil requerido del puesto.</t>
  </si>
  <si>
    <t>● Resultados.</t>
  </si>
  <si>
    <t xml:space="preserve">
Que las y los aspirantes desconozcan los resultados y se provoque incertidumbre en el proceso de selección de personal.</t>
  </si>
  <si>
    <t xml:space="preserve">Que no se notifique a todos los participantes los resultados obtenidos.
Que no se publiquen los resultados.
Violación a los principios rectores: Certeza, legalidad,  imparcialidad y máxima publicidad del INE. </t>
  </si>
  <si>
    <t>Incumplimiento de la normatividad.  
Que se impugne el proceso de selección ante el TEPJF.</t>
  </si>
  <si>
    <t>Asegurar que la publicación de resultados sea  conforme a la convocatoria.</t>
  </si>
  <si>
    <t>● Entrevista.</t>
  </si>
  <si>
    <t>Que no se evalúen las competencias necesarias para la operación de los MAC a las y los aspirantes.</t>
  </si>
  <si>
    <t>Mal diseño del calendario de entrevistas.
Falta de comunicación y de instrumentos de evaluación por competencias.</t>
  </si>
  <si>
    <t>Contratación de personal no calificado.                                                                           Que se impugne el proceso de selección ante el TEPJF.</t>
  </si>
  <si>
    <t xml:space="preserve">Elaborar Calendario de entrevistas y asegurar que los involucrados lo conozcan con anticipación. </t>
  </si>
  <si>
    <t>● Designación de personal  y lista de reserva.</t>
  </si>
  <si>
    <t>Que no se designe al personal y no se cuente con lista de reserva.</t>
  </si>
  <si>
    <t>Falta de aspirantes aptos y declaratoria de lista de reserva desierta.</t>
  </si>
  <si>
    <t>Que no se realice la contratación en tiempo y forma del personal para los MAC.                                      
Que se declare desierta la convocatoria.
Que se impugne el proceso de selección ante el TEPJF.</t>
  </si>
  <si>
    <t>Asegurar que  se informe sobre las designaciones y se  comparta la lista de reserva oportunamente.</t>
  </si>
  <si>
    <t>● Entrega de documentos.</t>
  </si>
  <si>
    <t>Que no se cuente con la documentación indispensable para el alta laboral.</t>
  </si>
  <si>
    <t>Falta de algún documento necesario para la integración del expediente.</t>
  </si>
  <si>
    <t>Desfase en la remuneración económica de la persona contratada. 
Puede ser observable en auditorías internas.
Que no se realice la contratación de la persona seleccionada en primera opción.</t>
  </si>
  <si>
    <t>Asegurar la entrega oportuna de documentos para que se realice la contratación.</t>
  </si>
  <si>
    <t>ATENCIÓN A OPORTUNIDADES</t>
  </si>
  <si>
    <t>CLASIFICACIÓN
 OPORTUNIDAD</t>
  </si>
  <si>
    <t>¿CUÁL ES LA OPORTUNIDAD Y/O MEJORA EN LA ACTIVIDAD?</t>
  </si>
  <si>
    <t>PROBABILIDAD DE MEJORA</t>
  </si>
  <si>
    <t>¿QUÉ ORIGINARÍA LA OPORTUNIDAD?</t>
  </si>
  <si>
    <t>BENEFICIOS</t>
  </si>
  <si>
    <t>IMPACTO DE LA MEJORA</t>
  </si>
  <si>
    <t>ENTORNO DE LA MEJORA</t>
  </si>
  <si>
    <t>NIVEL DE OPORTUNIDAD</t>
  </si>
  <si>
    <t>Oportunidad</t>
  </si>
  <si>
    <t xml:space="preserve">Anticiparse respecto a la posible generación de la vacante para su notificación oportuna. 
</t>
  </si>
  <si>
    <t>Falta de comunicación con el personal de MAC que presenta su renuncia.</t>
  </si>
  <si>
    <t>Contar con más tiempo para preparar la convocatoria.
Cubrir la vacante en el menor tiempo posible evitando sobrecarga de actividades en el resto de la plantilla.</t>
  </si>
  <si>
    <t>Fortalecer la comunicación con personal de MAC.</t>
  </si>
  <si>
    <t xml:space="preserve">Máxima difusión a convocatoria de vacantes disponibles, aprovechando los medios masivos de comunicación disponibles en el entorno, así como la
utilización redes sociales. 
</t>
  </si>
  <si>
    <t>Contar con mayor número de aspirantes al puesto.</t>
  </si>
  <si>
    <t>Se incrementa la posibilidad de contar con un número considerable de aspirantes que reúnan el perfil requerido, por ende se eleva también el nivel de competitividad de los aspirantes y se garantiza que la persona seleccionada desarrolle las  mejores aptitudes y actitudes en el desempeño de su trabajo.</t>
  </si>
  <si>
    <t>Asegurar que la publicación de la vacante se difunda en los medios disponibles para el Instituto.</t>
  </si>
  <si>
    <t>Agilizar la verificación del perfil del cargo.</t>
  </si>
  <si>
    <t>Garantizar que los aspirantes al puesto y por tanto la persona seleccionada, cubran los requisitos.</t>
  </si>
  <si>
    <t>Llevar un control del cumplimiento de los requisitos del perfil de las y los aspirantes.</t>
  </si>
  <si>
    <t xml:space="preserve">Elaborar  Check List para  la revisión los requisitos que deberán cubrir los aspirantes. </t>
  </si>
  <si>
    <t>Realizar una base de datos con varios tipos de evaluaciones y diferentes tipos de reactivos de acuerdo al perfil de la vacante.</t>
  </si>
  <si>
    <t>Contar con instrumentos para el desarrollo de las diferentes etapas de evaluación.</t>
  </si>
  <si>
    <t>Contar con instrumentos de evaluación homogéneos para la Entidad.</t>
  </si>
  <si>
    <t>Revisión y actualización en su caso  de los instrumentos de evaluación de manera semestral.</t>
  </si>
  <si>
    <t>VRFEL-VRFED</t>
  </si>
  <si>
    <t>Publicación en tiempo y forma de los resultados de las evaluaciones así como de las fechas de las etapas siguientes contempladas en la convocatoria.
Publicación de los resultados en redes sociales oficiales.</t>
  </si>
  <si>
    <t xml:space="preserve">Falta de difusión de los resultados. </t>
  </si>
  <si>
    <t xml:space="preserve">Que los aspirantes tengan conocimiento del resultado de su evaluación así como de su continuidad en las siguientes etapas. </t>
  </si>
  <si>
    <t>Asegurar que la publicación de resultados se realice oportunamente.</t>
  </si>
  <si>
    <t xml:space="preserve">Desarrollar los reactivos del instrumento para la evaluación de competencias a través de la metodología STAR. </t>
  </si>
  <si>
    <t xml:space="preserve">Detectar fortalezas, debilidades y actitud de servicio de los entrevistados.
</t>
  </si>
  <si>
    <t>Contar con elementos suficientes para otorgar el puntaje merecido a cada entrevistado que conlleve a una selección objetiva.</t>
  </si>
  <si>
    <t xml:space="preserve">Mantener actualizado el instrumento de evaluación por competencias. </t>
  </si>
  <si>
    <t>VEJD-VRFED</t>
  </si>
  <si>
    <t>Elaboración de lista de reserva en formato digital en la que se incluyan datos de contacto como números de teléfonos fijos y celulares así como correos electrónicos de los Aspirantes.</t>
  </si>
  <si>
    <t>No se tiene establecido en el procedimiento los elementos de contacto de la lista de reserva.</t>
  </si>
  <si>
    <t>Al generar una nueva vacante se agiliza el procedimiento de contratación.</t>
  </si>
  <si>
    <t>Elaborar lista de reserva digital para posteriores vacantes.</t>
  </si>
  <si>
    <t>Elaboración de un Check list en el cual se verifique la entrega total de los documentos, así como su vigencia y autenticidad.</t>
  </si>
  <si>
    <t>Retraso en la entrega de la documentación.</t>
  </si>
  <si>
    <t>Contratación del personal y pago de forma oportuna.</t>
  </si>
  <si>
    <t>Elaboración de lista de verificación.</t>
  </si>
  <si>
    <t>EVALUACIÓN DE LA EFECTIVIDAD DE LOS RIESGOS</t>
  </si>
  <si>
    <r>
      <t>F</t>
    </r>
    <r>
      <rPr>
        <sz val="11"/>
        <color theme="1"/>
        <rFont val="Arial"/>
        <family val="2"/>
      </rPr>
      <t>echa de emisión</t>
    </r>
    <r>
      <rPr>
        <sz val="11"/>
        <color rgb="FF000000"/>
        <rFont val="Arial"/>
        <family val="2"/>
      </rPr>
      <t>:
06/03/2020</t>
    </r>
  </si>
  <si>
    <t>Fecha:</t>
  </si>
  <si>
    <t>Proceso:</t>
  </si>
  <si>
    <t>Responsable:</t>
  </si>
  <si>
    <t>Referencia documental:</t>
  </si>
  <si>
    <t>Acciones de Respuesta</t>
  </si>
  <si>
    <t>Criterio de evaluación</t>
  </si>
  <si>
    <t>Evidencia de soporte</t>
  </si>
  <si>
    <t>Observaciones</t>
  </si>
  <si>
    <t>Sub- total:</t>
  </si>
  <si>
    <t>Conocimiento del Dueño del proceso</t>
  </si>
  <si>
    <t>&lt;Iniciales del nombre&gt;</t>
  </si>
  <si>
    <t>Total:</t>
  </si>
  <si>
    <t>Esperado:</t>
  </si>
  <si>
    <t>Nivel de cumplimiento (E=PO/PEx100)</t>
  </si>
  <si>
    <t xml:space="preserve">Efectividad </t>
  </si>
  <si>
    <t>Descripción de la Efectividad (Riesgo)</t>
  </si>
  <si>
    <t>Efectividad</t>
  </si>
  <si>
    <r>
      <t>Alta:</t>
    </r>
    <r>
      <rPr>
        <sz val="11"/>
        <color theme="1"/>
        <rFont val="Arial"/>
        <family val="2"/>
      </rPr>
      <t xml:space="preserve"> </t>
    </r>
  </si>
  <si>
    <t>El proceso mantiene los riesgos controlados y produce consistentemente el resultado esperado.</t>
  </si>
  <si>
    <t>85% al 100%</t>
  </si>
  <si>
    <t>Media:</t>
  </si>
  <si>
    <t>El proceso mantiene los riesgos controlados, sin embargo se deben realizar las correcciones necesarias para que genere de manera consistente el resultado esperado.</t>
  </si>
  <si>
    <t>70% al 84%</t>
  </si>
  <si>
    <t>Baja:</t>
  </si>
  <si>
    <t>El proceso potencialmente no mantiene los riesgos controlados y se deben realizar las correcciones y acciones correctivas necesarias para que genere de manera consistente el resultado esperado.</t>
  </si>
  <si>
    <t>0% al 69%</t>
  </si>
  <si>
    <t>Criterios de Evaluación</t>
  </si>
  <si>
    <t>No existe evidencia de las acciones de respuesta</t>
  </si>
  <si>
    <t>Existe evidencia incompleta de las acciones de respuesta</t>
  </si>
  <si>
    <t>Existe evidencia pero algunas actividades no son eficaces de las acciones de respuesta</t>
  </si>
  <si>
    <t>Existe evidencia eficaz de las acciones de respuesta</t>
  </si>
  <si>
    <t>EVALUACIÓN DE LA EFECTIVIDAD DE LOS OPORTUNIDADES</t>
  </si>
  <si>
    <t>PROCESO DE RECLUTAMIENTO Y SELECCIÓN</t>
  </si>
  <si>
    <t>VRFEL-VRFED-VEJD</t>
  </si>
  <si>
    <t>LERL
RCM
RTM</t>
  </si>
  <si>
    <t>Descripción de la Efectividad(Oportunidad)</t>
  </si>
  <si>
    <t>El proceso explota la opotunidad de manera efectiva y produce el resultado esperado en un entorno de mejora continua.</t>
  </si>
  <si>
    <t>El proceso se apropia de la oportunidad, sin embargo se deben realizar seguimiento oportuno que genere de manera consistente el resultado esperado.</t>
  </si>
  <si>
    <t>El proceso no realiza las mejoras en sus actividades, deben realizar las correcciones y acciones correctivas necesarias para poder abordar la oportunidad, para que genere de manera consistente el resultado esperado.</t>
  </si>
  <si>
    <t>Entorno</t>
  </si>
  <si>
    <t>Probabilidad</t>
  </si>
  <si>
    <t>Impacto</t>
  </si>
  <si>
    <t>Político</t>
  </si>
  <si>
    <t>Financiera</t>
  </si>
  <si>
    <t>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</si>
</sst>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0"/>
      <name val="Arial"/>
      <family val="2"/>
    </font>
    <font>
      <b/>
      <sz val="14"/>
      <color theme="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indexed="42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8"/>
      <name val="Arial"/>
      <family val="2"/>
    </font>
    <font>
      <b/>
      <sz val="16"/>
      <color indexed="23"/>
      <name val="Arial"/>
      <family val="2"/>
    </font>
    <font>
      <b/>
      <sz val="11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22"/>
      <color theme="9" tint="-0.249977111117893"/>
      <name val="Arial"/>
      <family val="2"/>
    </font>
    <font>
      <b/>
      <sz val="20"/>
      <name val="Arial"/>
      <family val="2"/>
    </font>
    <font>
      <b/>
      <sz val="14"/>
      <color indexed="23"/>
      <name val="Arial"/>
      <family val="2"/>
    </font>
    <font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color theme="9" tint="-0.249977111117893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color theme="0"/>
      <name val="Arial"/>
      <family val="2"/>
    </font>
    <font>
      <i/>
      <sz val="1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rgb="FFD5007F"/>
        <bgColor indexed="64"/>
      </patternFill>
    </fill>
    <fill>
      <patternFill patternType="solid">
        <fgColor rgb="FF95005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/>
      <right/>
      <top/>
      <bottom style="dashed">
        <color theme="2" tint="-0.24994659260841701"/>
      </bottom>
      <diagonal/>
    </border>
    <border>
      <left style="dash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dotted">
        <color theme="0" tint="-0.249977111117893"/>
      </right>
      <top style="double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uble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/>
      <diagonal/>
    </border>
    <border>
      <left style="dash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ash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/>
      <right/>
      <top style="hair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hair">
        <color indexed="64"/>
      </top>
      <bottom style="dashed">
        <color theme="2" tint="-0.24994659260841701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0" tint="-0.249977111117893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/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theme="0" tint="-0.34998626667073579"/>
      </top>
      <bottom style="hair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hair">
        <color theme="0" tint="-0.34998626667073579"/>
      </left>
      <right style="double">
        <color auto="1"/>
      </right>
      <top style="hair">
        <color auto="1"/>
      </top>
      <bottom style="double">
        <color theme="0" tint="-0.34998626667073579"/>
      </bottom>
      <diagonal/>
    </border>
    <border>
      <left/>
      <right style="hair">
        <color auto="1"/>
      </right>
      <top style="double">
        <color theme="0" tint="-0.34998626667073579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hair">
        <color auto="1"/>
      </bottom>
      <diagonal/>
    </border>
    <border>
      <left/>
      <right style="hair">
        <color theme="0" tint="-0.34998626667073579"/>
      </right>
      <top style="hair">
        <color auto="1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double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double">
        <color theme="0" tint="-0.34998626667073579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ashed">
        <color theme="2" tint="-0.24994659260841701"/>
      </bottom>
      <diagonal/>
    </border>
    <border>
      <left style="dott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/>
      <diagonal/>
    </border>
    <border>
      <left style="dotted">
        <color theme="2" tint="-0.24994659260841701"/>
      </left>
      <right style="dashed">
        <color theme="2" tint="-0.24994659260841701"/>
      </right>
      <top/>
      <bottom style="dashed">
        <color theme="2" tint="-0.24994659260841701"/>
      </bottom>
      <diagonal/>
    </border>
    <border>
      <left style="dash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" borderId="0" applyFont="0" applyBorder="0" applyAlignment="0"/>
    <xf numFmtId="0" fontId="4" fillId="0" borderId="0"/>
    <xf numFmtId="0" fontId="5" fillId="10" borderId="18">
      <alignment horizontal="center" vertical="center"/>
    </xf>
    <xf numFmtId="0" fontId="1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8" fillId="11" borderId="30" xfId="0" applyFont="1" applyFill="1" applyBorder="1"/>
    <xf numFmtId="0" fontId="6" fillId="0" borderId="30" xfId="0" applyFont="1" applyBorder="1"/>
    <xf numFmtId="0" fontId="8" fillId="0" borderId="0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3" xfId="0" applyFont="1" applyBorder="1"/>
    <xf numFmtId="0" fontId="8" fillId="11" borderId="34" xfId="0" applyFont="1" applyFill="1" applyBorder="1"/>
    <xf numFmtId="0" fontId="6" fillId="13" borderId="40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14" fillId="13" borderId="41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43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8" fillId="12" borderId="25" xfId="0" applyFont="1" applyFill="1" applyBorder="1" applyAlignment="1" applyProtection="1">
      <alignment horizontal="center" vertical="center" wrapText="1"/>
      <protection locked="0"/>
    </xf>
    <xf numFmtId="0" fontId="13" fillId="12" borderId="25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 wrapText="1"/>
      <protection locked="0"/>
    </xf>
    <xf numFmtId="0" fontId="8" fillId="12" borderId="45" xfId="0" applyFont="1" applyFill="1" applyBorder="1" applyAlignment="1" applyProtection="1">
      <alignment horizontal="center" vertical="center" wrapText="1"/>
      <protection locked="0"/>
    </xf>
    <xf numFmtId="0" fontId="0" fillId="17" borderId="1" xfId="0" applyFont="1" applyFill="1" applyBorder="1" applyAlignment="1">
      <alignment horizontal="center" vertical="center" wrapText="1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6" fillId="0" borderId="83" xfId="0" applyFont="1" applyBorder="1" applyAlignment="1" applyProtection="1">
      <alignment horizontal="center" vertical="center" wrapText="1"/>
      <protection locked="0"/>
    </xf>
    <xf numFmtId="0" fontId="6" fillId="0" borderId="85" xfId="0" applyFont="1" applyBorder="1" applyAlignment="1" applyProtection="1">
      <alignment horizontal="center" vertical="center" wrapText="1"/>
      <protection locked="0"/>
    </xf>
    <xf numFmtId="0" fontId="6" fillId="0" borderId="86" xfId="0" applyFont="1" applyBorder="1" applyAlignment="1" applyProtection="1">
      <alignment horizontal="center" vertical="center" wrapText="1"/>
      <protection locked="0"/>
    </xf>
    <xf numFmtId="0" fontId="6" fillId="0" borderId="87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1" fillId="0" borderId="36" xfId="0" applyFont="1" applyBorder="1" applyAlignment="1">
      <alignment horizontal="center" vertical="center" wrapText="1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24" fillId="0" borderId="0" xfId="0" applyNumberFormat="1" applyFont="1" applyAlignment="1">
      <alignment horizontal="center" vertical="center" wrapText="1"/>
    </xf>
    <xf numFmtId="0" fontId="6" fillId="0" borderId="0" xfId="4" applyFont="1" applyFill="1"/>
    <xf numFmtId="0" fontId="25" fillId="0" borderId="0" xfId="4" applyFont="1" applyFill="1" applyBorder="1"/>
    <xf numFmtId="0" fontId="6" fillId="0" borderId="0" xfId="4" applyFont="1" applyFill="1" applyBorder="1"/>
    <xf numFmtId="0" fontId="4" fillId="0" borderId="0" xfId="5"/>
    <xf numFmtId="0" fontId="4" fillId="0" borderId="0" xfId="4" applyFont="1" applyFill="1"/>
    <xf numFmtId="0" fontId="4" fillId="0" borderId="0" xfId="4" applyFont="1" applyFill="1" applyBorder="1"/>
    <xf numFmtId="0" fontId="28" fillId="0" borderId="0" xfId="5" applyFont="1" applyProtection="1">
      <protection locked="0"/>
    </xf>
    <xf numFmtId="0" fontId="28" fillId="0" borderId="0" xfId="4" applyFont="1" applyFill="1" applyBorder="1"/>
    <xf numFmtId="0" fontId="29" fillId="0" borderId="0" xfId="5" applyFont="1"/>
    <xf numFmtId="0" fontId="30" fillId="0" borderId="0" xfId="5" applyFont="1" applyAlignment="1" applyProtection="1">
      <alignment horizontal="left"/>
      <protection locked="0"/>
    </xf>
    <xf numFmtId="0" fontId="31" fillId="0" borderId="0" xfId="5" applyFont="1"/>
    <xf numFmtId="0" fontId="32" fillId="0" borderId="0" xfId="5" applyFont="1" applyAlignment="1" applyProtection="1">
      <alignment horizontal="left"/>
      <protection locked="0"/>
    </xf>
    <xf numFmtId="0" fontId="33" fillId="0" borderId="0" xfId="5" applyFont="1"/>
    <xf numFmtId="0" fontId="34" fillId="0" borderId="0" xfId="5" applyFont="1"/>
    <xf numFmtId="0" fontId="35" fillId="0" borderId="0" xfId="5" applyFont="1"/>
    <xf numFmtId="0" fontId="36" fillId="0" borderId="0" xfId="5" applyFont="1"/>
    <xf numFmtId="0" fontId="37" fillId="0" borderId="0" xfId="5" applyFont="1"/>
    <xf numFmtId="0" fontId="38" fillId="0" borderId="0" xfId="5" applyFont="1"/>
    <xf numFmtId="0" fontId="28" fillId="0" borderId="0" xfId="5" applyFont="1" applyAlignment="1" applyProtection="1">
      <alignment horizontal="left"/>
      <protection locked="0"/>
    </xf>
    <xf numFmtId="0" fontId="27" fillId="0" borderId="13" xfId="0" applyFont="1" applyBorder="1" applyAlignment="1">
      <alignment horizontal="justify" vertical="center" wrapText="1"/>
    </xf>
    <xf numFmtId="0" fontId="39" fillId="0" borderId="82" xfId="0" applyFont="1" applyBorder="1" applyAlignment="1">
      <alignment horizontal="justify" vertical="center"/>
    </xf>
    <xf numFmtId="0" fontId="27" fillId="0" borderId="0" xfId="0" applyFont="1" applyAlignment="1">
      <alignment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justify" vertical="center" wrapText="1"/>
    </xf>
    <xf numFmtId="0" fontId="26" fillId="11" borderId="20" xfId="0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  <xf numFmtId="0" fontId="26" fillId="11" borderId="14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11" borderId="6" xfId="0" applyFont="1" applyFill="1" applyBorder="1" applyAlignment="1">
      <alignment horizontal="center" vertical="center" wrapText="1"/>
    </xf>
    <xf numFmtId="0" fontId="26" fillId="0" borderId="80" xfId="0" applyFont="1" applyFill="1" applyBorder="1" applyAlignment="1">
      <alignment horizontal="center" vertical="center" wrapText="1"/>
    </xf>
    <xf numFmtId="0" fontId="26" fillId="11" borderId="81" xfId="0" applyFont="1" applyFill="1" applyBorder="1" applyAlignment="1">
      <alignment horizontal="center" vertical="center" wrapText="1"/>
    </xf>
    <xf numFmtId="0" fontId="26" fillId="0" borderId="80" xfId="0" applyFont="1" applyFill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80" xfId="0" applyFont="1" applyFill="1" applyBorder="1" applyAlignment="1">
      <alignment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39" fillId="0" borderId="80" xfId="0" applyFont="1" applyFill="1" applyBorder="1" applyAlignment="1">
      <alignment vertical="center" wrapText="1"/>
    </xf>
    <xf numFmtId="0" fontId="41" fillId="6" borderId="4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41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39" fillId="6" borderId="12" xfId="0" applyFont="1" applyFill="1" applyBorder="1" applyAlignment="1">
      <alignment horizontal="center" vertical="center" wrapText="1"/>
    </xf>
    <xf numFmtId="0" fontId="41" fillId="4" borderId="12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26" fillId="11" borderId="77" xfId="0" applyFont="1" applyFill="1" applyBorder="1" applyAlignment="1">
      <alignment horizontal="center" vertical="center" wrapText="1"/>
    </xf>
    <xf numFmtId="0" fontId="26" fillId="11" borderId="78" xfId="0" applyFont="1" applyFill="1" applyBorder="1" applyAlignment="1">
      <alignment horizontal="center" vertical="center" wrapText="1"/>
    </xf>
    <xf numFmtId="0" fontId="26" fillId="11" borderId="79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 wrapText="1"/>
    </xf>
    <xf numFmtId="0" fontId="8" fillId="18" borderId="41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30" fillId="3" borderId="41" xfId="0" applyFont="1" applyFill="1" applyBorder="1" applyAlignment="1">
      <alignment horizontal="center" vertical="center" wrapText="1"/>
    </xf>
    <xf numFmtId="0" fontId="8" fillId="13" borderId="41" xfId="0" applyFont="1" applyFill="1" applyBorder="1" applyAlignment="1">
      <alignment horizontal="center" vertical="center" wrapText="1"/>
    </xf>
    <xf numFmtId="14" fontId="6" fillId="0" borderId="30" xfId="0" applyNumberFormat="1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top" wrapText="1"/>
    </xf>
    <xf numFmtId="0" fontId="47" fillId="0" borderId="29" xfId="0" applyFont="1" applyBorder="1" applyAlignment="1">
      <alignment horizontal="center" vertical="top" wrapText="1"/>
    </xf>
    <xf numFmtId="0" fontId="46" fillId="0" borderId="29" xfId="0" applyFont="1" applyBorder="1" applyAlignment="1">
      <alignment vertical="top" wrapText="1"/>
    </xf>
    <xf numFmtId="0" fontId="46" fillId="0" borderId="37" xfId="0" applyFont="1" applyBorder="1" applyAlignment="1">
      <alignment vertical="top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39" fillId="0" borderId="13" xfId="0" applyFont="1" applyBorder="1" applyAlignment="1">
      <alignment horizontal="justify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42" xfId="0" applyFont="1" applyBorder="1" applyAlignment="1" applyProtection="1">
      <alignment horizontal="justify" vertical="center" wrapText="1"/>
      <protection locked="0"/>
    </xf>
    <xf numFmtId="0" fontId="6" fillId="0" borderId="43" xfId="0" applyFont="1" applyBorder="1" applyAlignment="1" applyProtection="1">
      <alignment horizontal="justify" vertical="center" wrapText="1"/>
      <protection locked="0"/>
    </xf>
    <xf numFmtId="0" fontId="7" fillId="0" borderId="42" xfId="0" applyFont="1" applyBorder="1" applyAlignment="1" applyProtection="1">
      <alignment horizontal="justify" vertical="center" wrapText="1"/>
      <protection locked="0"/>
    </xf>
    <xf numFmtId="0" fontId="7" fillId="0" borderId="43" xfId="0" applyFont="1" applyBorder="1" applyAlignment="1" applyProtection="1">
      <alignment horizontal="justify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top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92" xfId="0" applyFont="1" applyBorder="1" applyAlignment="1">
      <alignment horizontal="center" vertical="center" wrapText="1"/>
    </xf>
    <xf numFmtId="0" fontId="27" fillId="0" borderId="93" xfId="0" applyFont="1" applyBorder="1" applyAlignment="1">
      <alignment horizontal="center" vertical="center" wrapText="1"/>
    </xf>
    <xf numFmtId="0" fontId="27" fillId="0" borderId="9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68" xfId="0" applyFont="1" applyFill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justify" vertical="center" wrapText="1"/>
    </xf>
    <xf numFmtId="0" fontId="27" fillId="0" borderId="4" xfId="0" applyFont="1" applyBorder="1" applyAlignment="1">
      <alignment horizontal="justify" vertical="center" wrapText="1"/>
    </xf>
    <xf numFmtId="0" fontId="27" fillId="0" borderId="1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3" fillId="0" borderId="67" xfId="0" applyFont="1" applyFill="1" applyBorder="1" applyAlignment="1">
      <alignment horizontal="left" vertical="center" wrapText="1"/>
    </xf>
    <xf numFmtId="0" fontId="39" fillId="0" borderId="4" xfId="0" applyFont="1" applyBorder="1" applyAlignment="1">
      <alignment horizontal="justify" vertical="center" wrapText="1"/>
    </xf>
    <xf numFmtId="0" fontId="39" fillId="0" borderId="10" xfId="0" applyFont="1" applyBorder="1" applyAlignment="1">
      <alignment horizontal="justify" vertical="center" wrapText="1"/>
    </xf>
    <xf numFmtId="0" fontId="39" fillId="0" borderId="69" xfId="0" applyFont="1" applyBorder="1" applyAlignment="1">
      <alignment horizontal="justify" vertical="center" wrapText="1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26" fillId="11" borderId="74" xfId="0" applyFont="1" applyFill="1" applyBorder="1" applyAlignment="1">
      <alignment horizontal="center" vertical="center" wrapText="1"/>
    </xf>
    <xf numFmtId="0" fontId="26" fillId="11" borderId="70" xfId="0" applyFont="1" applyFill="1" applyBorder="1" applyAlignment="1">
      <alignment horizontal="center" vertical="center" wrapText="1"/>
    </xf>
    <xf numFmtId="0" fontId="26" fillId="11" borderId="71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justify" vertical="center" wrapText="1"/>
    </xf>
    <xf numFmtId="0" fontId="27" fillId="0" borderId="21" xfId="0" applyFont="1" applyBorder="1" applyAlignment="1">
      <alignment horizontal="justify" vertical="center" wrapText="1"/>
    </xf>
    <xf numFmtId="0" fontId="27" fillId="0" borderId="17" xfId="0" applyFont="1" applyBorder="1" applyAlignment="1">
      <alignment horizontal="justify" vertical="center" wrapText="1"/>
    </xf>
    <xf numFmtId="0" fontId="27" fillId="0" borderId="75" xfId="0" applyFont="1" applyBorder="1" applyAlignment="1">
      <alignment horizontal="justify" vertical="center" wrapText="1"/>
    </xf>
    <xf numFmtId="0" fontId="27" fillId="0" borderId="15" xfId="0" applyFont="1" applyBorder="1" applyAlignment="1">
      <alignment horizontal="justify" vertical="center" wrapText="1"/>
    </xf>
    <xf numFmtId="0" fontId="27" fillId="0" borderId="16" xfId="0" applyFont="1" applyBorder="1" applyAlignment="1">
      <alignment horizontal="justify" vertical="center" wrapText="1"/>
    </xf>
    <xf numFmtId="0" fontId="39" fillId="0" borderId="17" xfId="0" applyFont="1" applyBorder="1" applyAlignment="1">
      <alignment horizontal="justify" vertical="center" wrapText="1"/>
    </xf>
    <xf numFmtId="0" fontId="39" fillId="0" borderId="5" xfId="0" applyFont="1" applyBorder="1" applyAlignment="1">
      <alignment horizontal="justify" vertical="center" wrapText="1"/>
    </xf>
    <xf numFmtId="0" fontId="39" fillId="0" borderId="21" xfId="0" applyFont="1" applyBorder="1" applyAlignment="1">
      <alignment horizontal="justify" vertical="center" wrapText="1"/>
    </xf>
    <xf numFmtId="0" fontId="27" fillId="0" borderId="76" xfId="0" applyFont="1" applyBorder="1" applyAlignment="1">
      <alignment horizontal="justify" vertical="center" wrapText="1"/>
    </xf>
    <xf numFmtId="0" fontId="27" fillId="0" borderId="72" xfId="0" applyFont="1" applyBorder="1" applyAlignment="1">
      <alignment horizontal="justify" vertical="center" wrapText="1"/>
    </xf>
    <xf numFmtId="0" fontId="27" fillId="0" borderId="73" xfId="0" applyFont="1" applyBorder="1" applyAlignment="1">
      <alignment horizontal="justify" vertical="center" wrapText="1"/>
    </xf>
    <xf numFmtId="0" fontId="39" fillId="0" borderId="95" xfId="0" applyFont="1" applyBorder="1" applyAlignment="1">
      <alignment horizontal="justify" vertical="center" wrapText="1"/>
    </xf>
    <xf numFmtId="0" fontId="39" fillId="0" borderId="96" xfId="0" applyFont="1" applyBorder="1" applyAlignment="1">
      <alignment horizontal="justify" vertical="center" wrapText="1"/>
    </xf>
    <xf numFmtId="0" fontId="39" fillId="0" borderId="97" xfId="0" applyFont="1" applyBorder="1" applyAlignment="1">
      <alignment horizontal="justify" vertical="center" wrapText="1"/>
    </xf>
    <xf numFmtId="0" fontId="6" fillId="0" borderId="42" xfId="0" applyNumberFormat="1" applyFont="1" applyBorder="1" applyAlignment="1" applyProtection="1">
      <alignment horizontal="center" vertical="center" wrapText="1"/>
      <protection hidden="1"/>
    </xf>
    <xf numFmtId="0" fontId="6" fillId="0" borderId="43" xfId="0" applyNumberFormat="1" applyFont="1" applyBorder="1" applyAlignment="1" applyProtection="1">
      <alignment horizontal="center" vertical="center" wrapText="1"/>
      <protection hidden="1"/>
    </xf>
    <xf numFmtId="0" fontId="6" fillId="0" borderId="46" xfId="0" applyFont="1" applyBorder="1" applyAlignment="1" applyProtection="1">
      <alignment horizontal="center" vertical="center" wrapText="1"/>
      <protection hidden="1"/>
    </xf>
    <xf numFmtId="0" fontId="6" fillId="0" borderId="47" xfId="0" applyFont="1" applyBorder="1" applyAlignment="1" applyProtection="1">
      <alignment horizontal="center" vertical="center" wrapText="1"/>
      <protection hidden="1"/>
    </xf>
    <xf numFmtId="0" fontId="6" fillId="0" borderId="48" xfId="0" applyFont="1" applyBorder="1" applyAlignment="1" applyProtection="1">
      <alignment horizontal="center" vertical="center" wrapText="1"/>
      <protection hidden="1"/>
    </xf>
    <xf numFmtId="0" fontId="6" fillId="0" borderId="49" xfId="0" applyFont="1" applyBorder="1" applyAlignment="1" applyProtection="1">
      <alignment horizontal="center" vertical="center" wrapText="1"/>
      <protection hidden="1"/>
    </xf>
    <xf numFmtId="0" fontId="6" fillId="0" borderId="50" xfId="0" applyFont="1" applyBorder="1" applyAlignment="1" applyProtection="1">
      <alignment horizontal="center" vertical="center" wrapText="1"/>
      <protection hidden="1"/>
    </xf>
    <xf numFmtId="0" fontId="6" fillId="0" borderId="53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justify" vertical="center" wrapText="1"/>
      <protection hidden="1"/>
    </xf>
    <xf numFmtId="0" fontId="6" fillId="0" borderId="52" xfId="0" applyFont="1" applyBorder="1" applyAlignment="1" applyProtection="1">
      <alignment horizontal="justify" vertical="center" wrapText="1"/>
      <protection hidden="1"/>
    </xf>
    <xf numFmtId="0" fontId="6" fillId="0" borderId="54" xfId="0" applyFont="1" applyBorder="1" applyAlignment="1" applyProtection="1">
      <alignment horizontal="justify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7" fillId="0" borderId="47" xfId="0" applyFont="1" applyBorder="1" applyAlignment="1" applyProtection="1">
      <alignment horizontal="center" vertical="center" wrapText="1"/>
      <protection locked="0"/>
    </xf>
    <xf numFmtId="0" fontId="7" fillId="0" borderId="48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88" xfId="0" applyFont="1" applyBorder="1" applyAlignment="1" applyProtection="1">
      <alignment horizontal="center" vertical="center" wrapText="1"/>
      <protection locked="0"/>
    </xf>
    <xf numFmtId="0" fontId="7" fillId="0" borderId="89" xfId="0" applyFont="1" applyBorder="1" applyAlignment="1" applyProtection="1">
      <alignment horizontal="center" vertical="center" wrapText="1"/>
      <protection locked="0"/>
    </xf>
    <xf numFmtId="0" fontId="7" fillId="0" borderId="90" xfId="0" applyFont="1" applyBorder="1" applyAlignment="1" applyProtection="1">
      <alignment horizontal="center" vertical="center" wrapText="1"/>
      <protection locked="0"/>
    </xf>
    <xf numFmtId="0" fontId="6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47" xfId="0" applyFont="1" applyFill="1" applyBorder="1" applyAlignment="1" applyProtection="1">
      <alignment horizontal="center" vertical="center" wrapText="1"/>
      <protection locked="0"/>
    </xf>
    <xf numFmtId="0" fontId="6" fillId="0" borderId="48" xfId="0" applyFont="1" applyFill="1" applyBorder="1" applyAlignment="1" applyProtection="1">
      <alignment horizontal="center" vertical="center" wrapText="1"/>
      <protection locked="0"/>
    </xf>
    <xf numFmtId="0" fontId="6" fillId="0" borderId="42" xfId="0" applyFont="1" applyFill="1" applyBorder="1" applyAlignment="1" applyProtection="1">
      <alignment horizontal="justify" vertical="center" wrapText="1"/>
      <protection locked="0"/>
    </xf>
    <xf numFmtId="0" fontId="6" fillId="0" borderId="43" xfId="0" applyFont="1" applyFill="1" applyBorder="1" applyAlignment="1" applyProtection="1">
      <alignment horizontal="justify" vertical="center" wrapText="1"/>
      <protection locked="0"/>
    </xf>
    <xf numFmtId="0" fontId="6" fillId="0" borderId="55" xfId="0" applyFont="1" applyFill="1" applyBorder="1" applyAlignment="1" applyProtection="1">
      <alignment horizontal="justify" vertical="center" wrapText="1"/>
      <protection locked="0"/>
    </xf>
    <xf numFmtId="0" fontId="6" fillId="0" borderId="42" xfId="0" applyFont="1" applyBorder="1" applyAlignment="1" applyProtection="1">
      <alignment horizontal="justify" vertical="center" wrapText="1"/>
      <protection locked="0"/>
    </xf>
    <xf numFmtId="0" fontId="6" fillId="0" borderId="43" xfId="0" applyFont="1" applyBorder="1" applyAlignment="1" applyProtection="1">
      <alignment horizontal="justify" vertical="center" wrapText="1"/>
      <protection locked="0"/>
    </xf>
    <xf numFmtId="0" fontId="6" fillId="0" borderId="55" xfId="0" applyFont="1" applyBorder="1" applyAlignment="1" applyProtection="1">
      <alignment horizontal="justify" vertical="center" wrapText="1"/>
      <protection locked="0"/>
    </xf>
    <xf numFmtId="0" fontId="7" fillId="0" borderId="42" xfId="0" applyFont="1" applyBorder="1" applyAlignment="1" applyProtection="1">
      <alignment horizontal="justify" vertical="center" wrapText="1"/>
      <protection locked="0"/>
    </xf>
    <xf numFmtId="0" fontId="7" fillId="0" borderId="43" xfId="0" applyFont="1" applyBorder="1" applyAlignment="1" applyProtection="1">
      <alignment horizontal="justify" vertical="center" wrapText="1"/>
      <protection locked="0"/>
    </xf>
    <xf numFmtId="0" fontId="6" fillId="0" borderId="88" xfId="0" applyFont="1" applyBorder="1" applyAlignment="1" applyProtection="1">
      <alignment horizontal="justify" vertical="center" wrapText="1"/>
      <protection locked="0"/>
    </xf>
    <xf numFmtId="0" fontId="6" fillId="0" borderId="89" xfId="0" applyFont="1" applyBorder="1" applyAlignment="1" applyProtection="1">
      <alignment horizontal="justify" vertical="center" wrapText="1"/>
      <protection locked="0"/>
    </xf>
    <xf numFmtId="0" fontId="6" fillId="0" borderId="90" xfId="0" applyFont="1" applyBorder="1" applyAlignment="1" applyProtection="1">
      <alignment horizontal="justify" vertical="center" wrapText="1"/>
      <protection locked="0"/>
    </xf>
    <xf numFmtId="0" fontId="7" fillId="0" borderId="55" xfId="0" applyFont="1" applyBorder="1" applyAlignment="1" applyProtection="1">
      <alignment horizontal="justify" vertical="center" wrapText="1"/>
      <protection locked="0"/>
    </xf>
    <xf numFmtId="0" fontId="7" fillId="0" borderId="49" xfId="0" applyFont="1" applyBorder="1" applyAlignment="1" applyProtection="1">
      <alignment horizontal="justify" vertical="center" wrapText="1"/>
      <protection locked="0"/>
    </xf>
    <xf numFmtId="0" fontId="7" fillId="0" borderId="50" xfId="0" applyFont="1" applyBorder="1" applyAlignment="1" applyProtection="1">
      <alignment horizontal="justify" vertical="center" wrapText="1"/>
      <protection locked="0"/>
    </xf>
    <xf numFmtId="0" fontId="7" fillId="0" borderId="53" xfId="0" applyFont="1" applyBorder="1" applyAlignment="1" applyProtection="1">
      <alignment horizontal="justify" vertical="center" wrapText="1"/>
      <protection locked="0"/>
    </xf>
    <xf numFmtId="0" fontId="7" fillId="0" borderId="51" xfId="0" applyFont="1" applyBorder="1" applyAlignment="1" applyProtection="1">
      <alignment horizontal="justify" vertical="center" wrapText="1"/>
      <protection locked="0"/>
    </xf>
    <xf numFmtId="0" fontId="7" fillId="0" borderId="52" xfId="0" applyFont="1" applyBorder="1" applyAlignment="1" applyProtection="1">
      <alignment horizontal="justify" vertical="center" wrapText="1"/>
      <protection locked="0"/>
    </xf>
    <xf numFmtId="0" fontId="7" fillId="0" borderId="54" xfId="0" applyFont="1" applyBorder="1" applyAlignment="1" applyProtection="1">
      <alignment horizontal="justify" vertical="center" wrapText="1"/>
      <protection locked="0"/>
    </xf>
    <xf numFmtId="0" fontId="6" fillId="0" borderId="60" xfId="0" applyFont="1" applyFill="1" applyBorder="1" applyAlignment="1" applyProtection="1">
      <alignment horizontal="center" vertical="center" wrapText="1"/>
      <protection locked="0"/>
    </xf>
    <xf numFmtId="0" fontId="6" fillId="0" borderId="61" xfId="0" applyFont="1" applyFill="1" applyBorder="1" applyAlignment="1" applyProtection="1">
      <alignment horizontal="center" vertical="center" wrapText="1"/>
      <protection locked="0"/>
    </xf>
    <xf numFmtId="0" fontId="6" fillId="0" borderId="62" xfId="0" applyFont="1" applyFill="1" applyBorder="1" applyAlignment="1" applyProtection="1">
      <alignment horizontal="center" vertical="center" wrapText="1"/>
      <protection locked="0"/>
    </xf>
    <xf numFmtId="0" fontId="7" fillId="0" borderId="84" xfId="0" applyFont="1" applyBorder="1" applyAlignment="1" applyProtection="1">
      <alignment horizontal="justify" vertical="center" wrapText="1"/>
      <protection locked="0"/>
    </xf>
    <xf numFmtId="0" fontId="7" fillId="0" borderId="83" xfId="0" applyFont="1" applyBorder="1" applyAlignment="1" applyProtection="1">
      <alignment horizontal="justify" vertical="center" wrapText="1"/>
      <protection locked="0"/>
    </xf>
    <xf numFmtId="0" fontId="7" fillId="0" borderId="51" xfId="0" applyFont="1" applyBorder="1" applyAlignment="1" applyProtection="1">
      <alignment horizontal="center" vertical="center" wrapText="1"/>
      <protection locked="0"/>
    </xf>
    <xf numFmtId="0" fontId="7" fillId="0" borderId="52" xfId="0" applyFont="1" applyBorder="1" applyAlignment="1" applyProtection="1">
      <alignment horizontal="center" vertical="center" wrapText="1"/>
      <protection locked="0"/>
    </xf>
    <xf numFmtId="0" fontId="7" fillId="0" borderId="54" xfId="0" applyFont="1" applyBorder="1" applyAlignment="1" applyProtection="1">
      <alignment horizontal="center" vertical="center" wrapText="1"/>
      <protection locked="0"/>
    </xf>
    <xf numFmtId="0" fontId="7" fillId="0" borderId="84" xfId="0" applyFont="1" applyFill="1" applyBorder="1" applyAlignment="1" applyProtection="1">
      <alignment horizontal="justify" vertical="center" wrapText="1"/>
      <protection locked="0"/>
    </xf>
    <xf numFmtId="0" fontId="7" fillId="0" borderId="52" xfId="0" applyFont="1" applyFill="1" applyBorder="1" applyAlignment="1" applyProtection="1">
      <alignment horizontal="justify" vertical="center" wrapText="1"/>
      <protection locked="0"/>
    </xf>
    <xf numFmtId="0" fontId="7" fillId="0" borderId="83" xfId="0" applyFont="1" applyFill="1" applyBorder="1" applyAlignment="1" applyProtection="1">
      <alignment horizontal="justify" vertical="center" wrapText="1"/>
      <protection locked="0"/>
    </xf>
    <xf numFmtId="0" fontId="7" fillId="0" borderId="55" xfId="0" applyFont="1" applyBorder="1" applyAlignment="1" applyProtection="1">
      <alignment horizontal="center" vertical="center" wrapText="1"/>
      <protection locked="0"/>
    </xf>
    <xf numFmtId="0" fontId="14" fillId="16" borderId="17" xfId="0" applyFont="1" applyFill="1" applyBorder="1" applyAlignment="1" applyProtection="1">
      <alignment horizontal="center" vertical="center" wrapText="1"/>
      <protection locked="0"/>
    </xf>
    <xf numFmtId="0" fontId="14" fillId="16" borderId="5" xfId="0" applyFont="1" applyFill="1" applyBorder="1" applyAlignment="1" applyProtection="1">
      <alignment horizontal="center" vertical="center" wrapText="1"/>
      <protection locked="0"/>
    </xf>
    <xf numFmtId="0" fontId="14" fillId="16" borderId="44" xfId="0" applyFont="1" applyFill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justify" vertical="center" wrapText="1"/>
      <protection locked="0"/>
    </xf>
    <xf numFmtId="0" fontId="8" fillId="14" borderId="56" xfId="0" applyFont="1" applyFill="1" applyBorder="1" applyAlignment="1" applyProtection="1">
      <alignment horizontal="center" vertical="center" wrapText="1"/>
      <protection locked="0"/>
    </xf>
    <xf numFmtId="0" fontId="8" fillId="15" borderId="56" xfId="0" applyFont="1" applyFill="1" applyBorder="1" applyAlignment="1" applyProtection="1">
      <alignment horizontal="center" vertical="center" wrapText="1"/>
      <protection locked="0"/>
    </xf>
    <xf numFmtId="0" fontId="14" fillId="3" borderId="57" xfId="0" applyFont="1" applyFill="1" applyBorder="1" applyAlignment="1" applyProtection="1">
      <alignment horizontal="center" vertical="center" wrapText="1"/>
      <protection locked="0"/>
    </xf>
    <xf numFmtId="0" fontId="14" fillId="3" borderId="56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justify" vertical="center" wrapText="1"/>
      <protection locked="0"/>
    </xf>
    <xf numFmtId="0" fontId="6" fillId="0" borderId="47" xfId="0" applyFont="1" applyBorder="1" applyAlignment="1" applyProtection="1">
      <alignment horizontal="justify" vertical="center" wrapText="1"/>
      <protection locked="0"/>
    </xf>
    <xf numFmtId="0" fontId="6" fillId="0" borderId="48" xfId="0" applyFont="1" applyBorder="1" applyAlignment="1" applyProtection="1">
      <alignment horizontal="justify" vertical="center" wrapText="1"/>
      <protection locked="0"/>
    </xf>
    <xf numFmtId="0" fontId="7" fillId="0" borderId="46" xfId="0" applyFont="1" applyBorder="1" applyAlignment="1" applyProtection="1">
      <alignment horizontal="justify" vertical="center" wrapText="1"/>
      <protection locked="0"/>
    </xf>
    <xf numFmtId="0" fontId="7" fillId="0" borderId="47" xfId="0" applyFont="1" applyBorder="1" applyAlignment="1" applyProtection="1">
      <alignment horizontal="justify" vertical="center" wrapText="1"/>
      <protection locked="0"/>
    </xf>
    <xf numFmtId="0" fontId="7" fillId="0" borderId="48" xfId="0" applyFont="1" applyBorder="1" applyAlignment="1" applyProtection="1">
      <alignment horizontal="justify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8" fillId="14" borderId="26" xfId="0" applyFont="1" applyFill="1" applyBorder="1" applyAlignment="1" applyProtection="1">
      <alignment horizontal="center" vertical="center" wrapText="1"/>
      <protection locked="0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9" fillId="0" borderId="2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15" borderId="26" xfId="0" applyFont="1" applyFill="1" applyBorder="1" applyAlignment="1" applyProtection="1">
      <alignment horizontal="center" vertical="center" wrapText="1"/>
      <protection locked="0"/>
    </xf>
    <xf numFmtId="0" fontId="7" fillId="0" borderId="91" xfId="0" applyFont="1" applyBorder="1" applyAlignment="1" applyProtection="1">
      <alignment horizontal="justify" vertical="center" wrapText="1"/>
      <protection locked="0"/>
    </xf>
    <xf numFmtId="0" fontId="6" fillId="0" borderId="3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left"/>
    </xf>
    <xf numFmtId="0" fontId="8" fillId="11" borderId="29" xfId="0" applyFont="1" applyFill="1" applyBorder="1" applyAlignment="1">
      <alignment horizontal="left"/>
    </xf>
    <xf numFmtId="0" fontId="8" fillId="11" borderId="36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right" vertical="center" wrapText="1"/>
    </xf>
    <xf numFmtId="0" fontId="8" fillId="11" borderId="29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8" fillId="11" borderId="29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15" fillId="0" borderId="38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8" fillId="11" borderId="3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5" fillId="0" borderId="37" xfId="0" applyFont="1" applyBorder="1" applyAlignment="1">
      <alignment vertical="center" wrapText="1"/>
    </xf>
    <xf numFmtId="0" fontId="6" fillId="0" borderId="41" xfId="0" applyFont="1" applyBorder="1" applyAlignment="1">
      <alignment horizontal="left" vertical="center" wrapText="1"/>
    </xf>
    <xf numFmtId="0" fontId="8" fillId="11" borderId="41" xfId="0" applyFont="1" applyFill="1" applyBorder="1" applyAlignment="1">
      <alignment horizontal="center" vertical="center"/>
    </xf>
    <xf numFmtId="9" fontId="14" fillId="0" borderId="29" xfId="8" applyFont="1" applyBorder="1" applyAlignment="1">
      <alignment horizontal="center" vertical="center" wrapText="1"/>
    </xf>
    <xf numFmtId="9" fontId="6" fillId="0" borderId="29" xfId="8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 wrapText="1"/>
    </xf>
    <xf numFmtId="0" fontId="8" fillId="11" borderId="37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vertical="center" wrapText="1"/>
    </xf>
    <xf numFmtId="0" fontId="8" fillId="11" borderId="36" xfId="0" applyFont="1" applyFill="1" applyBorder="1" applyAlignment="1">
      <alignment horizontal="center" vertical="center" wrapText="1"/>
    </xf>
    <xf numFmtId="0" fontId="46" fillId="0" borderId="64" xfId="0" applyFont="1" applyBorder="1" applyAlignment="1">
      <alignment horizontal="center" vertical="top" wrapText="1"/>
    </xf>
    <xf numFmtId="0" fontId="46" fillId="0" borderId="65" xfId="0" applyFont="1" applyBorder="1" applyAlignment="1">
      <alignment horizontal="center" vertical="top" wrapText="1"/>
    </xf>
    <xf numFmtId="0" fontId="46" fillId="0" borderId="66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6" fillId="0" borderId="0" xfId="6" applyFont="1" applyFill="1" applyBorder="1" applyAlignment="1">
      <alignment horizontal="center" vertical="center"/>
    </xf>
  </cellXfs>
  <cellStyles count="12">
    <cellStyle name="FONS" xfId="4" xr:uid="{00000000-0005-0000-0000-000000000000}"/>
    <cellStyle name="Moneda 2" xfId="1" xr:uid="{00000000-0005-0000-0000-000001000000}"/>
    <cellStyle name="Moneda 2 2" xfId="3" xr:uid="{00000000-0005-0000-0000-000002000000}"/>
    <cellStyle name="Moneda 2 2 2" xfId="11" xr:uid="{00000000-0005-0000-0000-000003000000}"/>
    <cellStyle name="Moneda 2 3" xfId="9" xr:uid="{00000000-0005-0000-0000-000004000000}"/>
    <cellStyle name="Moneda 3" xfId="2" xr:uid="{00000000-0005-0000-0000-000005000000}"/>
    <cellStyle name="Moneda 3 2" xfId="10" xr:uid="{00000000-0005-0000-0000-000006000000}"/>
    <cellStyle name="Normal" xfId="0" builtinId="0"/>
    <cellStyle name="Normal 2" xfId="5" xr:uid="{00000000-0005-0000-0000-000008000000}"/>
    <cellStyle name="Normal 3" xfId="7" xr:uid="{00000000-0005-0000-0000-000009000000}"/>
    <cellStyle name="Porcentaje" xfId="8" builtinId="5"/>
    <cellStyle name="Títol1" xfId="6" xr:uid="{00000000-0005-0000-0000-00000B000000}"/>
  </cellStyles>
  <dxfs count="9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33CC33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66FF33"/>
        </patternFill>
      </fill>
    </dxf>
    <dxf>
      <fill>
        <patternFill>
          <bgColor rgb="FF92D050"/>
        </patternFill>
      </fill>
    </dxf>
    <dxf>
      <fill>
        <patternFill>
          <bgColor rgb="FF33CC33"/>
        </patternFill>
      </fill>
    </dxf>
    <dxf>
      <fill>
        <patternFill>
          <bgColor rgb="FFCCFFCC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FF"/>
      <color rgb="FFD5007F"/>
      <color rgb="FF950054"/>
      <color rgb="FFB2B2B2"/>
      <color rgb="FF1D1D1B"/>
      <color rgb="FF003300"/>
      <color rgb="FF006600"/>
      <color rgb="FFC0C0C0"/>
      <color rgb="FF66FF33"/>
      <color rgb="FFED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51227</xdr:colOff>
      <xdr:row>2</xdr:row>
      <xdr:rowOff>280148</xdr:rowOff>
    </xdr:from>
    <xdr:to>
      <xdr:col>2</xdr:col>
      <xdr:colOff>903994</xdr:colOff>
      <xdr:row>3</xdr:row>
      <xdr:rowOff>527798</xdr:rowOff>
    </xdr:to>
    <xdr:pic>
      <xdr:nvPicPr>
        <xdr:cNvPr id="2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A77B1351-9351-4EBD-A9DB-69550D3E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0" y="620327"/>
          <a:ext cx="2363160" cy="1132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673553</xdr:colOff>
      <xdr:row>0</xdr:row>
      <xdr:rowOff>54429</xdr:rowOff>
    </xdr:from>
    <xdr:to>
      <xdr:col>2</xdr:col>
      <xdr:colOff>437029</xdr:colOff>
      <xdr:row>1</xdr:row>
      <xdr:rowOff>510135</xdr:rowOff>
    </xdr:to>
    <xdr:pic>
      <xdr:nvPicPr>
        <xdr:cNvPr id="3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553" y="54429"/>
          <a:ext cx="2352035" cy="98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1721303</xdr:colOff>
      <xdr:row>1</xdr:row>
      <xdr:rowOff>168730</xdr:rowOff>
    </xdr:from>
    <xdr:to>
      <xdr:col>2</xdr:col>
      <xdr:colOff>1479448</xdr:colOff>
      <xdr:row>3</xdr:row>
      <xdr:rowOff>0</xdr:rowOff>
    </xdr:to>
    <xdr:pic>
      <xdr:nvPicPr>
        <xdr:cNvPr id="5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803" y="341912"/>
          <a:ext cx="1680463" cy="6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481853</xdr:colOff>
      <xdr:row>1</xdr:row>
      <xdr:rowOff>78441</xdr:rowOff>
    </xdr:from>
    <xdr:to>
      <xdr:col>2</xdr:col>
      <xdr:colOff>1479448</xdr:colOff>
      <xdr:row>2</xdr:row>
      <xdr:rowOff>627530</xdr:rowOff>
    </xdr:to>
    <xdr:pic>
      <xdr:nvPicPr>
        <xdr:cNvPr id="4" name="image1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A18115E4-45D9-4DB6-B203-90A8A8D67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353" y="257735"/>
          <a:ext cx="2925007" cy="1277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0</xdr:rowOff>
    </xdr:from>
    <xdr:to>
      <xdr:col>1</xdr:col>
      <xdr:colOff>636388</xdr:colOff>
      <xdr:row>1</xdr:row>
      <xdr:rowOff>276224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0"/>
          <a:ext cx="1026913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66675</xdr:rowOff>
    </xdr:from>
    <xdr:to>
      <xdr:col>1</xdr:col>
      <xdr:colOff>834513</xdr:colOff>
      <xdr:row>1</xdr:row>
      <xdr:rowOff>323850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66675"/>
          <a:ext cx="2644263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uevas\Documents\Enrique\Planeaci&#243;n%20para%20ISO%209001%20-%202015\Plan%20Estrat&#233;gico%20del%20Negoc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FODA%20DE%20AGUASCA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pData\Local\Microsoft\Windows\Temporary%20Internet%20Files\Content.Outlook\1Q69SHO0\Matriz%20de%20An&#225;lisis%20de%20Riesg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MBERTO\Desktop\ANALIS&#205;S%20DE%20RIESGOS-OPORTUNIDADES%20CAPACITAC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E-TRABAJO%20DESDE%20CASA/PARA%20IMPRIMIR/Revision_22_06_20/PLAN%20ESTRAT&#201;GICO%20DE%20LA%20INSTITUCI&#211;N%20JLE%20NY_rev_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TRO"/>
      <sheetName val="1"/>
      <sheetName val="1a"/>
      <sheetName val="2"/>
      <sheetName val="2a"/>
      <sheetName val="2b"/>
      <sheetName val="3"/>
      <sheetName val="3a"/>
      <sheetName val="3b"/>
      <sheetName val="3c"/>
      <sheetName val="4"/>
      <sheetName val="4a"/>
      <sheetName val="5"/>
      <sheetName val="5a"/>
      <sheetName val="6"/>
      <sheetName val="6a"/>
      <sheetName val="6b"/>
      <sheetName val="7"/>
      <sheetName val="7a"/>
      <sheetName val="7b"/>
      <sheetName val="CÁLCULOS"/>
    </sheetNames>
    <sheetDataSet>
      <sheetData sheetId="0">
        <row r="20">
          <cell r="J20" t="str">
            <v>MI EMPRESA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">
          <cell r="B22">
            <v>1</v>
          </cell>
        </row>
        <row r="23">
          <cell r="B23">
            <v>2</v>
          </cell>
        </row>
        <row r="24">
          <cell r="B24">
            <v>3</v>
          </cell>
        </row>
        <row r="25">
          <cell r="B25">
            <v>4</v>
          </cell>
        </row>
        <row r="26">
          <cell r="B26">
            <v>5</v>
          </cell>
        </row>
        <row r="29">
          <cell r="B29">
            <v>1</v>
          </cell>
        </row>
        <row r="30">
          <cell r="B30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Perfiles"/>
      <sheetName val="2a. Análisis Foda"/>
      <sheetName val="2b. Matriz Posicionamiento"/>
    </sheetNames>
    <sheetDataSet>
      <sheetData sheetId="0"/>
      <sheetData sheetId="1"/>
      <sheetData sheetId="2"/>
      <sheetData sheetId="3"/>
      <sheetData sheetId="4">
        <row r="3">
          <cell r="C3" t="str">
            <v>a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eració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Parámetros de riesgo"/>
      <sheetName val="Matriz Riesgo y Op"/>
      <sheetName val="Ponderación"/>
      <sheetName val="E de efectividad Ri"/>
      <sheetName val="E de efectividad Op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Leve</v>
          </cell>
          <cell r="H2">
            <v>1</v>
          </cell>
        </row>
        <row r="3">
          <cell r="G3" t="str">
            <v>Moderado</v>
          </cell>
          <cell r="H3">
            <v>7</v>
          </cell>
        </row>
        <row r="4">
          <cell r="G4" t="str">
            <v>Grave</v>
          </cell>
          <cell r="H4">
            <v>10</v>
          </cell>
        </row>
        <row r="5">
          <cell r="G5" t="str">
            <v>Importante</v>
          </cell>
          <cell r="H5">
            <v>10</v>
          </cell>
        </row>
      </sheetData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TRO"/>
      <sheetName val="1a. Misión, Visión"/>
      <sheetName val="1b. Política y Objetivos"/>
      <sheetName val="2a. Análisis Foda"/>
      <sheetName val="2b. Matriz Posicionamiento"/>
      <sheetName val="3a.Matríz de Partes Interesadas"/>
      <sheetName val="4a. Parámetros de riesgo"/>
      <sheetName val="4b. Matriz - Contexto"/>
      <sheetName val="Perfiles"/>
      <sheetName val="Ponder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Político</v>
          </cell>
          <cell r="B2">
            <v>5</v>
          </cell>
          <cell r="D2" t="str">
            <v>Baja</v>
          </cell>
          <cell r="E2">
            <v>1</v>
          </cell>
          <cell r="G2" t="str">
            <v>Menor</v>
          </cell>
          <cell r="H2">
            <v>1</v>
          </cell>
        </row>
        <row r="3">
          <cell r="A3" t="str">
            <v>Industrial</v>
          </cell>
          <cell r="B3">
            <v>5</v>
          </cell>
          <cell r="D3" t="str">
            <v>Media</v>
          </cell>
          <cell r="E3">
            <v>7</v>
          </cell>
          <cell r="G3" t="str">
            <v>Moderado</v>
          </cell>
          <cell r="H3">
            <v>7</v>
          </cell>
        </row>
        <row r="4">
          <cell r="A4" t="str">
            <v>Operativo</v>
          </cell>
          <cell r="B4">
            <v>10</v>
          </cell>
          <cell r="D4" t="str">
            <v>Alta</v>
          </cell>
          <cell r="E4">
            <v>10</v>
          </cell>
          <cell r="G4" t="str">
            <v>Grave</v>
          </cell>
          <cell r="H4">
            <v>10</v>
          </cell>
        </row>
        <row r="5">
          <cell r="A5" t="str">
            <v>Institucional</v>
          </cell>
          <cell r="B5">
            <v>8</v>
          </cell>
          <cell r="G5" t="str">
            <v>Importante</v>
          </cell>
          <cell r="H5">
            <v>10</v>
          </cell>
        </row>
        <row r="6">
          <cell r="A6" t="str">
            <v>Financiera</v>
          </cell>
          <cell r="B6">
            <v>7</v>
          </cell>
        </row>
        <row r="7">
          <cell r="A7" t="str">
            <v>Ambiental</v>
          </cell>
          <cell r="B7">
            <v>8</v>
          </cell>
        </row>
        <row r="8">
          <cell r="A8" t="str">
            <v>Legal y Reglamentario</v>
          </cell>
          <cell r="B8">
            <v>9</v>
          </cell>
        </row>
        <row r="9">
          <cell r="A9" t="str">
            <v>Salud</v>
          </cell>
          <cell r="B9">
            <v>10</v>
          </cell>
        </row>
        <row r="10">
          <cell r="A10" t="str">
            <v>Social/Cultural</v>
          </cell>
          <cell r="B10">
            <v>6</v>
          </cell>
        </row>
        <row r="11">
          <cell r="A11" t="str">
            <v>Tecnológicos</v>
          </cell>
          <cell r="B1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pageSetUpPr fitToPage="1"/>
  </sheetPr>
  <dimension ref="A2:AV91"/>
  <sheetViews>
    <sheetView showGridLines="0" showZeros="0" showOutlineSymbols="0" zoomScale="70" zoomScaleNormal="70" zoomScaleSheetLayoutView="100" zoomScalePageLayoutView="70" workbookViewId="0">
      <selection activeCell="D13" sqref="D13:D17"/>
    </sheetView>
  </sheetViews>
  <sheetFormatPr defaultColWidth="11.42578125" defaultRowHeight="12.75"/>
  <cols>
    <col min="1" max="1" width="2.5703125" style="55" customWidth="1"/>
    <col min="2" max="2" width="22.7109375" style="55" customWidth="1"/>
    <col min="3" max="5" width="14" style="55" customWidth="1"/>
    <col min="6" max="10" width="18.7109375" style="55" customWidth="1"/>
    <col min="11" max="11" width="29" style="55" customWidth="1"/>
    <col min="12" max="12" width="2.5703125" style="55" customWidth="1"/>
    <col min="13" max="13" width="1.7109375" style="55" customWidth="1"/>
    <col min="14" max="14" width="6.5703125" style="55" customWidth="1"/>
    <col min="15" max="15" width="19.42578125" style="55" customWidth="1"/>
    <col min="16" max="16384" width="11.42578125" style="55"/>
  </cols>
  <sheetData>
    <row r="2" spans="1:48" s="7" customFormat="1" ht="14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8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</row>
    <row r="3" spans="1:48" s="7" customFormat="1" ht="69.95" customHeight="1">
      <c r="A3" s="138"/>
      <c r="B3" s="139"/>
      <c r="C3" s="139"/>
      <c r="D3" s="140" t="s">
        <v>0</v>
      </c>
      <c r="E3" s="141"/>
      <c r="F3" s="141"/>
      <c r="G3" s="141"/>
      <c r="H3" s="141"/>
      <c r="I3" s="141"/>
      <c r="J3" s="141"/>
      <c r="K3" s="119" t="s">
        <v>1</v>
      </c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</row>
    <row r="4" spans="1:48" s="7" customFormat="1" ht="69.95" customHeight="1">
      <c r="A4" s="138"/>
      <c r="B4" s="139"/>
      <c r="C4" s="139"/>
      <c r="D4" s="140" t="s">
        <v>2</v>
      </c>
      <c r="E4" s="141"/>
      <c r="F4" s="141"/>
      <c r="G4" s="141"/>
      <c r="H4" s="141"/>
      <c r="I4" s="141"/>
      <c r="J4" s="141"/>
      <c r="K4" s="118" t="s">
        <v>3</v>
      </c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</row>
    <row r="5" spans="1:48" s="11" customFormat="1" ht="15" customHeight="1">
      <c r="A5" s="49"/>
      <c r="B5" s="49"/>
      <c r="C5" s="50"/>
      <c r="D5" s="50"/>
      <c r="E5" s="50"/>
      <c r="F5" s="50"/>
      <c r="G5" s="50"/>
      <c r="H5" s="50"/>
      <c r="I5" s="50"/>
      <c r="J5" s="51"/>
      <c r="K5" s="51"/>
    </row>
    <row r="6" spans="1:48" ht="14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</row>
    <row r="7" spans="1:48" ht="40.9" customHeight="1">
      <c r="A7" s="142" t="s">
        <v>4</v>
      </c>
      <c r="B7" s="142"/>
      <c r="C7" s="142" t="s">
        <v>5</v>
      </c>
      <c r="D7" s="142"/>
      <c r="E7" s="142"/>
      <c r="F7" s="142" t="s">
        <v>6</v>
      </c>
      <c r="G7" s="142"/>
      <c r="H7" s="142"/>
      <c r="I7" s="143" t="s">
        <v>7</v>
      </c>
      <c r="J7" s="144"/>
      <c r="K7" s="144"/>
      <c r="L7" s="144"/>
      <c r="M7" s="52"/>
      <c r="N7" s="52"/>
      <c r="O7" s="52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</row>
    <row r="8" spans="1:48" ht="140.1" customHeight="1">
      <c r="A8" s="142" t="s">
        <v>8</v>
      </c>
      <c r="B8" s="142"/>
      <c r="C8" s="145" t="s">
        <v>9</v>
      </c>
      <c r="D8" s="145"/>
      <c r="E8" s="145"/>
      <c r="F8" s="145" t="s">
        <v>10</v>
      </c>
      <c r="G8" s="145"/>
      <c r="H8" s="145"/>
      <c r="I8" s="146"/>
      <c r="J8" s="147"/>
      <c r="K8" s="147"/>
      <c r="L8" s="148"/>
      <c r="M8" s="52"/>
      <c r="N8" s="52"/>
      <c r="O8" s="52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</row>
    <row r="9" spans="1:48" ht="123.4" customHeight="1">
      <c r="A9" s="142" t="s">
        <v>11</v>
      </c>
      <c r="B9" s="142"/>
      <c r="C9" s="145" t="s">
        <v>12</v>
      </c>
      <c r="D9" s="145"/>
      <c r="E9" s="145"/>
      <c r="F9" s="145" t="s">
        <v>13</v>
      </c>
      <c r="G9" s="145"/>
      <c r="H9" s="145"/>
      <c r="I9" s="146"/>
      <c r="J9" s="147"/>
      <c r="K9" s="147"/>
      <c r="L9" s="148"/>
      <c r="M9" s="52"/>
      <c r="N9" s="52"/>
      <c r="O9" s="52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</row>
    <row r="10" spans="1:48" ht="140.1" customHeight="1">
      <c r="A10" s="142" t="s">
        <v>14</v>
      </c>
      <c r="B10" s="142"/>
      <c r="C10" s="145" t="s">
        <v>12</v>
      </c>
      <c r="D10" s="145"/>
      <c r="E10" s="145"/>
      <c r="F10" s="145" t="s">
        <v>15</v>
      </c>
      <c r="G10" s="145"/>
      <c r="H10" s="145"/>
      <c r="I10" s="146"/>
      <c r="J10" s="147"/>
      <c r="K10" s="147"/>
      <c r="L10" s="148"/>
      <c r="M10" s="52"/>
      <c r="N10" s="52"/>
      <c r="O10" s="52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</row>
    <row r="11" spans="1:48" ht="14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</row>
    <row r="12" spans="1:48" ht="14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</row>
    <row r="13" spans="1:48" ht="14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</row>
    <row r="14" spans="1:48" ht="14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</row>
    <row r="15" spans="1:48" ht="14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</row>
    <row r="16" spans="1:48" ht="14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</row>
    <row r="17" spans="1:48" ht="14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</row>
    <row r="18" spans="1:48" ht="14.25">
      <c r="A18" s="56"/>
      <c r="B18" s="56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</row>
    <row r="19" spans="1:48" ht="14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</row>
    <row r="20" spans="1:48" ht="14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</row>
    <row r="21" spans="1:48" ht="14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 ht="14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</row>
    <row r="23" spans="1:48" ht="14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</row>
    <row r="24" spans="1:48" ht="14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</row>
    <row r="25" spans="1:48" ht="14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</row>
    <row r="26" spans="1:48" ht="14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</row>
    <row r="27" spans="1:48" ht="14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pans="1:48" ht="14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</row>
    <row r="29" spans="1:48" ht="14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2"/>
      <c r="N29" s="52"/>
      <c r="O29" s="52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</row>
    <row r="30" spans="1:48" ht="24.95" customHeight="1">
      <c r="A30" s="307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57"/>
      <c r="M30" s="52"/>
      <c r="N30" s="52"/>
      <c r="O30" s="52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</row>
    <row r="31" spans="1:48" ht="14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9"/>
      <c r="M31" s="52"/>
      <c r="N31" s="52"/>
      <c r="O31" s="52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ht="20.25">
      <c r="A32" s="60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57"/>
      <c r="M32" s="52"/>
      <c r="N32" s="52"/>
      <c r="O32" s="52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ht="14.25">
      <c r="A33" s="62"/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59"/>
      <c r="M33" s="52"/>
      <c r="N33" s="52"/>
      <c r="O33" s="52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</row>
    <row r="34" spans="1:48" ht="27.75">
      <c r="A34" s="64"/>
      <c r="B34" s="64"/>
      <c r="C34" s="65"/>
      <c r="D34" s="65"/>
      <c r="E34" s="65"/>
      <c r="F34" s="61"/>
      <c r="G34" s="61"/>
      <c r="H34" s="61"/>
      <c r="I34" s="61"/>
      <c r="J34" s="61"/>
      <c r="K34" s="61"/>
      <c r="L34" s="57"/>
      <c r="M34" s="52"/>
      <c r="N34" s="52"/>
      <c r="O34" s="52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</row>
    <row r="35" spans="1:48" ht="26.25">
      <c r="A35" s="66"/>
      <c r="B35" s="66"/>
      <c r="C35" s="65"/>
      <c r="D35" s="65"/>
      <c r="E35" s="65"/>
      <c r="F35" s="61"/>
      <c r="G35" s="61"/>
      <c r="H35" s="61"/>
      <c r="I35" s="61"/>
      <c r="J35" s="61"/>
      <c r="K35" s="61"/>
      <c r="L35" s="57"/>
      <c r="M35" s="52"/>
      <c r="N35" s="52"/>
      <c r="O35" s="52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</row>
    <row r="36" spans="1:48" ht="15.75">
      <c r="A36" s="67"/>
      <c r="B36" s="67"/>
      <c r="C36" s="61"/>
      <c r="D36" s="61"/>
      <c r="E36" s="61"/>
      <c r="F36" s="61"/>
      <c r="G36" s="61"/>
      <c r="H36" s="61"/>
      <c r="I36" s="61"/>
      <c r="J36" s="61"/>
      <c r="K36" s="61"/>
      <c r="L36" s="57"/>
      <c r="M36" s="52"/>
      <c r="N36" s="52"/>
      <c r="O36" s="52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</row>
    <row r="37" spans="1:48" ht="15.75">
      <c r="A37" s="67"/>
      <c r="B37" s="67"/>
      <c r="C37" s="61"/>
      <c r="D37" s="61"/>
      <c r="E37" s="61"/>
      <c r="F37" s="61"/>
      <c r="G37" s="61"/>
      <c r="H37" s="61"/>
      <c r="I37" s="61"/>
      <c r="J37" s="61"/>
      <c r="K37" s="61"/>
      <c r="L37" s="57"/>
      <c r="M37" s="52"/>
      <c r="N37" s="52"/>
      <c r="O37" s="52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</row>
    <row r="38" spans="1:48" ht="15.75">
      <c r="A38" s="67"/>
      <c r="B38" s="67"/>
      <c r="C38" s="61"/>
      <c r="D38" s="61"/>
      <c r="E38" s="61"/>
      <c r="F38" s="61"/>
      <c r="G38" s="61"/>
      <c r="H38" s="61"/>
      <c r="I38" s="61"/>
      <c r="J38" s="61"/>
      <c r="K38" s="61"/>
      <c r="L38" s="57"/>
      <c r="M38" s="52"/>
      <c r="N38" s="52"/>
      <c r="O38" s="52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</row>
    <row r="39" spans="1:48" ht="15.75">
      <c r="A39" s="67"/>
      <c r="B39" s="67"/>
      <c r="C39" s="61"/>
      <c r="D39" s="61"/>
      <c r="E39" s="61"/>
      <c r="F39" s="61"/>
      <c r="G39" s="61"/>
      <c r="H39" s="61"/>
      <c r="I39" s="61"/>
      <c r="J39" s="61"/>
      <c r="K39" s="61"/>
      <c r="L39" s="57"/>
      <c r="M39" s="52"/>
      <c r="N39" s="52"/>
      <c r="O39" s="52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</row>
    <row r="40" spans="1:48" ht="15.75">
      <c r="A40" s="67"/>
      <c r="B40" s="67"/>
      <c r="C40" s="61"/>
      <c r="D40" s="61"/>
      <c r="E40" s="61"/>
      <c r="F40" s="61"/>
      <c r="G40" s="61"/>
      <c r="H40" s="61"/>
      <c r="I40" s="61"/>
      <c r="J40" s="61"/>
      <c r="K40" s="61"/>
      <c r="L40" s="57"/>
      <c r="M40" s="52"/>
      <c r="N40" s="52"/>
      <c r="O40" s="52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</row>
    <row r="41" spans="1:48" ht="18">
      <c r="A41" s="68"/>
      <c r="B41" s="68"/>
      <c r="C41" s="61"/>
      <c r="D41" s="61"/>
      <c r="E41" s="61"/>
      <c r="F41" s="61"/>
      <c r="G41" s="61"/>
      <c r="H41" s="61"/>
      <c r="I41" s="61"/>
      <c r="J41" s="61"/>
      <c r="K41" s="61"/>
      <c r="L41" s="57"/>
      <c r="M41" s="52"/>
      <c r="N41" s="52"/>
      <c r="O41" s="52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</row>
    <row r="42" spans="1:48" ht="18">
      <c r="A42" s="69"/>
      <c r="B42" s="69"/>
      <c r="C42" s="61"/>
      <c r="D42" s="61"/>
      <c r="E42" s="61"/>
      <c r="F42" s="61"/>
      <c r="G42" s="61"/>
      <c r="H42" s="61"/>
      <c r="I42" s="61"/>
      <c r="J42" s="61"/>
      <c r="K42" s="61"/>
      <c r="L42" s="57"/>
      <c r="M42" s="52"/>
      <c r="N42" s="52"/>
      <c r="O42" s="52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</row>
    <row r="43" spans="1:48" ht="35.1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59"/>
      <c r="M43" s="52"/>
      <c r="N43" s="52"/>
      <c r="O43" s="52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</row>
    <row r="44" spans="1:48" ht="14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2"/>
      <c r="N44" s="52"/>
      <c r="O44" s="52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</row>
    <row r="45" spans="1:48" ht="14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</row>
    <row r="46" spans="1:48" ht="14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</row>
    <row r="47" spans="1:48" ht="14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</row>
    <row r="48" spans="1:48" ht="14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</row>
    <row r="49" spans="1:48" ht="14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</row>
    <row r="50" spans="1:48" ht="14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</row>
    <row r="51" spans="1:48" ht="14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</row>
    <row r="52" spans="1:48" ht="14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</row>
    <row r="53" spans="1:48" ht="14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</row>
    <row r="54" spans="1:48" ht="14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</row>
    <row r="55" spans="1:48" ht="14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</row>
    <row r="56" spans="1:48" ht="14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</row>
    <row r="57" spans="1:48" ht="14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</row>
    <row r="58" spans="1:48" ht="14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</row>
    <row r="59" spans="1:48" ht="14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</row>
    <row r="60" spans="1:48" ht="14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</row>
    <row r="61" spans="1:48" ht="14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</row>
    <row r="62" spans="1:48" ht="14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</row>
    <row r="63" spans="1:48" ht="14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</row>
    <row r="64" spans="1:48" ht="14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</row>
    <row r="65" spans="1:48" ht="14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</row>
    <row r="66" spans="1:48" ht="14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</row>
    <row r="67" spans="1:48" ht="14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</row>
    <row r="68" spans="1:48" ht="14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</row>
    <row r="69" spans="1:48" ht="14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</row>
    <row r="70" spans="1:48" ht="14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</row>
    <row r="71" spans="1:48" ht="14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</row>
    <row r="72" spans="1:48" ht="14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</row>
    <row r="73" spans="1:48" ht="14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</row>
    <row r="74" spans="1:48" ht="14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</row>
    <row r="75" spans="1:48" ht="14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</row>
    <row r="76" spans="1:48" ht="14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</row>
    <row r="77" spans="1:48" ht="14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</row>
    <row r="78" spans="1:48" ht="14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</row>
    <row r="79" spans="1:48" ht="14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</row>
    <row r="80" spans="1:48" ht="14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</row>
    <row r="81" spans="1:48" ht="14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</row>
    <row r="82" spans="1:48" ht="14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</row>
    <row r="83" spans="1:48" ht="14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</row>
    <row r="84" spans="1:48" ht="14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</row>
    <row r="85" spans="1:48" ht="14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</row>
    <row r="86" spans="1:48" ht="14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</row>
    <row r="87" spans="1:48" ht="14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</row>
    <row r="88" spans="1:48" ht="14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</row>
    <row r="89" spans="1:48" ht="14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</row>
    <row r="90" spans="1:48" ht="14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</row>
    <row r="91" spans="1:48" ht="14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</row>
  </sheetData>
  <mergeCells count="21">
    <mergeCell ref="A10:B10"/>
    <mergeCell ref="C10:E10"/>
    <mergeCell ref="F10:H10"/>
    <mergeCell ref="I10:L10"/>
    <mergeCell ref="A30:K30"/>
    <mergeCell ref="A8:B8"/>
    <mergeCell ref="C8:E8"/>
    <mergeCell ref="F8:H8"/>
    <mergeCell ref="I8:L8"/>
    <mergeCell ref="A9:B9"/>
    <mergeCell ref="C9:E9"/>
    <mergeCell ref="F9:H9"/>
    <mergeCell ref="I9:L9"/>
    <mergeCell ref="A3:A4"/>
    <mergeCell ref="B3:C4"/>
    <mergeCell ref="D3:J3"/>
    <mergeCell ref="D4:J4"/>
    <mergeCell ref="A7:B7"/>
    <mergeCell ref="C7:E7"/>
    <mergeCell ref="F7:H7"/>
    <mergeCell ref="I7:L7"/>
  </mergeCells>
  <printOptions horizontalCentered="1"/>
  <pageMargins left="0.9055118110236221" right="0.9055118110236221" top="0.82677165354330717" bottom="0.94488188976377963" header="0.31496062992125984" footer="0.31496062992125984"/>
  <pageSetup scale="60" fitToHeight="0" orientation="landscape" r:id="rId1"/>
  <headerFooter alignWithMargins="0">
    <oddFooter>&amp;R&amp;"Arial,Normal"&amp;16Página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pageSetUpPr fitToPage="1"/>
  </sheetPr>
  <dimension ref="A1:K32"/>
  <sheetViews>
    <sheetView showGridLines="0" showRuler="0" view="pageBreakPreview" topLeftCell="A25" zoomScale="55" zoomScaleNormal="90" zoomScaleSheetLayoutView="55" zoomScalePageLayoutView="85" workbookViewId="0">
      <selection activeCell="D31" sqref="D31"/>
    </sheetView>
  </sheetViews>
  <sheetFormatPr defaultColWidth="11.42578125" defaultRowHeight="14.25"/>
  <cols>
    <col min="1" max="1" width="23.85546875" style="10" customWidth="1"/>
    <col min="2" max="3" width="29.42578125" style="9" customWidth="1"/>
    <col min="4" max="4" width="65" style="9" customWidth="1"/>
    <col min="5" max="5" width="45.140625" style="9" customWidth="1"/>
    <col min="6" max="6" width="4.140625" style="9" customWidth="1"/>
    <col min="7" max="7" width="26.5703125" style="9" customWidth="1"/>
    <col min="8" max="9" width="29.7109375" style="9" customWidth="1"/>
    <col min="10" max="10" width="64" style="9" customWidth="1"/>
    <col min="11" max="11" width="42" style="9" customWidth="1"/>
    <col min="12" max="16384" width="11.42578125" style="9"/>
  </cols>
  <sheetData>
    <row r="1" spans="1:11" ht="41.25" customHeight="1">
      <c r="A1" s="149"/>
      <c r="B1" s="149"/>
      <c r="C1" s="149"/>
      <c r="D1" s="157" t="s">
        <v>0</v>
      </c>
      <c r="E1" s="158"/>
      <c r="F1" s="158"/>
      <c r="G1" s="158"/>
      <c r="H1" s="158"/>
      <c r="I1" s="158"/>
      <c r="J1" s="158"/>
      <c r="K1" s="126" t="s">
        <v>1</v>
      </c>
    </row>
    <row r="2" spans="1:11" ht="42.75" customHeight="1">
      <c r="A2" s="149"/>
      <c r="B2" s="149"/>
      <c r="C2" s="149"/>
      <c r="D2" s="158" t="s">
        <v>16</v>
      </c>
      <c r="E2" s="158"/>
      <c r="F2" s="158"/>
      <c r="G2" s="158"/>
      <c r="H2" s="158"/>
      <c r="I2" s="158"/>
      <c r="J2" s="158"/>
      <c r="K2" s="125" t="s">
        <v>3</v>
      </c>
    </row>
    <row r="4" spans="1:11" ht="43.5" customHeight="1" thickBot="1">
      <c r="A4" s="159" t="s">
        <v>17</v>
      </c>
      <c r="B4" s="159"/>
      <c r="C4" s="159"/>
      <c r="D4" s="159"/>
      <c r="E4" s="159"/>
      <c r="F4" s="97"/>
      <c r="G4" s="159" t="s">
        <v>18</v>
      </c>
      <c r="H4" s="159"/>
      <c r="I4" s="159"/>
      <c r="J4" s="159"/>
      <c r="K4" s="159"/>
    </row>
    <row r="5" spans="1:11" ht="41.25" customHeight="1" thickTop="1">
      <c r="A5" s="82" t="s">
        <v>19</v>
      </c>
      <c r="B5" s="150" t="s">
        <v>20</v>
      </c>
      <c r="C5" s="150"/>
      <c r="D5" s="150"/>
      <c r="E5" s="151"/>
      <c r="F5" s="73"/>
      <c r="G5" s="82" t="s">
        <v>19</v>
      </c>
      <c r="H5" s="152" t="s">
        <v>20</v>
      </c>
      <c r="I5" s="152"/>
      <c r="J5" s="152"/>
      <c r="K5" s="153"/>
    </row>
    <row r="6" spans="1:11" ht="102" customHeight="1">
      <c r="A6" s="74" t="s">
        <v>21</v>
      </c>
      <c r="B6" s="154" t="s">
        <v>22</v>
      </c>
      <c r="C6" s="155"/>
      <c r="D6" s="155"/>
      <c r="E6" s="156"/>
      <c r="F6" s="73"/>
      <c r="G6" s="74" t="s">
        <v>21</v>
      </c>
      <c r="H6" s="160" t="s">
        <v>23</v>
      </c>
      <c r="I6" s="160"/>
      <c r="J6" s="160"/>
      <c r="K6" s="161"/>
    </row>
    <row r="7" spans="1:11" ht="102" customHeight="1">
      <c r="A7" s="74" t="s">
        <v>24</v>
      </c>
      <c r="B7" s="154" t="s">
        <v>25</v>
      </c>
      <c r="C7" s="155"/>
      <c r="D7" s="155"/>
      <c r="E7" s="156"/>
      <c r="F7" s="73"/>
      <c r="G7" s="74" t="s">
        <v>24</v>
      </c>
      <c r="H7" s="160" t="s">
        <v>26</v>
      </c>
      <c r="I7" s="160"/>
      <c r="J7" s="160"/>
      <c r="K7" s="161"/>
    </row>
    <row r="8" spans="1:11" ht="102" customHeight="1">
      <c r="A8" s="74" t="s">
        <v>27</v>
      </c>
      <c r="B8" s="154" t="s">
        <v>28</v>
      </c>
      <c r="C8" s="155"/>
      <c r="D8" s="155"/>
      <c r="E8" s="156"/>
      <c r="F8" s="73"/>
      <c r="G8" s="74" t="s">
        <v>27</v>
      </c>
      <c r="H8" s="160" t="s">
        <v>29</v>
      </c>
      <c r="I8" s="160"/>
      <c r="J8" s="160"/>
      <c r="K8" s="161"/>
    </row>
    <row r="9" spans="1:11" ht="102" customHeight="1">
      <c r="A9" s="74" t="s">
        <v>30</v>
      </c>
      <c r="B9" s="154" t="s">
        <v>31</v>
      </c>
      <c r="C9" s="155"/>
      <c r="D9" s="155"/>
      <c r="E9" s="156"/>
      <c r="F9" s="73"/>
      <c r="G9" s="74" t="s">
        <v>30</v>
      </c>
      <c r="H9" s="160" t="s">
        <v>32</v>
      </c>
      <c r="I9" s="160"/>
      <c r="J9" s="160"/>
      <c r="K9" s="161"/>
    </row>
    <row r="10" spans="1:11" ht="102" customHeight="1">
      <c r="A10" s="74" t="s">
        <v>33</v>
      </c>
      <c r="B10" s="154" t="s">
        <v>34</v>
      </c>
      <c r="C10" s="155"/>
      <c r="D10" s="155"/>
      <c r="E10" s="156"/>
      <c r="F10" s="73"/>
      <c r="G10" s="74" t="s">
        <v>33</v>
      </c>
      <c r="H10" s="160" t="s">
        <v>35</v>
      </c>
      <c r="I10" s="160"/>
      <c r="J10" s="160"/>
      <c r="K10" s="161"/>
    </row>
    <row r="11" spans="1:11" ht="102" customHeight="1">
      <c r="A11" s="74" t="s">
        <v>36</v>
      </c>
      <c r="B11" s="154" t="s">
        <v>37</v>
      </c>
      <c r="C11" s="155"/>
      <c r="D11" s="155"/>
      <c r="E11" s="156"/>
      <c r="F11" s="75"/>
      <c r="G11" s="74" t="s">
        <v>36</v>
      </c>
      <c r="H11" s="160" t="s">
        <v>38</v>
      </c>
      <c r="I11" s="160"/>
      <c r="J11" s="160"/>
      <c r="K11" s="161"/>
    </row>
    <row r="12" spans="1:11" ht="102" customHeight="1">
      <c r="A12" s="76" t="s">
        <v>39</v>
      </c>
      <c r="B12" s="168" t="s">
        <v>40</v>
      </c>
      <c r="C12" s="168"/>
      <c r="D12" s="168"/>
      <c r="E12" s="169"/>
      <c r="F12" s="75"/>
      <c r="G12" s="76" t="s">
        <v>39</v>
      </c>
      <c r="H12" s="170" t="s">
        <v>41</v>
      </c>
      <c r="I12" s="168"/>
      <c r="J12" s="168"/>
      <c r="K12" s="169"/>
    </row>
    <row r="13" spans="1:11" ht="102" customHeight="1">
      <c r="A13" s="76" t="s">
        <v>42</v>
      </c>
      <c r="B13" s="168" t="s">
        <v>43</v>
      </c>
      <c r="C13" s="168"/>
      <c r="D13" s="168"/>
      <c r="E13" s="169"/>
      <c r="F13" s="75"/>
      <c r="G13" s="76" t="s">
        <v>42</v>
      </c>
      <c r="H13" s="170" t="s">
        <v>44</v>
      </c>
      <c r="I13" s="168"/>
      <c r="J13" s="168"/>
      <c r="K13" s="169"/>
    </row>
    <row r="14" spans="1:11" ht="102" customHeight="1" thickBot="1">
      <c r="A14" s="77" t="s">
        <v>45</v>
      </c>
      <c r="B14" s="162" t="s">
        <v>46</v>
      </c>
      <c r="C14" s="163"/>
      <c r="D14" s="163"/>
      <c r="E14" s="164"/>
      <c r="F14" s="73"/>
      <c r="G14" s="77" t="s">
        <v>45</v>
      </c>
      <c r="H14" s="163" t="s">
        <v>47</v>
      </c>
      <c r="I14" s="163"/>
      <c r="J14" s="163"/>
      <c r="K14" s="164"/>
    </row>
    <row r="15" spans="1:11" ht="12" customHeight="1" thickTop="1" thickBot="1">
      <c r="A15" s="81"/>
      <c r="B15" s="73"/>
      <c r="C15" s="78"/>
      <c r="D15" s="78"/>
      <c r="E15" s="78"/>
      <c r="F15" s="78"/>
      <c r="G15" s="78"/>
      <c r="H15" s="78"/>
      <c r="I15" s="78"/>
      <c r="J15" s="78"/>
      <c r="K15" s="78"/>
    </row>
    <row r="16" spans="1:11" ht="38.25" customHeight="1" thickTop="1">
      <c r="A16" s="98" t="s">
        <v>48</v>
      </c>
      <c r="B16" s="165" t="s">
        <v>20</v>
      </c>
      <c r="C16" s="166"/>
      <c r="D16" s="166"/>
      <c r="E16" s="167"/>
      <c r="F16" s="73"/>
      <c r="G16" s="79" t="s">
        <v>48</v>
      </c>
      <c r="H16" s="152" t="s">
        <v>20</v>
      </c>
      <c r="I16" s="152"/>
      <c r="J16" s="152"/>
      <c r="K16" s="153"/>
    </row>
    <row r="17" spans="1:11" ht="49.5" customHeight="1">
      <c r="A17" s="99" t="s">
        <v>49</v>
      </c>
      <c r="B17" s="171" t="s">
        <v>50</v>
      </c>
      <c r="C17" s="172"/>
      <c r="D17" s="172"/>
      <c r="E17" s="173"/>
      <c r="F17" s="73"/>
      <c r="G17" s="74" t="s">
        <v>49</v>
      </c>
      <c r="H17" s="174" t="s">
        <v>51</v>
      </c>
      <c r="I17" s="175"/>
      <c r="J17" s="175"/>
      <c r="K17" s="176"/>
    </row>
    <row r="18" spans="1:11" ht="49.5" customHeight="1">
      <c r="A18" s="99" t="s">
        <v>52</v>
      </c>
      <c r="B18" s="171" t="s">
        <v>53</v>
      </c>
      <c r="C18" s="172"/>
      <c r="D18" s="172"/>
      <c r="E18" s="173"/>
      <c r="F18" s="80"/>
      <c r="G18" s="74" t="s">
        <v>52</v>
      </c>
      <c r="H18" s="174" t="s">
        <v>54</v>
      </c>
      <c r="I18" s="175"/>
      <c r="J18" s="175"/>
      <c r="K18" s="176"/>
    </row>
    <row r="19" spans="1:11" ht="49.5" customHeight="1" thickBot="1">
      <c r="A19" s="100" t="s">
        <v>55</v>
      </c>
      <c r="B19" s="177" t="s">
        <v>56</v>
      </c>
      <c r="C19" s="178"/>
      <c r="D19" s="178"/>
      <c r="E19" s="179"/>
      <c r="F19" s="73"/>
      <c r="G19" s="77" t="s">
        <v>55</v>
      </c>
      <c r="H19" s="180" t="s">
        <v>57</v>
      </c>
      <c r="I19" s="181"/>
      <c r="J19" s="181"/>
      <c r="K19" s="182"/>
    </row>
    <row r="20" spans="1:11" ht="21.75" thickTop="1" thickBot="1">
      <c r="A20" s="81"/>
      <c r="B20" s="73"/>
      <c r="C20" s="78"/>
      <c r="D20" s="78"/>
      <c r="E20" s="78"/>
      <c r="F20" s="73"/>
      <c r="G20" s="81"/>
      <c r="H20" s="73"/>
      <c r="I20" s="78"/>
      <c r="J20" s="78"/>
      <c r="K20" s="78"/>
    </row>
    <row r="21" spans="1:11" ht="21" thickTop="1">
      <c r="A21" s="82" t="s">
        <v>58</v>
      </c>
      <c r="B21" s="152" t="s">
        <v>20</v>
      </c>
      <c r="C21" s="152"/>
      <c r="D21" s="152"/>
      <c r="E21" s="153"/>
      <c r="F21" s="73"/>
      <c r="G21" s="82" t="s">
        <v>58</v>
      </c>
      <c r="H21" s="152" t="s">
        <v>20</v>
      </c>
      <c r="I21" s="152"/>
      <c r="J21" s="152"/>
      <c r="K21" s="153"/>
    </row>
    <row r="22" spans="1:11" ht="79.5" customHeight="1">
      <c r="A22" s="101" t="s">
        <v>59</v>
      </c>
      <c r="B22" s="155" t="s">
        <v>60</v>
      </c>
      <c r="C22" s="155"/>
      <c r="D22" s="155"/>
      <c r="E22" s="156"/>
      <c r="F22" s="73"/>
      <c r="G22" s="74" t="s">
        <v>59</v>
      </c>
      <c r="H22" s="160" t="s">
        <v>61</v>
      </c>
      <c r="I22" s="160"/>
      <c r="J22" s="160"/>
      <c r="K22" s="161"/>
    </row>
    <row r="23" spans="1:11" ht="79.5" customHeight="1">
      <c r="A23" s="102" t="s">
        <v>62</v>
      </c>
      <c r="B23" s="160" t="s">
        <v>63</v>
      </c>
      <c r="C23" s="160"/>
      <c r="D23" s="160"/>
      <c r="E23" s="161"/>
      <c r="F23" s="73"/>
      <c r="G23" s="74" t="s">
        <v>62</v>
      </c>
      <c r="H23" s="160" t="s">
        <v>64</v>
      </c>
      <c r="I23" s="160"/>
      <c r="J23" s="160"/>
      <c r="K23" s="161"/>
    </row>
    <row r="24" spans="1:11" ht="79.5" customHeight="1" thickBot="1">
      <c r="A24" s="103" t="s">
        <v>65</v>
      </c>
      <c r="B24" s="163" t="s">
        <v>66</v>
      </c>
      <c r="C24" s="163"/>
      <c r="D24" s="163"/>
      <c r="E24" s="164"/>
      <c r="F24" s="73"/>
      <c r="G24" s="77" t="s">
        <v>67</v>
      </c>
      <c r="H24" s="163" t="s">
        <v>68</v>
      </c>
      <c r="I24" s="163"/>
      <c r="J24" s="163"/>
      <c r="K24" s="164"/>
    </row>
    <row r="25" spans="1:11" ht="21.75" thickTop="1" thickBot="1">
      <c r="A25" s="81"/>
      <c r="B25" s="73"/>
      <c r="C25" s="78"/>
      <c r="D25" s="78"/>
      <c r="E25" s="78"/>
      <c r="F25" s="73"/>
      <c r="G25" s="81"/>
      <c r="H25" s="73"/>
      <c r="I25" s="78"/>
      <c r="J25" s="78"/>
      <c r="K25" s="78"/>
    </row>
    <row r="26" spans="1:11" ht="30.75" customHeight="1" thickTop="1">
      <c r="A26" s="82" t="s">
        <v>69</v>
      </c>
      <c r="B26" s="121" t="s">
        <v>70</v>
      </c>
      <c r="C26" s="121" t="s">
        <v>71</v>
      </c>
      <c r="D26" s="122" t="s">
        <v>72</v>
      </c>
      <c r="E26" s="83"/>
      <c r="F26" s="73"/>
      <c r="G26" s="82" t="s">
        <v>69</v>
      </c>
      <c r="H26" s="121" t="s">
        <v>70</v>
      </c>
      <c r="I26" s="121" t="s">
        <v>71</v>
      </c>
      <c r="J26" s="84" t="s">
        <v>72</v>
      </c>
      <c r="K26" s="85"/>
    </row>
    <row r="27" spans="1:11" ht="167.25" customHeight="1">
      <c r="A27" s="74" t="s">
        <v>73</v>
      </c>
      <c r="B27" s="86" t="s">
        <v>74</v>
      </c>
      <c r="C27" s="86" t="s">
        <v>75</v>
      </c>
      <c r="D27" s="123" t="s">
        <v>76</v>
      </c>
      <c r="E27" s="87"/>
      <c r="F27" s="73"/>
      <c r="G27" s="74" t="s">
        <v>77</v>
      </c>
      <c r="H27" s="88" t="s">
        <v>78</v>
      </c>
      <c r="I27" s="88" t="s">
        <v>79</v>
      </c>
      <c r="J27" s="72" t="s">
        <v>80</v>
      </c>
      <c r="K27" s="89"/>
    </row>
    <row r="28" spans="1:11" ht="167.25" customHeight="1">
      <c r="A28" s="74" t="s">
        <v>81</v>
      </c>
      <c r="B28" s="90" t="s">
        <v>82</v>
      </c>
      <c r="C28" s="90" t="s">
        <v>83</v>
      </c>
      <c r="D28" s="123" t="s">
        <v>84</v>
      </c>
      <c r="E28" s="87"/>
      <c r="F28" s="73"/>
      <c r="G28" s="74" t="s">
        <v>85</v>
      </c>
      <c r="H28" s="91" t="s">
        <v>86</v>
      </c>
      <c r="I28" s="91" t="s">
        <v>87</v>
      </c>
      <c r="J28" s="124" t="s">
        <v>88</v>
      </c>
      <c r="K28" s="89"/>
    </row>
    <row r="29" spans="1:11" ht="167.25" customHeight="1">
      <c r="A29" s="74" t="s">
        <v>89</v>
      </c>
      <c r="B29" s="92" t="s">
        <v>90</v>
      </c>
      <c r="C29" s="92" t="s">
        <v>91</v>
      </c>
      <c r="D29" s="123" t="s">
        <v>92</v>
      </c>
      <c r="E29" s="87"/>
      <c r="F29" s="73"/>
      <c r="G29" s="74" t="s">
        <v>93</v>
      </c>
      <c r="H29" s="93" t="s">
        <v>94</v>
      </c>
      <c r="I29" s="93" t="s">
        <v>95</v>
      </c>
      <c r="J29" s="124" t="s">
        <v>96</v>
      </c>
      <c r="K29" s="89"/>
    </row>
    <row r="30" spans="1:11" ht="167.25" customHeight="1" thickBot="1">
      <c r="A30" s="74" t="s">
        <v>97</v>
      </c>
      <c r="B30" s="94" t="s">
        <v>98</v>
      </c>
      <c r="C30" s="94" t="s">
        <v>99</v>
      </c>
      <c r="D30" s="123" t="s">
        <v>100</v>
      </c>
      <c r="E30" s="87"/>
      <c r="F30" s="73"/>
      <c r="G30" s="77" t="s">
        <v>101</v>
      </c>
      <c r="H30" s="95" t="s">
        <v>102</v>
      </c>
      <c r="I30" s="95" t="s">
        <v>103</v>
      </c>
      <c r="J30" s="120" t="s">
        <v>104</v>
      </c>
      <c r="K30" s="89"/>
    </row>
    <row r="31" spans="1:11" ht="167.25" customHeight="1" thickTop="1" thickBot="1">
      <c r="A31" s="77" t="s">
        <v>105</v>
      </c>
      <c r="B31" s="96" t="s">
        <v>106</v>
      </c>
      <c r="C31" s="96" t="s">
        <v>107</v>
      </c>
      <c r="D31" s="71" t="s">
        <v>108</v>
      </c>
      <c r="E31" s="87"/>
      <c r="F31" s="73"/>
      <c r="G31" s="97"/>
      <c r="H31" s="97"/>
      <c r="I31" s="97"/>
      <c r="J31" s="97"/>
      <c r="K31" s="97"/>
    </row>
    <row r="32" spans="1:11" ht="15" thickTop="1"/>
  </sheetData>
  <mergeCells count="41">
    <mergeCell ref="B24:E24"/>
    <mergeCell ref="H24:K24"/>
    <mergeCell ref="B12:E12"/>
    <mergeCell ref="H12:K12"/>
    <mergeCell ref="B21:E21"/>
    <mergeCell ref="H21:K21"/>
    <mergeCell ref="B22:E22"/>
    <mergeCell ref="H22:K22"/>
    <mergeCell ref="B23:E23"/>
    <mergeCell ref="H23:K23"/>
    <mergeCell ref="B17:E17"/>
    <mergeCell ref="H17:K17"/>
    <mergeCell ref="B18:E18"/>
    <mergeCell ref="H18:K18"/>
    <mergeCell ref="B19:E19"/>
    <mergeCell ref="H19:K19"/>
    <mergeCell ref="B14:E14"/>
    <mergeCell ref="H14:K14"/>
    <mergeCell ref="B16:E16"/>
    <mergeCell ref="H16:K16"/>
    <mergeCell ref="B13:E13"/>
    <mergeCell ref="H13:K13"/>
    <mergeCell ref="B7:E7"/>
    <mergeCell ref="H7:K7"/>
    <mergeCell ref="B11:E11"/>
    <mergeCell ref="H11:K11"/>
    <mergeCell ref="B8:E8"/>
    <mergeCell ref="H8:K8"/>
    <mergeCell ref="B9:E9"/>
    <mergeCell ref="H9:K9"/>
    <mergeCell ref="B10:E10"/>
    <mergeCell ref="H10:K10"/>
    <mergeCell ref="A1:C2"/>
    <mergeCell ref="B5:E5"/>
    <mergeCell ref="H5:K5"/>
    <mergeCell ref="B6:E6"/>
    <mergeCell ref="D1:J1"/>
    <mergeCell ref="D2:J2"/>
    <mergeCell ref="A4:E4"/>
    <mergeCell ref="G4:K4"/>
    <mergeCell ref="H6:K6"/>
  </mergeCells>
  <printOptions horizontalCentered="1"/>
  <pageMargins left="0.70866141732283472" right="0.70866141732283472" top="0.39370078740157483" bottom="0.74803149606299213" header="0.31496062992125984" footer="0.31496062992125984"/>
  <pageSetup scale="31" fitToHeight="0" orientation="landscape" r:id="rId1"/>
  <headerFooter>
    <oddFooter>&amp;R&amp;16Página &amp;P de &amp;N</oddFooter>
  </headerFooter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pageSetUpPr fitToPage="1"/>
  </sheetPr>
  <dimension ref="A2:N91"/>
  <sheetViews>
    <sheetView showGridLines="0" tabSelected="1" topLeftCell="F57" zoomScaleNormal="100" zoomScaleSheetLayoutView="70" zoomScalePageLayoutView="80" workbookViewId="0">
      <pane xSplit="5520" ySplit="1695" topLeftCell="G66" activePane="bottomRight"/>
      <selection pane="bottomRight" activeCell="L67" sqref="L67:L71"/>
      <selection pane="bottomLeft" activeCell="M67" sqref="A67:XFD71"/>
      <selection pane="topRight" activeCell="A49" sqref="A49:N49"/>
    </sheetView>
  </sheetViews>
  <sheetFormatPr defaultColWidth="0.7109375" defaultRowHeight="20.25" customHeight="1"/>
  <cols>
    <col min="1" max="1" width="20" style="7" customWidth="1"/>
    <col min="2" max="2" width="28.85546875" style="7" customWidth="1"/>
    <col min="3" max="3" width="52.7109375" style="7" customWidth="1"/>
    <col min="4" max="4" width="19.7109375" style="7" customWidth="1"/>
    <col min="5" max="6" width="46.42578125" style="7" customWidth="1"/>
    <col min="7" max="8" width="14.140625" style="7" customWidth="1"/>
    <col min="9" max="9" width="18.140625" style="7" customWidth="1"/>
    <col min="10" max="10" width="18.7109375" style="7" customWidth="1"/>
    <col min="11" max="11" width="20" style="7" customWidth="1"/>
    <col min="12" max="12" width="64.140625" style="8" customWidth="1"/>
    <col min="13" max="13" width="43.140625" style="7" customWidth="1"/>
    <col min="14" max="14" width="16.28515625" style="7" customWidth="1"/>
    <col min="15" max="16384" width="0.7109375" style="7"/>
  </cols>
  <sheetData>
    <row r="2" spans="1:14" ht="48.75" customHeight="1">
      <c r="A2" s="249"/>
      <c r="B2" s="139"/>
      <c r="C2" s="139"/>
      <c r="D2" s="253" t="s">
        <v>0</v>
      </c>
      <c r="E2" s="254"/>
      <c r="F2" s="254"/>
      <c r="G2" s="254"/>
      <c r="H2" s="254"/>
      <c r="I2" s="254"/>
      <c r="J2" s="254"/>
      <c r="K2" s="255"/>
      <c r="L2" s="133" t="s">
        <v>1</v>
      </c>
      <c r="M2" s="117"/>
      <c r="N2" s="117"/>
    </row>
    <row r="3" spans="1:14" ht="60" customHeight="1">
      <c r="A3" s="249"/>
      <c r="B3" s="139"/>
      <c r="C3" s="139"/>
      <c r="D3" s="256" t="s">
        <v>2</v>
      </c>
      <c r="E3" s="257"/>
      <c r="F3" s="257"/>
      <c r="G3" s="257"/>
      <c r="H3" s="257"/>
      <c r="I3" s="257"/>
      <c r="J3" s="257"/>
      <c r="K3" s="257"/>
      <c r="L3" s="132" t="s">
        <v>3</v>
      </c>
      <c r="M3" s="117"/>
      <c r="N3" s="117"/>
    </row>
    <row r="4" spans="1:14" ht="20.25" customHeight="1">
      <c r="A4" s="131"/>
      <c r="B4" s="32"/>
      <c r="C4" s="44"/>
      <c r="D4" s="45"/>
      <c r="E4" s="45"/>
      <c r="F4" s="45"/>
      <c r="G4" s="45"/>
      <c r="H4" s="45"/>
      <c r="I4" s="33"/>
      <c r="J4" s="33"/>
      <c r="K4" s="33"/>
      <c r="L4" s="33"/>
      <c r="M4" s="117"/>
      <c r="N4" s="117"/>
    </row>
    <row r="5" spans="1:14" ht="20.25" customHeight="1">
      <c r="A5" s="235" t="s">
        <v>109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7"/>
    </row>
    <row r="6" spans="1:14" ht="20.25" customHeight="1">
      <c r="A6" s="251" t="s">
        <v>110</v>
      </c>
      <c r="B6" s="252"/>
      <c r="C6" s="252"/>
      <c r="D6" s="252"/>
      <c r="E6" s="252"/>
      <c r="F6" s="252"/>
      <c r="G6" s="252"/>
      <c r="H6" s="252"/>
      <c r="I6" s="250" t="s">
        <v>111</v>
      </c>
      <c r="J6" s="250"/>
      <c r="K6" s="250"/>
      <c r="L6" s="258" t="s">
        <v>112</v>
      </c>
      <c r="M6" s="258"/>
      <c r="N6" s="258"/>
    </row>
    <row r="7" spans="1:14" ht="32.25" customHeight="1">
      <c r="A7" s="34" t="s">
        <v>113</v>
      </c>
      <c r="B7" s="34" t="s">
        <v>114</v>
      </c>
      <c r="C7" s="34" t="s">
        <v>115</v>
      </c>
      <c r="D7" s="35" t="s">
        <v>116</v>
      </c>
      <c r="E7" s="35" t="s">
        <v>117</v>
      </c>
      <c r="F7" s="35" t="s">
        <v>118</v>
      </c>
      <c r="G7" s="35" t="s">
        <v>119</v>
      </c>
      <c r="H7" s="35" t="s">
        <v>120</v>
      </c>
      <c r="I7" s="35" t="s">
        <v>121</v>
      </c>
      <c r="J7" s="34" t="s">
        <v>70</v>
      </c>
      <c r="K7" s="34" t="s">
        <v>71</v>
      </c>
      <c r="L7" s="34" t="s">
        <v>122</v>
      </c>
      <c r="M7" s="34" t="s">
        <v>123</v>
      </c>
      <c r="N7" s="34" t="s">
        <v>4</v>
      </c>
    </row>
    <row r="8" spans="1:14" ht="20.25" customHeight="1">
      <c r="A8" s="223" t="s">
        <v>124</v>
      </c>
      <c r="B8" s="205" t="s">
        <v>125</v>
      </c>
      <c r="C8" s="211" t="s">
        <v>126</v>
      </c>
      <c r="D8" s="197" t="s">
        <v>49</v>
      </c>
      <c r="E8" s="220" t="s">
        <v>127</v>
      </c>
      <c r="F8" s="220" t="s">
        <v>128</v>
      </c>
      <c r="G8" s="197" t="s">
        <v>59</v>
      </c>
      <c r="H8" s="197" t="s">
        <v>129</v>
      </c>
      <c r="I8" s="183">
        <f>IFERROR(VLOOKUP(H8,Naturaleza,2,FALSE)*VLOOKUP('Matriz Riesgo y Op'!D8,Probabilidad,2,FALSE)*VLOOKUP('Matriz Riesgo y Op'!G8,Impacto,2,FALSE),"")</f>
        <v>10</v>
      </c>
      <c r="J8" s="185" t="str">
        <f>IF(A8="Riesgo",IF(I8="","",IF(AND(I8&gt;0,I8&lt;200),"Trivial",IF(OR(I8=200,AND(I8&gt;200,I8&lt;400)),"Tolerable",IF(OR(I8=400,AND(I8&gt;400,I8&lt;600)),"Moderado",IF(OR(I8=600,AND(I8&gt;600,I8&lt;800)),"Importante",IF(OR(I8=800,I8&gt;800,I8&lt;1000,I8=1000),"Intolerable","")))))),IF(A8="Oportunidad",IF(I8="","",IF(AND(I8&gt;0,I8&lt;250),"Limitada",IF(OR(I8=250,AND(I8&gt;250,I8&lt;500)),"Media",IF(OR(I8=500,AND(I8&gt;500,I8&lt;750)),"Potencial",IF(OR(I8=750,AND(I8&gt;750,I8&lt;=1000)),"Sobresaliente",""))))),""))</f>
        <v>Trivial</v>
      </c>
      <c r="K8" s="188" t="str">
        <f>IFERROR(VLOOKUP(J8,'Parámetros de riesgo'!$B$27:$C$31,2,FALSE),IFERROR(VLOOKUP(J8,'Parámetros de riesgo'!$H$27:$I$30,2,FALSE),""))</f>
        <v>VIGILARLO</v>
      </c>
      <c r="L8" s="191" t="str">
        <f>IFERROR(VLOOKUP(K8,'Parámetros de riesgo'!$C$27:$D$31,2,FALSE),IFERROR(VLOOKUP(K8,'Parámetros de riesgo'!$I$27:$J$30,2,FALSE),""))</f>
        <v>Control rutinario, no afecta la secuencia e integridad del proceso  y/o Partes Interesadas. Documentar en las acciones de respuesta de la matriz de riesgos y oportunidades.</v>
      </c>
      <c r="M8" s="127" t="s">
        <v>130</v>
      </c>
      <c r="N8" s="39" t="s">
        <v>131</v>
      </c>
    </row>
    <row r="9" spans="1:14" ht="20.25" customHeight="1">
      <c r="A9" s="224"/>
      <c r="B9" s="206"/>
      <c r="C9" s="212"/>
      <c r="D9" s="198"/>
      <c r="E9" s="221"/>
      <c r="F9" s="221"/>
      <c r="G9" s="198"/>
      <c r="H9" s="198"/>
      <c r="I9" s="184"/>
      <c r="J9" s="186"/>
      <c r="K9" s="189"/>
      <c r="L9" s="192"/>
      <c r="M9" s="128"/>
      <c r="N9" s="31"/>
    </row>
    <row r="10" spans="1:14" ht="20.25" customHeight="1">
      <c r="A10" s="224"/>
      <c r="B10" s="206"/>
      <c r="C10" s="212"/>
      <c r="D10" s="198"/>
      <c r="E10" s="221"/>
      <c r="F10" s="221"/>
      <c r="G10" s="198"/>
      <c r="H10" s="198"/>
      <c r="I10" s="184"/>
      <c r="J10" s="186"/>
      <c r="K10" s="189"/>
      <c r="L10" s="192"/>
      <c r="M10" s="128"/>
      <c r="N10" s="31"/>
    </row>
    <row r="11" spans="1:14" ht="20.25" customHeight="1">
      <c r="A11" s="224"/>
      <c r="B11" s="206"/>
      <c r="C11" s="212"/>
      <c r="D11" s="198"/>
      <c r="E11" s="221"/>
      <c r="F11" s="221"/>
      <c r="G11" s="198"/>
      <c r="H11" s="198"/>
      <c r="I11" s="184"/>
      <c r="J11" s="186"/>
      <c r="K11" s="189"/>
      <c r="L11" s="192"/>
      <c r="M11" s="128"/>
      <c r="N11" s="31"/>
    </row>
    <row r="12" spans="1:14" ht="20.25" customHeight="1">
      <c r="A12" s="225"/>
      <c r="B12" s="207"/>
      <c r="C12" s="216"/>
      <c r="D12" s="234"/>
      <c r="E12" s="227"/>
      <c r="F12" s="227"/>
      <c r="G12" s="198"/>
      <c r="H12" s="198"/>
      <c r="I12" s="184"/>
      <c r="J12" s="187"/>
      <c r="K12" s="190"/>
      <c r="L12" s="193"/>
      <c r="M12" s="128"/>
      <c r="N12" s="31"/>
    </row>
    <row r="13" spans="1:14" ht="60" customHeight="1">
      <c r="A13" s="223" t="s">
        <v>124</v>
      </c>
      <c r="B13" s="231" t="s">
        <v>132</v>
      </c>
      <c r="C13" s="211" t="s">
        <v>133</v>
      </c>
      <c r="D13" s="228" t="s">
        <v>49</v>
      </c>
      <c r="E13" s="226" t="s">
        <v>134</v>
      </c>
      <c r="F13" s="226" t="s">
        <v>135</v>
      </c>
      <c r="G13" s="197" t="s">
        <v>62</v>
      </c>
      <c r="H13" s="197" t="s">
        <v>129</v>
      </c>
      <c r="I13" s="183">
        <f>IFERROR(VLOOKUP(H13,Naturaleza,2,FALSE)*VLOOKUP('Matriz Riesgo y Op'!D13,Probabilidad,2,FALSE)*VLOOKUP('Matriz Riesgo y Op'!G13,Impacto,2,FALSE),"")</f>
        <v>70</v>
      </c>
      <c r="J13" s="185" t="str">
        <f>IF(A13="Riesgo",IF(I13="","",IF(AND(I13&gt;0,I13&lt;200),"Trivial",IF(OR(I13=200,AND(I13&gt;200,I13&lt;400)),"Tolerable",IF(OR(I13=400,AND(I13&gt;400,I13&lt;600)),"Moderado",IF(OR(I13=600,AND(I13&gt;600,I13&lt;800)),"Importante",IF(OR(I13=800,I13&gt;800,I13&lt;1000,I13=1000),"Intolerable","")))))),IF(A13="Oportunidad",IF(I13="","",IF(AND(I13&gt;0,I13&lt;250),"Limitada",IF(OR(I13=250,AND(I13&gt;250,I13&lt;500)),"Media",IF(OR(I13=500,AND(I13&gt;500,I13&lt;750)),"Potencial",IF(OR(I13=750,AND(I13&gt;750,I13&lt;=1000)),"Sobresaliente",""))))),""))</f>
        <v>Trivial</v>
      </c>
      <c r="K13" s="188" t="str">
        <f>IFERROR(VLOOKUP(J13,'Parámetros de riesgo'!$B$27:$C$31,2,FALSE),IFERROR(VLOOKUP(J13,'Parámetros de riesgo'!$H$27:$I$30,2,FALSE),""))</f>
        <v>VIGILARLO</v>
      </c>
      <c r="L13" s="191" t="str">
        <f>IFERROR(VLOOKUP(K13,'Parámetros de riesgo'!$C$27:$D$31,2,FALSE),IFERROR(VLOOKUP(K13,'Parámetros de riesgo'!$I$27:$J$30,2,FALSE),""))</f>
        <v>Control rutinario, no afecta la secuencia e integridad del proceso  y/o Partes Interesadas. Documentar en las acciones de respuesta de la matriz de riesgos y oportunidades.</v>
      </c>
      <c r="M13" s="130" t="s">
        <v>136</v>
      </c>
      <c r="N13" s="39" t="s">
        <v>137</v>
      </c>
    </row>
    <row r="14" spans="1:14" ht="20.25" customHeight="1">
      <c r="A14" s="224"/>
      <c r="B14" s="232"/>
      <c r="C14" s="212"/>
      <c r="D14" s="229"/>
      <c r="E14" s="221"/>
      <c r="F14" s="221"/>
      <c r="G14" s="198"/>
      <c r="H14" s="198"/>
      <c r="I14" s="184"/>
      <c r="J14" s="186"/>
      <c r="K14" s="189"/>
      <c r="L14" s="192"/>
      <c r="M14" s="8"/>
      <c r="N14" s="48"/>
    </row>
    <row r="15" spans="1:14" ht="20.25" customHeight="1">
      <c r="A15" s="224"/>
      <c r="B15" s="232"/>
      <c r="C15" s="212"/>
      <c r="D15" s="229"/>
      <c r="E15" s="221"/>
      <c r="F15" s="221"/>
      <c r="G15" s="198"/>
      <c r="H15" s="198"/>
      <c r="I15" s="184"/>
      <c r="J15" s="186"/>
      <c r="K15" s="189"/>
      <c r="L15" s="192"/>
      <c r="M15" s="128"/>
      <c r="N15" s="31"/>
    </row>
    <row r="16" spans="1:14" ht="20.25" customHeight="1">
      <c r="A16" s="224"/>
      <c r="B16" s="232"/>
      <c r="C16" s="212"/>
      <c r="D16" s="229"/>
      <c r="E16" s="221"/>
      <c r="F16" s="221"/>
      <c r="G16" s="198"/>
      <c r="H16" s="198"/>
      <c r="I16" s="184"/>
      <c r="J16" s="186"/>
      <c r="K16" s="189"/>
      <c r="L16" s="192"/>
      <c r="M16" s="128"/>
      <c r="N16" s="31"/>
    </row>
    <row r="17" spans="1:14" ht="20.25" customHeight="1">
      <c r="A17" s="225"/>
      <c r="B17" s="233"/>
      <c r="C17" s="216"/>
      <c r="D17" s="230"/>
      <c r="E17" s="227"/>
      <c r="F17" s="227"/>
      <c r="G17" s="198"/>
      <c r="H17" s="198"/>
      <c r="I17" s="184"/>
      <c r="J17" s="187"/>
      <c r="K17" s="190"/>
      <c r="L17" s="193"/>
      <c r="M17" s="128"/>
      <c r="N17" s="31"/>
    </row>
    <row r="18" spans="1:14" ht="60" customHeight="1">
      <c r="A18" s="223" t="s">
        <v>124</v>
      </c>
      <c r="B18" s="231" t="s">
        <v>138</v>
      </c>
      <c r="C18" s="208" t="s">
        <v>139</v>
      </c>
      <c r="D18" s="197" t="s">
        <v>49</v>
      </c>
      <c r="E18" s="211" t="s">
        <v>140</v>
      </c>
      <c r="F18" s="211" t="s">
        <v>141</v>
      </c>
      <c r="G18" s="197" t="s">
        <v>62</v>
      </c>
      <c r="H18" s="197" t="s">
        <v>129</v>
      </c>
      <c r="I18" s="183">
        <f>IFERROR(VLOOKUP(H18,Naturaleza,2,FALSE)*VLOOKUP('Matriz Riesgo y Op'!D18,Probabilidad,2,FALSE)*VLOOKUP('Matriz Riesgo y Op'!G18,Impacto,2,FALSE),"")</f>
        <v>70</v>
      </c>
      <c r="J18" s="185" t="str">
        <f>IF(A18="Riesgo",IF(I18="","",IF(AND(I18&gt;0,I18&lt;200),"Trivial",IF(OR(I18=200,AND(I18&gt;200,I18&lt;400)),"Tolerable",IF(OR(I18=400,AND(I18&gt;400,I18&lt;600)),"Moderado",IF(OR(I18=600,AND(I18&gt;600,I18&lt;800)),"Importante",IF(OR(I18=800,I18&gt;800,I18&lt;1000,I18=1000),"Intolerable","")))))),IF(A18="Oportunidad",IF(I18="","",IF(AND(I18&gt;0,I18&lt;250),"Limitada",IF(OR(I18=250,AND(I18&gt;250,I18&lt;500)),"Media",IF(OR(I18=500,AND(I18&gt;500,I18&lt;750)),"Potencial",IF(OR(I18=750,AND(I18&gt;750,I18&lt;=1000)),"Sobresaliente",""))))),""))</f>
        <v>Trivial</v>
      </c>
      <c r="K18" s="188" t="str">
        <f>IFERROR(VLOOKUP(J18,'Parámetros de riesgo'!$B$27:$C$31,2,FALSE),IFERROR(VLOOKUP(J18,'Parámetros de riesgo'!$H$27:$I$30,2,FALSE),""))</f>
        <v>VIGILARLO</v>
      </c>
      <c r="L18" s="191" t="str">
        <f>IFERROR(VLOOKUP(K18,'Parámetros de riesgo'!$C$27:$D$31,2,FALSE),IFERROR(VLOOKUP(K18,'Parámetros de riesgo'!$I$27:$J$30,2,FALSE),""))</f>
        <v>Control rutinario, no afecta la secuencia e integridad del proceso  y/o Partes Interesadas. Documentar en las acciones de respuesta de la matriz de riesgos y oportunidades.</v>
      </c>
      <c r="M18" s="129" t="s">
        <v>142</v>
      </c>
      <c r="N18" s="39" t="s">
        <v>137</v>
      </c>
    </row>
    <row r="19" spans="1:14" ht="20.25" customHeight="1">
      <c r="A19" s="224"/>
      <c r="B19" s="232"/>
      <c r="C19" s="209"/>
      <c r="D19" s="198"/>
      <c r="E19" s="212"/>
      <c r="F19" s="212"/>
      <c r="G19" s="198"/>
      <c r="H19" s="198"/>
      <c r="I19" s="184"/>
      <c r="J19" s="186"/>
      <c r="K19" s="189"/>
      <c r="L19" s="192"/>
      <c r="M19" s="128"/>
      <c r="N19" s="31"/>
    </row>
    <row r="20" spans="1:14" ht="20.25" customHeight="1">
      <c r="A20" s="224"/>
      <c r="B20" s="232"/>
      <c r="C20" s="209"/>
      <c r="D20" s="198"/>
      <c r="E20" s="212"/>
      <c r="F20" s="212"/>
      <c r="G20" s="198"/>
      <c r="H20" s="198"/>
      <c r="I20" s="184"/>
      <c r="J20" s="186"/>
      <c r="K20" s="189"/>
      <c r="L20" s="192"/>
      <c r="M20" s="128"/>
      <c r="N20" s="31"/>
    </row>
    <row r="21" spans="1:14" ht="20.25" customHeight="1">
      <c r="A21" s="224"/>
      <c r="B21" s="232"/>
      <c r="C21" s="209"/>
      <c r="D21" s="198"/>
      <c r="E21" s="212"/>
      <c r="F21" s="212"/>
      <c r="G21" s="198"/>
      <c r="H21" s="198"/>
      <c r="I21" s="184"/>
      <c r="J21" s="186"/>
      <c r="K21" s="189"/>
      <c r="L21" s="192"/>
      <c r="M21" s="128"/>
      <c r="N21" s="31"/>
    </row>
    <row r="22" spans="1:14" ht="20.25" customHeight="1">
      <c r="A22" s="225"/>
      <c r="B22" s="233"/>
      <c r="C22" s="210"/>
      <c r="D22" s="234"/>
      <c r="E22" s="212"/>
      <c r="F22" s="212"/>
      <c r="G22" s="198"/>
      <c r="H22" s="198"/>
      <c r="I22" s="184"/>
      <c r="J22" s="187"/>
      <c r="K22" s="190"/>
      <c r="L22" s="193"/>
      <c r="M22" s="128"/>
      <c r="N22" s="31"/>
    </row>
    <row r="23" spans="1:14" ht="80.099999999999994" customHeight="1">
      <c r="A23" s="223" t="s">
        <v>124</v>
      </c>
      <c r="B23" s="205" t="s">
        <v>143</v>
      </c>
      <c r="C23" s="220" t="s">
        <v>144</v>
      </c>
      <c r="D23" s="228" t="s">
        <v>49</v>
      </c>
      <c r="E23" s="220" t="s">
        <v>145</v>
      </c>
      <c r="F23" s="220" t="s">
        <v>146</v>
      </c>
      <c r="G23" s="228" t="s">
        <v>65</v>
      </c>
      <c r="H23" s="228" t="s">
        <v>129</v>
      </c>
      <c r="I23" s="183">
        <f>IFERROR(VLOOKUP(H23,Naturaleza,2,FALSE)*VLOOKUP('Matriz Riesgo y Op'!D23,Probabilidad,2,FALSE)*VLOOKUP('Matriz Riesgo y Op'!G23,Impacto,2,FALSE),"")</f>
        <v>100</v>
      </c>
      <c r="J23" s="185" t="str">
        <f>IF(A23="Riesgo",IF(I23="","",IF(AND(I23&gt;0,I23&lt;200),"Trivial",IF(OR(I23=200,AND(I23&gt;200,I23&lt;400)),"Tolerable",IF(OR(I23=400,AND(I23&gt;400,I23&lt;600)),"Moderado",IF(OR(I23=600,AND(I23&gt;600,I23&lt;800)),"Importante",IF(OR(I23=800,I23&gt;800,I23&lt;1000,I23=1000),"Intolerable","")))))),IF(A23="Oportunidad",IF(I23="","",IF(AND(I23&gt;0,I23&lt;250),"Limitada",IF(OR(I23=250,AND(I23&gt;250,I23&lt;500)),"Media",IF(OR(I23=500,AND(I23&gt;500,I23&lt;750)),"Potencial",IF(OR(I23=750,AND(I23&gt;750,I23&lt;=1000)),"Sobresaliente",""))))),""))</f>
        <v>Trivial</v>
      </c>
      <c r="K23" s="188" t="str">
        <f>IFERROR(VLOOKUP(J23,'Parámetros de riesgo'!$B$27:$C$31,2,FALSE),IFERROR(VLOOKUP(J23,'Parámetros de riesgo'!$H$27:$I$30,2,FALSE),""))</f>
        <v>VIGILARLO</v>
      </c>
      <c r="L23" s="191" t="str">
        <f>IFERROR(VLOOKUP(K23,'Parámetros de riesgo'!$C$27:$D$31,2,FALSE),IFERROR(VLOOKUP(K23,'Parámetros de riesgo'!$I$27:$J$30,2,FALSE),""))</f>
        <v>Control rutinario, no afecta la secuencia e integridad del proceso  y/o Partes Interesadas. Documentar en las acciones de respuesta de la matriz de riesgos y oportunidades.</v>
      </c>
      <c r="M23" s="129" t="s">
        <v>147</v>
      </c>
      <c r="N23" s="39" t="s">
        <v>137</v>
      </c>
    </row>
    <row r="24" spans="1:14" ht="20.25" customHeight="1">
      <c r="A24" s="224"/>
      <c r="B24" s="206"/>
      <c r="C24" s="221"/>
      <c r="D24" s="229"/>
      <c r="E24" s="221"/>
      <c r="F24" s="221"/>
      <c r="G24" s="229"/>
      <c r="H24" s="229"/>
      <c r="I24" s="184"/>
      <c r="J24" s="186"/>
      <c r="K24" s="189"/>
      <c r="L24" s="192"/>
      <c r="M24" s="128"/>
      <c r="N24" s="31"/>
    </row>
    <row r="25" spans="1:14" ht="20.25" customHeight="1">
      <c r="A25" s="224"/>
      <c r="B25" s="206"/>
      <c r="C25" s="221"/>
      <c r="D25" s="229"/>
      <c r="E25" s="221"/>
      <c r="F25" s="221"/>
      <c r="G25" s="229"/>
      <c r="H25" s="229"/>
      <c r="I25" s="184"/>
      <c r="J25" s="186"/>
      <c r="K25" s="189"/>
      <c r="L25" s="192"/>
      <c r="M25" s="128"/>
      <c r="N25" s="31"/>
    </row>
    <row r="26" spans="1:14" ht="20.25" customHeight="1">
      <c r="A26" s="224"/>
      <c r="B26" s="206"/>
      <c r="C26" s="221"/>
      <c r="D26" s="229"/>
      <c r="E26" s="221"/>
      <c r="F26" s="221"/>
      <c r="G26" s="229"/>
      <c r="H26" s="229"/>
      <c r="I26" s="184"/>
      <c r="J26" s="186"/>
      <c r="K26" s="189"/>
      <c r="L26" s="192"/>
      <c r="M26" s="128"/>
      <c r="N26" s="31"/>
    </row>
    <row r="27" spans="1:14" ht="20.25" customHeight="1">
      <c r="A27" s="225"/>
      <c r="B27" s="207"/>
      <c r="C27" s="222"/>
      <c r="D27" s="230"/>
      <c r="E27" s="222"/>
      <c r="F27" s="222"/>
      <c r="G27" s="230"/>
      <c r="H27" s="230"/>
      <c r="I27" s="184"/>
      <c r="J27" s="187"/>
      <c r="K27" s="190"/>
      <c r="L27" s="193"/>
      <c r="M27" s="128"/>
      <c r="N27" s="31"/>
    </row>
    <row r="28" spans="1:14" ht="39.950000000000003" customHeight="1">
      <c r="A28" s="223" t="s">
        <v>124</v>
      </c>
      <c r="B28" s="205" t="s">
        <v>148</v>
      </c>
      <c r="C28" s="211" t="s">
        <v>149</v>
      </c>
      <c r="D28" s="197" t="s">
        <v>49</v>
      </c>
      <c r="E28" s="211" t="s">
        <v>150</v>
      </c>
      <c r="F28" s="211" t="s">
        <v>151</v>
      </c>
      <c r="G28" s="197" t="s">
        <v>65</v>
      </c>
      <c r="H28" s="197" t="s">
        <v>129</v>
      </c>
      <c r="I28" s="183">
        <f>IFERROR(VLOOKUP(H28,Naturaleza,2,FALSE)*VLOOKUP('Matriz Riesgo y Op'!D28,Probabilidad,2,FALSE)*VLOOKUP('Matriz Riesgo y Op'!G28,Impacto,2,FALSE),"")</f>
        <v>100</v>
      </c>
      <c r="J28" s="185" t="str">
        <f>IF(A28="Riesgo",IF(I28="","",IF(AND(I28&gt;0,I28&lt;200),"Trivial",IF(OR(I28=200,AND(I28&gt;200,I28&lt;400)),"Tolerable",IF(OR(I28=400,AND(I28&gt;400,I28&lt;600)),"Moderado",IF(OR(I28=600,AND(I28&gt;600,I28&lt;800)),"Importante",IF(OR(I28=800,I28&gt;800,I28&lt;1000,I28=1000),"Intolerable","")))))),IF(A28="Oportunidad",IF(I28="","",IF(AND(I28&gt;0,I28&lt;250),"Limitada",IF(OR(I28=250,AND(I28&gt;250,I28&lt;500)),"Media",IF(OR(I28=500,AND(I28&gt;500,I28&lt;750)),"Potencial",IF(OR(I28=750,AND(I28&gt;750,I28&lt;=1000)),"Sobresaliente",""))))),""))</f>
        <v>Trivial</v>
      </c>
      <c r="K28" s="188" t="str">
        <f>IFERROR(VLOOKUP(J28,'Parámetros de riesgo'!$B$27:$C$31,2,FALSE),IFERROR(VLOOKUP(J28,'Parámetros de riesgo'!$H$27:$I$30,2,FALSE),""))</f>
        <v>VIGILARLO</v>
      </c>
      <c r="L28" s="191" t="str">
        <f>IFERROR(VLOOKUP(K28,'Parámetros de riesgo'!$C$27:$D$31,2,FALSE),IFERROR(VLOOKUP(K28,'Parámetros de riesgo'!$I$27:$J$30,2,FALSE),""))</f>
        <v>Control rutinario, no afecta la secuencia e integridad del proceso  y/o Partes Interesadas. Documentar en las acciones de respuesta de la matriz de riesgos y oportunidades.</v>
      </c>
      <c r="M28" s="127" t="s">
        <v>152</v>
      </c>
      <c r="N28" s="39" t="s">
        <v>137</v>
      </c>
    </row>
    <row r="29" spans="1:14" ht="20.25" customHeight="1">
      <c r="A29" s="224"/>
      <c r="B29" s="206"/>
      <c r="C29" s="212"/>
      <c r="D29" s="198"/>
      <c r="E29" s="212"/>
      <c r="F29" s="238"/>
      <c r="G29" s="198"/>
      <c r="H29" s="198"/>
      <c r="I29" s="184"/>
      <c r="J29" s="186"/>
      <c r="K29" s="189"/>
      <c r="L29" s="192"/>
      <c r="M29" s="128"/>
      <c r="N29" s="31"/>
    </row>
    <row r="30" spans="1:14" ht="20.25" customHeight="1">
      <c r="A30" s="224"/>
      <c r="B30" s="206"/>
      <c r="C30" s="212"/>
      <c r="D30" s="198"/>
      <c r="E30" s="212"/>
      <c r="F30" s="238"/>
      <c r="G30" s="198"/>
      <c r="H30" s="198"/>
      <c r="I30" s="184"/>
      <c r="J30" s="186"/>
      <c r="K30" s="189"/>
      <c r="L30" s="192"/>
      <c r="M30" s="128"/>
      <c r="N30" s="31"/>
    </row>
    <row r="31" spans="1:14" ht="20.25" customHeight="1">
      <c r="A31" s="224"/>
      <c r="B31" s="206"/>
      <c r="C31" s="212"/>
      <c r="D31" s="198"/>
      <c r="E31" s="212"/>
      <c r="F31" s="238"/>
      <c r="G31" s="198"/>
      <c r="H31" s="198"/>
      <c r="I31" s="184"/>
      <c r="J31" s="186"/>
      <c r="K31" s="189"/>
      <c r="L31" s="192"/>
      <c r="M31" s="128"/>
      <c r="N31" s="31"/>
    </row>
    <row r="32" spans="1:14" ht="20.25" customHeight="1">
      <c r="A32" s="225"/>
      <c r="B32" s="207"/>
      <c r="C32" s="216"/>
      <c r="D32" s="234"/>
      <c r="E32" s="212"/>
      <c r="F32" s="238"/>
      <c r="G32" s="198"/>
      <c r="H32" s="198"/>
      <c r="I32" s="184"/>
      <c r="J32" s="187"/>
      <c r="K32" s="190"/>
      <c r="L32" s="193"/>
      <c r="M32" s="128"/>
      <c r="N32" s="31"/>
    </row>
    <row r="33" spans="1:14" ht="60" customHeight="1">
      <c r="A33" s="223" t="s">
        <v>124</v>
      </c>
      <c r="B33" s="205" t="s">
        <v>153</v>
      </c>
      <c r="C33" s="208" t="s">
        <v>154</v>
      </c>
      <c r="D33" s="197" t="s">
        <v>49</v>
      </c>
      <c r="E33" s="211" t="s">
        <v>155</v>
      </c>
      <c r="F33" s="211" t="s">
        <v>156</v>
      </c>
      <c r="G33" s="197" t="s">
        <v>65</v>
      </c>
      <c r="H33" s="197" t="s">
        <v>129</v>
      </c>
      <c r="I33" s="183">
        <f>IFERROR(VLOOKUP(H33,Naturaleza,2,FALSE)*VLOOKUP('Matriz Riesgo y Op'!D33,Probabilidad,2,FALSE)*VLOOKUP('Matriz Riesgo y Op'!G33,Impacto,2,FALSE),"")</f>
        <v>100</v>
      </c>
      <c r="J33" s="185" t="str">
        <f>IF(A33="Riesgo",IF(I33="","",IF(AND(I33&gt;0,I33&lt;200),"Trivial",IF(OR(I33=200,AND(I33&gt;200,I33&lt;400)),"Tolerable",IF(OR(I33=400,AND(I33&gt;400,I33&lt;600)),"Moderado",IF(OR(I33=600,AND(I33&gt;600,I33&lt;800)),"Importante",IF(OR(I33=800,I33&gt;800,I33&lt;1000,I33=1000),"Intolerable","")))))),IF(A33="Oportunidad",IF(I33="","",IF(AND(I33&gt;0,I33&lt;250),"Limitada",IF(OR(I33=250,AND(I33&gt;250,I33&lt;500)),"Media",IF(OR(I33=500,AND(I33&gt;500,I33&lt;750)),"Potencial",IF(OR(I33=750,AND(I33&gt;750,I33&lt;=1000)),"Sobresaliente",""))))),""))</f>
        <v>Trivial</v>
      </c>
      <c r="K33" s="188" t="str">
        <f>IFERROR(VLOOKUP(J33,'Parámetros de riesgo'!$B$27:$C$31,2,FALSE),IFERROR(VLOOKUP(J33,'Parámetros de riesgo'!$H$27:$I$30,2,FALSE),""))</f>
        <v>VIGILARLO</v>
      </c>
      <c r="L33" s="191" t="str">
        <f>IFERROR(VLOOKUP(K33,'Parámetros de riesgo'!$C$27:$D$31,2,FALSE),IFERROR(VLOOKUP(K33,'Parámetros de riesgo'!$I$27:$J$30,2,FALSE),""))</f>
        <v>Control rutinario, no afecta la secuencia e integridad del proceso  y/o Partes Interesadas. Documentar en las acciones de respuesta de la matriz de riesgos y oportunidades.</v>
      </c>
      <c r="M33" s="129" t="s">
        <v>157</v>
      </c>
      <c r="N33" s="40" t="s">
        <v>137</v>
      </c>
    </row>
    <row r="34" spans="1:14" ht="20.25" customHeight="1">
      <c r="A34" s="224"/>
      <c r="B34" s="206"/>
      <c r="C34" s="209"/>
      <c r="D34" s="198"/>
      <c r="E34" s="212"/>
      <c r="F34" s="238"/>
      <c r="G34" s="198"/>
      <c r="H34" s="198"/>
      <c r="I34" s="184"/>
      <c r="J34" s="186"/>
      <c r="K34" s="189"/>
      <c r="L34" s="192"/>
      <c r="M34" s="128"/>
      <c r="N34" s="40"/>
    </row>
    <row r="35" spans="1:14" ht="20.25" customHeight="1">
      <c r="A35" s="224"/>
      <c r="B35" s="206"/>
      <c r="C35" s="209"/>
      <c r="D35" s="198"/>
      <c r="E35" s="212"/>
      <c r="F35" s="238"/>
      <c r="G35" s="198"/>
      <c r="H35" s="198"/>
      <c r="I35" s="184"/>
      <c r="J35" s="186"/>
      <c r="K35" s="189"/>
      <c r="L35" s="192"/>
      <c r="M35" s="128"/>
      <c r="N35" s="40"/>
    </row>
    <row r="36" spans="1:14" ht="20.25" customHeight="1">
      <c r="A36" s="224"/>
      <c r="B36" s="206"/>
      <c r="C36" s="209"/>
      <c r="D36" s="198"/>
      <c r="E36" s="212"/>
      <c r="F36" s="238"/>
      <c r="G36" s="198"/>
      <c r="H36" s="198"/>
      <c r="I36" s="184"/>
      <c r="J36" s="186"/>
      <c r="K36" s="189"/>
      <c r="L36" s="192"/>
      <c r="M36" s="128"/>
      <c r="N36" s="40"/>
    </row>
    <row r="37" spans="1:14" ht="20.25" customHeight="1">
      <c r="A37" s="225"/>
      <c r="B37" s="207"/>
      <c r="C37" s="210"/>
      <c r="D37" s="234"/>
      <c r="E37" s="212"/>
      <c r="F37" s="238"/>
      <c r="G37" s="198"/>
      <c r="H37" s="198"/>
      <c r="I37" s="184"/>
      <c r="J37" s="187"/>
      <c r="K37" s="190"/>
      <c r="L37" s="193"/>
      <c r="M37" s="128"/>
      <c r="N37" s="40"/>
    </row>
    <row r="38" spans="1:14" ht="60" customHeight="1">
      <c r="A38" s="223" t="s">
        <v>124</v>
      </c>
      <c r="B38" s="205" t="s">
        <v>158</v>
      </c>
      <c r="C38" s="208" t="s">
        <v>159</v>
      </c>
      <c r="D38" s="197" t="s">
        <v>49</v>
      </c>
      <c r="E38" s="226" t="s">
        <v>160</v>
      </c>
      <c r="F38" s="211" t="s">
        <v>161</v>
      </c>
      <c r="G38" s="197" t="s">
        <v>65</v>
      </c>
      <c r="H38" s="197" t="s">
        <v>129</v>
      </c>
      <c r="I38" s="183">
        <f>IFERROR(VLOOKUP(H38,Naturaleza,2,FALSE)*VLOOKUP('Matriz Riesgo y Op'!D38,Probabilidad,2,FALSE)*VLOOKUP('Matriz Riesgo y Op'!G38,Impacto,2,FALSE),"")</f>
        <v>100</v>
      </c>
      <c r="J38" s="185" t="str">
        <f>IF(A38="Riesgo",IF(I38="","",IF(AND(I38&gt;0,I38&lt;200),"Trivial",IF(OR(I38=200,AND(I38&gt;200,I38&lt;400)),"Tolerable",IF(OR(I38=400,AND(I38&gt;400,I38&lt;600)),"Moderado",IF(OR(I38=600,AND(I38&gt;600,I38&lt;800)),"Importante",IF(OR(I38=800,I38&gt;800,I38&lt;1000,I38=1000),"Intolerable","")))))),IF(A38="Oportunidad",IF(I38="","",IF(AND(I38&gt;0,I38&lt;250),"Limitada",IF(OR(I38=250,AND(I38&gt;250,I38&lt;500)),"Media",IF(OR(I38=500,AND(I38&gt;500,I38&lt;750)),"Potencial",IF(OR(I38=750,AND(I38&gt;750,I38&lt;=1000)),"Sobresaliente",""))))),""))</f>
        <v>Trivial</v>
      </c>
      <c r="K38" s="188" t="str">
        <f>IFERROR(VLOOKUP(J38,'Parámetros de riesgo'!$B$27:$C$31,2,FALSE),IFERROR(VLOOKUP(J38,'Parámetros de riesgo'!$H$27:$I$30,2,FALSE),""))</f>
        <v>VIGILARLO</v>
      </c>
      <c r="L38" s="191" t="str">
        <f>IFERROR(VLOOKUP(K38,'Parámetros de riesgo'!$C$27:$D$31,2,FALSE),IFERROR(VLOOKUP(K38,'Parámetros de riesgo'!$I$27:$J$30,2,FALSE),""))</f>
        <v>Control rutinario, no afecta la secuencia e integridad del proceso  y/o Partes Interesadas. Documentar en las acciones de respuesta de la matriz de riesgos y oportunidades.</v>
      </c>
      <c r="M38" s="129" t="s">
        <v>162</v>
      </c>
      <c r="N38" s="40" t="s">
        <v>137</v>
      </c>
    </row>
    <row r="39" spans="1:14" ht="20.25" customHeight="1">
      <c r="A39" s="224"/>
      <c r="B39" s="206"/>
      <c r="C39" s="209"/>
      <c r="D39" s="198"/>
      <c r="E39" s="221"/>
      <c r="F39" s="212"/>
      <c r="G39" s="198"/>
      <c r="H39" s="198"/>
      <c r="I39" s="184"/>
      <c r="J39" s="186"/>
      <c r="K39" s="189"/>
      <c r="L39" s="192"/>
      <c r="M39" s="128"/>
      <c r="N39" s="40"/>
    </row>
    <row r="40" spans="1:14" ht="20.25" customHeight="1">
      <c r="A40" s="224"/>
      <c r="B40" s="206"/>
      <c r="C40" s="209"/>
      <c r="D40" s="198"/>
      <c r="E40" s="221"/>
      <c r="F40" s="212"/>
      <c r="G40" s="198"/>
      <c r="H40" s="198"/>
      <c r="I40" s="184"/>
      <c r="J40" s="186"/>
      <c r="K40" s="189"/>
      <c r="L40" s="192"/>
      <c r="M40" s="128"/>
      <c r="N40" s="40"/>
    </row>
    <row r="41" spans="1:14" ht="20.25" customHeight="1">
      <c r="A41" s="224"/>
      <c r="B41" s="206"/>
      <c r="C41" s="209"/>
      <c r="D41" s="198"/>
      <c r="E41" s="221"/>
      <c r="F41" s="212"/>
      <c r="G41" s="198"/>
      <c r="H41" s="198"/>
      <c r="I41" s="184"/>
      <c r="J41" s="186"/>
      <c r="K41" s="189"/>
      <c r="L41" s="192"/>
      <c r="M41" s="128"/>
      <c r="N41" s="40"/>
    </row>
    <row r="42" spans="1:14" ht="20.25" customHeight="1">
      <c r="A42" s="225"/>
      <c r="B42" s="207"/>
      <c r="C42" s="210"/>
      <c r="D42" s="234"/>
      <c r="E42" s="227"/>
      <c r="F42" s="212"/>
      <c r="G42" s="198"/>
      <c r="H42" s="198"/>
      <c r="I42" s="184"/>
      <c r="J42" s="187"/>
      <c r="K42" s="190"/>
      <c r="L42" s="193"/>
      <c r="M42" s="128"/>
      <c r="N42" s="40"/>
    </row>
    <row r="43" spans="1:14" ht="39.950000000000003" customHeight="1">
      <c r="A43" s="223" t="s">
        <v>124</v>
      </c>
      <c r="B43" s="205" t="s">
        <v>163</v>
      </c>
      <c r="C43" s="208" t="s">
        <v>164</v>
      </c>
      <c r="D43" s="197" t="s">
        <v>49</v>
      </c>
      <c r="E43" s="211" t="s">
        <v>165</v>
      </c>
      <c r="F43" s="211" t="s">
        <v>166</v>
      </c>
      <c r="G43" s="197" t="s">
        <v>62</v>
      </c>
      <c r="H43" s="197" t="s">
        <v>129</v>
      </c>
      <c r="I43" s="183">
        <f>IFERROR(VLOOKUP(H43,Naturaleza,2,FALSE)*VLOOKUP('Matriz Riesgo y Op'!D43,Probabilidad,2,FALSE)*VLOOKUP('Matriz Riesgo y Op'!G43,Impacto,2,FALSE),"")</f>
        <v>70</v>
      </c>
      <c r="J43" s="185" t="str">
        <f>IF(A43="Riesgo",IF(I43="","",IF(AND(I43&gt;0,I43&lt;200),"Trivial",IF(OR(I43=200,AND(I43&gt;200,I43&lt;400)),"Tolerable",IF(OR(I43=400,AND(I43&gt;400,I43&lt;600)),"Moderado",IF(OR(I43=600,AND(I43&gt;600,I43&lt;800)),"Importante",IF(OR(I43=800,I43&gt;800,I43&lt;1000,I43=1000),"Intolerable","")))))),IF(A43="Oportunidad",IF(I43="","",IF(AND(I43&gt;0,I43&lt;250),"Limitada",IF(OR(I43=250,AND(I43&gt;250,I43&lt;500)),"Media",IF(OR(I43=500,AND(I43&gt;500,I43&lt;750)),"Potencial",IF(OR(I43=750,AND(I43&gt;750,I43&lt;=1000)),"Sobresaliente",""))))),""))</f>
        <v>Trivial</v>
      </c>
      <c r="K43" s="188" t="str">
        <f>IFERROR(VLOOKUP(J43,'Parámetros de riesgo'!$B$27:$C$31,2,FALSE),IFERROR(VLOOKUP(J43,'Parámetros de riesgo'!$H$27:$I$30,2,FALSE),""))</f>
        <v>VIGILARLO</v>
      </c>
      <c r="L43" s="191" t="str">
        <f>IFERROR(VLOOKUP(K43,'Parámetros de riesgo'!$C$27:$D$31,2,FALSE),IFERROR(VLOOKUP(K43,'Parámetros de riesgo'!$I$27:$J$30,2,FALSE),""))</f>
        <v>Control rutinario, no afecta la secuencia e integridad del proceso  y/o Partes Interesadas. Documentar en las acciones de respuesta de la matriz de riesgos y oportunidades.</v>
      </c>
      <c r="M43" s="129" t="s">
        <v>167</v>
      </c>
      <c r="N43" s="39" t="s">
        <v>137</v>
      </c>
    </row>
    <row r="44" spans="1:14" ht="20.25" customHeight="1">
      <c r="A44" s="224"/>
      <c r="B44" s="206"/>
      <c r="C44" s="209"/>
      <c r="D44" s="198"/>
      <c r="E44" s="212"/>
      <c r="F44" s="212"/>
      <c r="G44" s="198"/>
      <c r="H44" s="198"/>
      <c r="I44" s="184"/>
      <c r="J44" s="186"/>
      <c r="K44" s="189"/>
      <c r="L44" s="192"/>
      <c r="M44" s="128"/>
      <c r="N44" s="31"/>
    </row>
    <row r="45" spans="1:14" ht="20.25" customHeight="1">
      <c r="A45" s="224"/>
      <c r="B45" s="206"/>
      <c r="C45" s="209"/>
      <c r="D45" s="198"/>
      <c r="E45" s="212"/>
      <c r="F45" s="212"/>
      <c r="G45" s="198"/>
      <c r="H45" s="198"/>
      <c r="I45" s="184"/>
      <c r="J45" s="186"/>
      <c r="K45" s="189"/>
      <c r="L45" s="192"/>
      <c r="M45" s="128"/>
      <c r="N45" s="31"/>
    </row>
    <row r="46" spans="1:14" ht="20.25" customHeight="1">
      <c r="A46" s="224"/>
      <c r="B46" s="206"/>
      <c r="C46" s="209"/>
      <c r="D46" s="198"/>
      <c r="E46" s="212"/>
      <c r="F46" s="212"/>
      <c r="G46" s="198"/>
      <c r="H46" s="198"/>
      <c r="I46" s="184"/>
      <c r="J46" s="186"/>
      <c r="K46" s="189"/>
      <c r="L46" s="192"/>
      <c r="M46" s="128"/>
      <c r="N46" s="31"/>
    </row>
    <row r="47" spans="1:14" ht="20.25" customHeight="1">
      <c r="A47" s="225"/>
      <c r="B47" s="207"/>
      <c r="C47" s="210"/>
      <c r="D47" s="234"/>
      <c r="E47" s="212"/>
      <c r="F47" s="212"/>
      <c r="G47" s="198"/>
      <c r="H47" s="198"/>
      <c r="I47" s="184"/>
      <c r="J47" s="187"/>
      <c r="K47" s="190"/>
      <c r="L47" s="193"/>
      <c r="M47" s="128"/>
      <c r="N47" s="31"/>
    </row>
    <row r="48" spans="1:14" ht="20.25" customHeight="1">
      <c r="A48" s="30"/>
      <c r="B48" s="30"/>
      <c r="C48" s="117"/>
      <c r="D48" s="46"/>
      <c r="E48" s="46"/>
      <c r="F48" s="46"/>
      <c r="G48" s="46"/>
      <c r="H48" s="46"/>
      <c r="I48" s="36"/>
      <c r="J48" s="131"/>
      <c r="K48" s="131"/>
      <c r="L48" s="131"/>
      <c r="M48" s="117"/>
      <c r="N48" s="117"/>
    </row>
    <row r="49" spans="1:14" ht="20.25" customHeight="1">
      <c r="A49" s="235" t="s">
        <v>168</v>
      </c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7"/>
    </row>
    <row r="50" spans="1:14" ht="20.25" customHeight="1">
      <c r="A50" s="241" t="s">
        <v>110</v>
      </c>
      <c r="B50" s="242"/>
      <c r="C50" s="242"/>
      <c r="D50" s="242"/>
      <c r="E50" s="242"/>
      <c r="F50" s="242"/>
      <c r="G50" s="242"/>
      <c r="H50" s="242"/>
      <c r="I50" s="239" t="s">
        <v>111</v>
      </c>
      <c r="J50" s="239"/>
      <c r="K50" s="239"/>
      <c r="L50" s="240" t="s">
        <v>112</v>
      </c>
      <c r="M50" s="240"/>
      <c r="N50" s="240"/>
    </row>
    <row r="51" spans="1:14" ht="29.25" customHeight="1">
      <c r="A51" s="35" t="s">
        <v>169</v>
      </c>
      <c r="B51" s="35" t="s">
        <v>114</v>
      </c>
      <c r="C51" s="35" t="s">
        <v>170</v>
      </c>
      <c r="D51" s="35" t="s">
        <v>171</v>
      </c>
      <c r="E51" s="35" t="s">
        <v>172</v>
      </c>
      <c r="F51" s="34" t="s">
        <v>173</v>
      </c>
      <c r="G51" s="34" t="s">
        <v>174</v>
      </c>
      <c r="H51" s="34" t="s">
        <v>175</v>
      </c>
      <c r="I51" s="34" t="s">
        <v>176</v>
      </c>
      <c r="J51" s="34" t="s">
        <v>70</v>
      </c>
      <c r="K51" s="37" t="s">
        <v>71</v>
      </c>
      <c r="L51" s="34" t="s">
        <v>122</v>
      </c>
      <c r="M51" s="34" t="s">
        <v>123</v>
      </c>
      <c r="N51" s="34" t="s">
        <v>4</v>
      </c>
    </row>
    <row r="52" spans="1:14" ht="39.950000000000003" customHeight="1">
      <c r="A52" s="202" t="s">
        <v>177</v>
      </c>
      <c r="B52" s="205" t="s">
        <v>125</v>
      </c>
      <c r="C52" s="243" t="s">
        <v>178</v>
      </c>
      <c r="D52" s="194" t="s">
        <v>52</v>
      </c>
      <c r="E52" s="246" t="s">
        <v>179</v>
      </c>
      <c r="F52" s="246" t="s">
        <v>180</v>
      </c>
      <c r="G52" s="197" t="s">
        <v>59</v>
      </c>
      <c r="H52" s="194" t="s">
        <v>129</v>
      </c>
      <c r="I52" s="183">
        <f>IFERROR(VLOOKUP(H52,Naturaleza,2,FALSE)*VLOOKUP('Matriz Riesgo y Op'!D52,Probabilidad,2,FALSE)*VLOOKUP('Matriz Riesgo y Op'!G52,Impacto,2,FALSE),"")</f>
        <v>70</v>
      </c>
      <c r="J52" s="185" t="str">
        <f>IF(A52="Riesgo",IF(I52="","",IF(AND(I52&gt;0,I52&lt;200),"Trivial",IF(OR(I52=200,AND(I52&gt;200,I52&lt;400)),"Tolerable",IF(OR(I52=400,AND(I52&gt;400,I52&lt;600)),"Moderado",IF(OR(I52=600,AND(I52&gt;600,I52&lt;800)),"Importante",IF(OR(I52=800,I52&gt;800,I52&lt;1000,I52=1000),"Intolerable","")))))),IF(A52="Oportunidad",IF(I52="","",IF(AND(I52&gt;0,I52&lt;250),"Limitada",IF(OR(I52=250,AND(I52&gt;250,I52&lt;500)),"Media",IF(OR(I52=500,AND(I52&gt;500,I52&lt;750)),"Potencial",IF(OR(I52=750,AND(I52&gt;750,I52&lt;=1000)),"Sobresaliente",""))))),""))</f>
        <v>Limitada</v>
      </c>
      <c r="K52" s="188" t="str">
        <f>IFERROR(VLOOKUP(J52,'Parámetros de riesgo'!$B$27:$C$31,2,FALSE),IFERROR(VLOOKUP(J52,'Parámetros de riesgo'!$H$27:$I$30,2,FALSE),""))</f>
        <v>A CONSIDERAR</v>
      </c>
      <c r="L52" s="191" t="str">
        <f>IFERROR(VLOOKUP(K52,'Parámetros de riesgo'!$C$27:$D$31,2,FALSE),IFERROR(VLOOKUP(K52,'Parámetros de riesgo'!$I$27:$J$30,2,FALSE),""))</f>
        <v>Oportunidad que genera un beneficio mínimo en el proceso y/o partes interesadas de la cual se espera un resultado inmediato. Documentar en las acciones de respuesta de la matriz de riesgos y oportunidades.</v>
      </c>
      <c r="M52" s="127" t="s">
        <v>181</v>
      </c>
      <c r="N52" s="41" t="s">
        <v>137</v>
      </c>
    </row>
    <row r="53" spans="1:14" ht="20.25" customHeight="1">
      <c r="A53" s="203"/>
      <c r="B53" s="206"/>
      <c r="C53" s="244"/>
      <c r="D53" s="195"/>
      <c r="E53" s="247"/>
      <c r="F53" s="247"/>
      <c r="G53" s="198"/>
      <c r="H53" s="195"/>
      <c r="I53" s="184"/>
      <c r="J53" s="186"/>
      <c r="K53" s="189"/>
      <c r="L53" s="192"/>
      <c r="M53" s="127"/>
      <c r="N53" s="42"/>
    </row>
    <row r="54" spans="1:14" ht="20.25" customHeight="1">
      <c r="A54" s="203"/>
      <c r="B54" s="206"/>
      <c r="C54" s="244"/>
      <c r="D54" s="195"/>
      <c r="E54" s="247"/>
      <c r="F54" s="247"/>
      <c r="G54" s="198"/>
      <c r="H54" s="195"/>
      <c r="I54" s="184"/>
      <c r="J54" s="186"/>
      <c r="K54" s="189"/>
      <c r="L54" s="192"/>
      <c r="M54" s="127"/>
      <c r="N54" s="42"/>
    </row>
    <row r="55" spans="1:14" ht="20.25" customHeight="1">
      <c r="A55" s="203"/>
      <c r="B55" s="206"/>
      <c r="C55" s="244"/>
      <c r="D55" s="195"/>
      <c r="E55" s="247"/>
      <c r="F55" s="247"/>
      <c r="G55" s="198"/>
      <c r="H55" s="195"/>
      <c r="I55" s="184"/>
      <c r="J55" s="186"/>
      <c r="K55" s="189"/>
      <c r="L55" s="192"/>
      <c r="M55" s="127"/>
      <c r="N55" s="42"/>
    </row>
    <row r="56" spans="1:14" ht="20.25" customHeight="1">
      <c r="A56" s="204"/>
      <c r="B56" s="207"/>
      <c r="C56" s="245"/>
      <c r="D56" s="196"/>
      <c r="E56" s="248"/>
      <c r="F56" s="248"/>
      <c r="G56" s="198"/>
      <c r="H56" s="196"/>
      <c r="I56" s="184"/>
      <c r="J56" s="187"/>
      <c r="K56" s="190"/>
      <c r="L56" s="193"/>
      <c r="M56" s="127"/>
      <c r="N56" s="43"/>
    </row>
    <row r="57" spans="1:14" ht="60" customHeight="1">
      <c r="A57" s="202" t="s">
        <v>177</v>
      </c>
      <c r="B57" s="231" t="s">
        <v>132</v>
      </c>
      <c r="C57" s="208" t="s">
        <v>182</v>
      </c>
      <c r="D57" s="194" t="s">
        <v>52</v>
      </c>
      <c r="E57" s="211" t="s">
        <v>183</v>
      </c>
      <c r="F57" s="211" t="s">
        <v>184</v>
      </c>
      <c r="G57" s="197" t="s">
        <v>62</v>
      </c>
      <c r="H57" s="194" t="s">
        <v>129</v>
      </c>
      <c r="I57" s="183">
        <f>IFERROR(VLOOKUP(H57,Naturaleza,2,FALSE)*VLOOKUP('Matriz Riesgo y Op'!D57,Probabilidad,2,FALSE)*VLOOKUP('Matriz Riesgo y Op'!G57,Impacto,2,FALSE),"")</f>
        <v>490</v>
      </c>
      <c r="J57" s="185" t="str">
        <f>IF(A57="Riesgo",IF(I57="","",IF(AND(I57&gt;0,I57&lt;200),"Trivial",IF(OR(I57=200,AND(I57&gt;200,I57&lt;400)),"Tolerable",IF(OR(I57=400,AND(I57&gt;400,I57&lt;600)),"Moderado",IF(OR(I57=600,AND(I57&gt;600,I57&lt;800)),"Importante",IF(OR(I57=800,I57&gt;800,I57&lt;1000,I57=1000),"Intolerable","")))))),IF(A57="Oportunidad",IF(I57="","",IF(AND(I57&gt;0,I57&lt;250),"Limitada",IF(OR(I57=250,AND(I57&gt;250,I57&lt;500)),"Media",IF(OR(I57=500,AND(I57&gt;500,I57&lt;750)),"Potencial",IF(OR(I57=750,AND(I57&gt;750,I57&lt;=1000)),"Sobresaliente",""))))),""))</f>
        <v>Media</v>
      </c>
      <c r="K57" s="188" t="str">
        <f>IFERROR(VLOOKUP(J57,'Parámetros de riesgo'!$B$27:$C$31,2,FALSE),IFERROR(VLOOKUP(J57,'Parámetros de riesgo'!$H$27:$I$30,2,FALSE),""))</f>
        <v>ABORDAR</v>
      </c>
      <c r="L57" s="191" t="str">
        <f>IFERROR(VLOOKUP(K57,'Parámetros de riesgo'!$C$27:$D$31,2,FALSE),IFERROR(VLOOKUP(K57,'Parámetros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en las acciones de respuesta de la matriz de riesgos y oportunidades.</v>
      </c>
      <c r="M57" s="129" t="s">
        <v>185</v>
      </c>
      <c r="N57" s="39" t="s">
        <v>137</v>
      </c>
    </row>
    <row r="58" spans="1:14" ht="20.25" customHeight="1">
      <c r="A58" s="203"/>
      <c r="B58" s="232"/>
      <c r="C58" s="209"/>
      <c r="D58" s="195"/>
      <c r="E58" s="212"/>
      <c r="F58" s="212"/>
      <c r="G58" s="198"/>
      <c r="H58" s="195"/>
      <c r="I58" s="184"/>
      <c r="J58" s="186"/>
      <c r="K58" s="189"/>
      <c r="L58" s="192"/>
      <c r="M58" s="127"/>
      <c r="N58" s="31"/>
    </row>
    <row r="59" spans="1:14" ht="20.25" customHeight="1">
      <c r="A59" s="203"/>
      <c r="B59" s="232"/>
      <c r="C59" s="209"/>
      <c r="D59" s="195"/>
      <c r="E59" s="212"/>
      <c r="F59" s="212"/>
      <c r="G59" s="198"/>
      <c r="H59" s="195"/>
      <c r="I59" s="184"/>
      <c r="J59" s="186"/>
      <c r="K59" s="189"/>
      <c r="L59" s="192"/>
      <c r="M59" s="127"/>
      <c r="N59" s="31"/>
    </row>
    <row r="60" spans="1:14" ht="20.25" customHeight="1">
      <c r="A60" s="203"/>
      <c r="B60" s="232"/>
      <c r="C60" s="209"/>
      <c r="D60" s="195"/>
      <c r="E60" s="212"/>
      <c r="F60" s="212"/>
      <c r="G60" s="198"/>
      <c r="H60" s="195"/>
      <c r="I60" s="184"/>
      <c r="J60" s="186"/>
      <c r="K60" s="189"/>
      <c r="L60" s="192"/>
      <c r="M60" s="127"/>
      <c r="N60" s="31"/>
    </row>
    <row r="61" spans="1:14" ht="20.25" customHeight="1">
      <c r="A61" s="204"/>
      <c r="B61" s="233"/>
      <c r="C61" s="210"/>
      <c r="D61" s="196"/>
      <c r="E61" s="212"/>
      <c r="F61" s="212"/>
      <c r="G61" s="198"/>
      <c r="H61" s="196"/>
      <c r="I61" s="184"/>
      <c r="J61" s="187"/>
      <c r="K61" s="190"/>
      <c r="L61" s="193"/>
      <c r="M61" s="127"/>
      <c r="N61" s="31"/>
    </row>
    <row r="62" spans="1:14" ht="39.950000000000003" customHeight="1">
      <c r="A62" s="202" t="s">
        <v>177</v>
      </c>
      <c r="B62" s="231" t="s">
        <v>138</v>
      </c>
      <c r="C62" s="213" t="s">
        <v>186</v>
      </c>
      <c r="D62" s="194" t="s">
        <v>52</v>
      </c>
      <c r="E62" s="217" t="s">
        <v>187</v>
      </c>
      <c r="F62" s="220" t="s">
        <v>188</v>
      </c>
      <c r="G62" s="199" t="s">
        <v>62</v>
      </c>
      <c r="H62" s="194" t="s">
        <v>129</v>
      </c>
      <c r="I62" s="183">
        <f>IFERROR(VLOOKUP(H62,Naturaleza,2,FALSE)*VLOOKUP('Matriz Riesgo y Op'!D62,Probabilidad,2,FALSE)*VLOOKUP('Matriz Riesgo y Op'!G62,Impacto,2,FALSE),"")</f>
        <v>490</v>
      </c>
      <c r="J62" s="185" t="str">
        <f>IF(A62="Riesgo",IF(I62="","",IF(AND(I62&gt;0,I62&lt;200),"Trivial",IF(OR(I62=200,AND(I62&gt;200,I62&lt;400)),"Tolerable",IF(OR(I62=400,AND(I62&gt;400,I62&lt;600)),"Moderado",IF(OR(I62=600,AND(I62&gt;600,I62&lt;800)),"Importante",IF(OR(I62=800,I62&gt;800,I62&lt;1000,I62=1000),"Intolerable","")))))),IF(A62="Oportunidad",IF(I62="","",IF(AND(I62&gt;0,I62&lt;250),"Limitada",IF(OR(I62=250,AND(I62&gt;250,I62&lt;500)),"Media",IF(OR(I62=500,AND(I62&gt;500,I62&lt;750)),"Potencial",IF(OR(I62=750,AND(I62&gt;750,I62&lt;=1000)),"Sobresaliente",""))))),""))</f>
        <v>Media</v>
      </c>
      <c r="K62" s="188" t="str">
        <f>IFERROR(VLOOKUP(J62,'Parámetros de riesgo'!$B$27:$C$31,2,FALSE),IFERROR(VLOOKUP(J62,'Parámetros de riesgo'!$H$27:$I$30,2,FALSE),""))</f>
        <v>ABORDAR</v>
      </c>
      <c r="L62" s="191" t="str">
        <f>IFERROR(VLOOKUP(K62,'Parámetros de riesgo'!$C$27:$D$31,2,FALSE),IFERROR(VLOOKUP(K62,'Parámetros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en las acciones de respuesta de la matriz de riesgos y oportunidades.</v>
      </c>
      <c r="M62" s="127" t="s">
        <v>189</v>
      </c>
      <c r="N62" s="39" t="s">
        <v>137</v>
      </c>
    </row>
    <row r="63" spans="1:14" ht="20.25" customHeight="1">
      <c r="A63" s="203"/>
      <c r="B63" s="232"/>
      <c r="C63" s="214"/>
      <c r="D63" s="195"/>
      <c r="E63" s="218"/>
      <c r="F63" s="221"/>
      <c r="G63" s="200"/>
      <c r="H63" s="195"/>
      <c r="I63" s="184"/>
      <c r="J63" s="186"/>
      <c r="K63" s="189"/>
      <c r="L63" s="192"/>
      <c r="M63" s="8"/>
      <c r="N63" s="31"/>
    </row>
    <row r="64" spans="1:14" ht="20.25" customHeight="1">
      <c r="A64" s="203"/>
      <c r="B64" s="232"/>
      <c r="C64" s="214"/>
      <c r="D64" s="195"/>
      <c r="E64" s="218"/>
      <c r="F64" s="221"/>
      <c r="G64" s="200"/>
      <c r="H64" s="195"/>
      <c r="I64" s="184"/>
      <c r="J64" s="186"/>
      <c r="K64" s="189"/>
      <c r="L64" s="192"/>
      <c r="M64" s="127"/>
      <c r="N64" s="31"/>
    </row>
    <row r="65" spans="1:14" ht="20.25" customHeight="1">
      <c r="A65" s="203"/>
      <c r="B65" s="232"/>
      <c r="C65" s="214"/>
      <c r="D65" s="195"/>
      <c r="E65" s="218"/>
      <c r="F65" s="221"/>
      <c r="G65" s="200"/>
      <c r="H65" s="195"/>
      <c r="I65" s="184"/>
      <c r="J65" s="186"/>
      <c r="K65" s="189"/>
      <c r="L65" s="192"/>
      <c r="M65" s="127"/>
      <c r="N65" s="31"/>
    </row>
    <row r="66" spans="1:14" ht="20.25" customHeight="1">
      <c r="A66" s="204"/>
      <c r="B66" s="233"/>
      <c r="C66" s="215"/>
      <c r="D66" s="196"/>
      <c r="E66" s="219"/>
      <c r="F66" s="222"/>
      <c r="G66" s="201"/>
      <c r="H66" s="196"/>
      <c r="I66" s="184"/>
      <c r="J66" s="187"/>
      <c r="K66" s="190"/>
      <c r="L66" s="193"/>
      <c r="M66" s="127"/>
      <c r="N66" s="31"/>
    </row>
    <row r="67" spans="1:14" ht="44.25" customHeight="1">
      <c r="A67" s="202" t="s">
        <v>177</v>
      </c>
      <c r="B67" s="205" t="s">
        <v>143</v>
      </c>
      <c r="C67" s="213" t="s">
        <v>190</v>
      </c>
      <c r="D67" s="194" t="s">
        <v>55</v>
      </c>
      <c r="E67" s="217" t="s">
        <v>191</v>
      </c>
      <c r="F67" s="220" t="s">
        <v>192</v>
      </c>
      <c r="G67" s="199" t="s">
        <v>67</v>
      </c>
      <c r="H67" s="194" t="s">
        <v>129</v>
      </c>
      <c r="I67" s="183">
        <f>IFERROR(VLOOKUP(H67,Naturaleza,2,FALSE)*VLOOKUP('Matriz Riesgo y Op'!D67,Probabilidad,2,FALSE)*VLOOKUP('Matriz Riesgo y Op'!G67,Impacto,2,FALSE),"")</f>
        <v>1000</v>
      </c>
      <c r="J67" s="185" t="str">
        <f>IF(A67="Riesgo",IF(I67="","",IF(AND(I67&gt;0,I67&lt;200),"Trivial",IF(OR(I67=200,AND(I67&gt;200,I67&lt;400)),"Tolerable",IF(OR(I67=400,AND(I67&gt;400,I67&lt;600)),"Moderado",IF(OR(I67=600,AND(I67&gt;600,I67&lt;800)),"Importante",IF(OR(I67=800,I67&gt;800,I67&lt;1000,I67=1000),"Intolerable","")))))),IF(A67="Oportunidad",IF(I67="","",IF(AND(I67&gt;0,I67&lt;250),"Limitada",IF(OR(I67=250,AND(I67&gt;250,I67&lt;500)),"Media",IF(OR(I67=500,AND(I67&gt;500,I67&lt;750)),"Potencial",IF(OR(I67=750,AND(I67&gt;750,I67&lt;=1000)),"Sobresaliente",""))))),""))</f>
        <v>Sobresaliente</v>
      </c>
      <c r="K67" s="188" t="str">
        <f>IFERROR(VLOOKUP(J67,'Parámetros de riesgo'!$B$27:$C$31,2,FALSE),IFERROR(VLOOKUP(J67,'Parámetros de riesgo'!$H$27:$I$30,2,FALSE),""))</f>
        <v>EXPLOTARLA</v>
      </c>
      <c r="L67" s="191" t="str">
        <f>IFERROR(VLOOKUP(K67,'Parámetros de riesgo'!$C$27:$D$31,2,FALSE),IFERROR(VLOOKUP(K67,'Parámetros de riesgo'!$I$27:$J$30,2,FALSE),""))</f>
        <v>Oportunidad con beneficios claros, generales y específicos en el proceso de varias o todas las áreas  y/o partes interesadas de la cual se obtiene un resultado a corto, mediano y/o largo plazo. Documentar las acciones de respuesta en la evaluación de efectividad de riesgos y oportunidades.</v>
      </c>
      <c r="M67" s="129" t="s">
        <v>193</v>
      </c>
      <c r="N67" s="39" t="s">
        <v>194</v>
      </c>
    </row>
    <row r="68" spans="1:14" ht="14.25" customHeight="1">
      <c r="A68" s="203"/>
      <c r="B68" s="206"/>
      <c r="C68" s="214"/>
      <c r="D68" s="195"/>
      <c r="E68" s="218"/>
      <c r="F68" s="221"/>
      <c r="G68" s="200"/>
      <c r="H68" s="195"/>
      <c r="I68" s="184"/>
      <c r="J68" s="186"/>
      <c r="K68" s="189"/>
      <c r="L68" s="192"/>
      <c r="M68" s="127"/>
      <c r="N68" s="31"/>
    </row>
    <row r="69" spans="1:14" ht="14.25" customHeight="1">
      <c r="A69" s="203"/>
      <c r="B69" s="206"/>
      <c r="C69" s="214"/>
      <c r="D69" s="195"/>
      <c r="E69" s="218"/>
      <c r="F69" s="221"/>
      <c r="G69" s="200"/>
      <c r="H69" s="195"/>
      <c r="I69" s="184"/>
      <c r="J69" s="186"/>
      <c r="K69" s="189"/>
      <c r="L69" s="192"/>
      <c r="M69" s="8"/>
      <c r="N69" s="31"/>
    </row>
    <row r="70" spans="1:14" ht="14.25" customHeight="1">
      <c r="A70" s="203"/>
      <c r="B70" s="206"/>
      <c r="C70" s="214"/>
      <c r="D70" s="195"/>
      <c r="E70" s="218"/>
      <c r="F70" s="221"/>
      <c r="G70" s="200"/>
      <c r="H70" s="195"/>
      <c r="I70" s="184"/>
      <c r="J70" s="186"/>
      <c r="K70" s="189"/>
      <c r="L70" s="192"/>
      <c r="M70" s="127"/>
      <c r="N70" s="31"/>
    </row>
    <row r="71" spans="1:14" ht="14.25" customHeight="1">
      <c r="A71" s="204"/>
      <c r="B71" s="207"/>
      <c r="C71" s="215"/>
      <c r="D71" s="196"/>
      <c r="E71" s="219"/>
      <c r="F71" s="222"/>
      <c r="G71" s="201"/>
      <c r="H71" s="196"/>
      <c r="I71" s="184"/>
      <c r="J71" s="187"/>
      <c r="K71" s="190"/>
      <c r="L71" s="193"/>
      <c r="M71" s="127"/>
      <c r="N71" s="39"/>
    </row>
    <row r="72" spans="1:14" ht="39.950000000000003" customHeight="1">
      <c r="A72" s="202" t="s">
        <v>177</v>
      </c>
      <c r="B72" s="205" t="s">
        <v>148</v>
      </c>
      <c r="C72" s="208" t="s">
        <v>195</v>
      </c>
      <c r="D72" s="194" t="s">
        <v>52</v>
      </c>
      <c r="E72" s="211" t="s">
        <v>196</v>
      </c>
      <c r="F72" s="211" t="s">
        <v>197</v>
      </c>
      <c r="G72" s="197" t="s">
        <v>62</v>
      </c>
      <c r="H72" s="194" t="s">
        <v>129</v>
      </c>
      <c r="I72" s="183">
        <f>IFERROR(VLOOKUP(H72,Naturaleza,2,FALSE)*VLOOKUP('Matriz Riesgo y Op'!D72,Probabilidad,2,FALSE)*VLOOKUP('Matriz Riesgo y Op'!G72,Impacto,2,FALSE),"")</f>
        <v>490</v>
      </c>
      <c r="J72" s="185" t="str">
        <f>IF(A72="Riesgo",IF(I72="","",IF(AND(I72&gt;0,I72&lt;200),"Trivial",IF(OR(I72=200,AND(I72&gt;200,I72&lt;400)),"Tolerable",IF(OR(I72=400,AND(I72&gt;400,I72&lt;600)),"Moderado",IF(OR(I72=600,AND(I72&gt;600,I72&lt;800)),"Importante",IF(OR(I72=800,I72&gt;800,I72&lt;1000,I72=1000),"Intolerable","")))))),IF(A72="Oportunidad",IF(I72="","",IF(AND(I72&gt;0,I72&lt;250),"Limitada",IF(OR(I72=250,AND(I72&gt;250,I72&lt;500)),"Media",IF(OR(I72=500,AND(I72&gt;500,I72&lt;750)),"Potencial",IF(OR(I72=750,AND(I72&gt;750,I72&lt;=1000)),"Sobresaliente",""))))),""))</f>
        <v>Media</v>
      </c>
      <c r="K72" s="188" t="str">
        <f>IFERROR(VLOOKUP(J72,'Parámetros de riesgo'!$B$27:$C$31,2,FALSE),IFERROR(VLOOKUP(J72,'Parámetros de riesgo'!$H$27:$I$30,2,FALSE),""))</f>
        <v>ABORDAR</v>
      </c>
      <c r="L72" s="191" t="str">
        <f>IFERROR(VLOOKUP(K72,'Parámetros de riesgo'!$C$27:$D$31,2,FALSE),IFERROR(VLOOKUP(K72,'Parámetros de riesgo'!$I$27:$J$30,2,FALSE),""))</f>
        <v>Oportunidad con buena posibilidad de abordarse siempre y cuando se profundice en los beneficios esperados en el proceso de una o varias áreas  y/o partes interesadas de la cual se espera un resultado a corto plazo. Documentar en las acciones de respuesta de la matriz de riesgos y oportunidades.</v>
      </c>
      <c r="M72" s="129" t="s">
        <v>198</v>
      </c>
      <c r="N72" s="39" t="s">
        <v>137</v>
      </c>
    </row>
    <row r="73" spans="1:14" ht="12.75" customHeight="1">
      <c r="A73" s="203"/>
      <c r="B73" s="206"/>
      <c r="C73" s="209"/>
      <c r="D73" s="195"/>
      <c r="E73" s="212"/>
      <c r="F73" s="212"/>
      <c r="G73" s="198"/>
      <c r="H73" s="195"/>
      <c r="I73" s="184"/>
      <c r="J73" s="186"/>
      <c r="K73" s="189"/>
      <c r="L73" s="192"/>
      <c r="M73" s="127"/>
      <c r="N73" s="31"/>
    </row>
    <row r="74" spans="1:14" ht="12.75" customHeight="1">
      <c r="A74" s="203"/>
      <c r="B74" s="206"/>
      <c r="C74" s="209"/>
      <c r="D74" s="195"/>
      <c r="E74" s="212"/>
      <c r="F74" s="212"/>
      <c r="G74" s="198"/>
      <c r="H74" s="195"/>
      <c r="I74" s="184"/>
      <c r="J74" s="186"/>
      <c r="K74" s="189"/>
      <c r="L74" s="192"/>
      <c r="M74" s="127"/>
      <c r="N74" s="31"/>
    </row>
    <row r="75" spans="1:14" ht="12.75" customHeight="1">
      <c r="A75" s="203"/>
      <c r="B75" s="206"/>
      <c r="C75" s="209"/>
      <c r="D75" s="195"/>
      <c r="E75" s="212"/>
      <c r="F75" s="212"/>
      <c r="G75" s="198"/>
      <c r="H75" s="195"/>
      <c r="I75" s="184"/>
      <c r="J75" s="186"/>
      <c r="K75" s="189"/>
      <c r="L75" s="192"/>
      <c r="M75" s="127"/>
      <c r="N75" s="31"/>
    </row>
    <row r="76" spans="1:14" ht="12.75" customHeight="1">
      <c r="A76" s="204"/>
      <c r="B76" s="207"/>
      <c r="C76" s="210"/>
      <c r="D76" s="196"/>
      <c r="E76" s="212"/>
      <c r="F76" s="212"/>
      <c r="G76" s="198"/>
      <c r="H76" s="196"/>
      <c r="I76" s="184"/>
      <c r="J76" s="187"/>
      <c r="K76" s="190"/>
      <c r="L76" s="193"/>
      <c r="M76" s="127"/>
      <c r="N76" s="31"/>
    </row>
    <row r="77" spans="1:14" ht="39.950000000000003" customHeight="1">
      <c r="A77" s="202" t="s">
        <v>177</v>
      </c>
      <c r="B77" s="205" t="s">
        <v>153</v>
      </c>
      <c r="C77" s="211" t="s">
        <v>199</v>
      </c>
      <c r="D77" s="194" t="s">
        <v>49</v>
      </c>
      <c r="E77" s="211" t="s">
        <v>200</v>
      </c>
      <c r="F77" s="211" t="s">
        <v>201</v>
      </c>
      <c r="G77" s="197" t="s">
        <v>67</v>
      </c>
      <c r="H77" s="194" t="s">
        <v>129</v>
      </c>
      <c r="I77" s="183">
        <f>IFERROR(VLOOKUP(H77,Naturaleza,2,FALSE)*VLOOKUP('Matriz Riesgo y Op'!D77,Probabilidad,2,FALSE)*VLOOKUP('Matriz Riesgo y Op'!G77,Impacto,2,FALSE),"")</f>
        <v>100</v>
      </c>
      <c r="J77" s="185" t="str">
        <f>IF(A77="Riesgo",IF(I77="","",IF(AND(I77&gt;0,I77&lt;200),"Trivial",IF(OR(I77=200,AND(I77&gt;200,I77&lt;400)),"Tolerable",IF(OR(I77=400,AND(I77&gt;400,I77&lt;600)),"Moderado",IF(OR(I77=600,AND(I77&gt;600,I77&lt;800)),"Importante",IF(OR(I77=800,I77&gt;800,I77&lt;1000,I77=1000),"Intolerable","")))))),IF(A77="Oportunidad",IF(I77="","",IF(AND(I77&gt;0,I77&lt;250),"Limitada",IF(OR(I77=250,AND(I77&gt;250,I77&lt;500)),"Media",IF(OR(I77=500,AND(I77&gt;500,I77&lt;750)),"Potencial",IF(OR(I77=750,AND(I77&gt;750,I77&lt;=1000)),"Sobresaliente",""))))),""))</f>
        <v>Limitada</v>
      </c>
      <c r="K77" s="188" t="str">
        <f>IFERROR(VLOOKUP(J77,'Parámetros de riesgo'!$B$27:$C$31,2,FALSE),IFERROR(VLOOKUP(J77,'Parámetros de riesgo'!$H$27:$I$30,2,FALSE),""))</f>
        <v>A CONSIDERAR</v>
      </c>
      <c r="L77" s="191" t="str">
        <f>IFERROR(VLOOKUP(K77,'Parámetros de riesgo'!$C$27:$D$31,2,FALSE),IFERROR(VLOOKUP(K77,'Parámetros de riesgo'!$I$27:$J$30,2,FALSE),""))</f>
        <v>Oportunidad que genera un beneficio mínimo en el proceso y/o partes interesadas de la cual se espera un resultado inmediato. Documentar en las acciones de respuesta de la matriz de riesgos y oportunidades.</v>
      </c>
      <c r="M77" s="127" t="s">
        <v>202</v>
      </c>
      <c r="N77" s="39" t="s">
        <v>203</v>
      </c>
    </row>
    <row r="78" spans="1:14" ht="12" customHeight="1">
      <c r="A78" s="203"/>
      <c r="B78" s="206"/>
      <c r="C78" s="212"/>
      <c r="D78" s="195"/>
      <c r="E78" s="212"/>
      <c r="F78" s="212"/>
      <c r="G78" s="198"/>
      <c r="H78" s="195"/>
      <c r="I78" s="184"/>
      <c r="J78" s="186"/>
      <c r="K78" s="189"/>
      <c r="L78" s="192"/>
      <c r="M78" s="127"/>
      <c r="N78" s="31"/>
    </row>
    <row r="79" spans="1:14" ht="12" customHeight="1">
      <c r="A79" s="203"/>
      <c r="B79" s="206"/>
      <c r="C79" s="212"/>
      <c r="D79" s="195"/>
      <c r="E79" s="212"/>
      <c r="F79" s="212"/>
      <c r="G79" s="198"/>
      <c r="H79" s="195"/>
      <c r="I79" s="184"/>
      <c r="J79" s="186"/>
      <c r="K79" s="189"/>
      <c r="L79" s="192"/>
      <c r="M79" s="127"/>
      <c r="N79" s="31"/>
    </row>
    <row r="80" spans="1:14" ht="12" customHeight="1">
      <c r="A80" s="203"/>
      <c r="B80" s="206"/>
      <c r="C80" s="212"/>
      <c r="D80" s="195"/>
      <c r="E80" s="212"/>
      <c r="F80" s="212"/>
      <c r="G80" s="198"/>
      <c r="H80" s="195"/>
      <c r="I80" s="184"/>
      <c r="J80" s="186"/>
      <c r="K80" s="189"/>
      <c r="L80" s="192"/>
      <c r="M80" s="127"/>
      <c r="N80" s="31"/>
    </row>
    <row r="81" spans="1:14" ht="12" customHeight="1">
      <c r="A81" s="204"/>
      <c r="B81" s="207"/>
      <c r="C81" s="216"/>
      <c r="D81" s="196"/>
      <c r="E81" s="212"/>
      <c r="F81" s="212"/>
      <c r="G81" s="198"/>
      <c r="H81" s="196"/>
      <c r="I81" s="184"/>
      <c r="J81" s="187"/>
      <c r="K81" s="190"/>
      <c r="L81" s="193"/>
      <c r="M81" s="127"/>
      <c r="N81" s="31"/>
    </row>
    <row r="82" spans="1:14" ht="39.950000000000003" customHeight="1">
      <c r="A82" s="202" t="s">
        <v>177</v>
      </c>
      <c r="B82" s="205" t="s">
        <v>158</v>
      </c>
      <c r="C82" s="213" t="s">
        <v>204</v>
      </c>
      <c r="D82" s="194" t="s">
        <v>49</v>
      </c>
      <c r="E82" s="259" t="s">
        <v>205</v>
      </c>
      <c r="F82" s="220" t="s">
        <v>206</v>
      </c>
      <c r="G82" s="199" t="s">
        <v>67</v>
      </c>
      <c r="H82" s="194" t="s">
        <v>129</v>
      </c>
      <c r="I82" s="183">
        <f>IFERROR(VLOOKUP(H82,Naturaleza,2,FALSE)*VLOOKUP('Matriz Riesgo y Op'!D82,Probabilidad,2,FALSE)*VLOOKUP('Matriz Riesgo y Op'!G82,Impacto,2,FALSE),"")</f>
        <v>100</v>
      </c>
      <c r="J82" s="185" t="str">
        <f>IF(A82="Riesgo",IF(I82="","",IF(AND(I82&gt;0,I82&lt;200),"Trivial",IF(OR(I82=200,AND(I82&gt;200,I82&lt;400)),"Tolerable",IF(OR(I82=400,AND(I82&gt;400,I82&lt;600)),"Moderado",IF(OR(I82=600,AND(I82&gt;600,I82&lt;800)),"Importante",IF(OR(I82=800,I82&gt;800,I82&lt;1000,I82=1000),"Intolerable","")))))),IF(A82="Oportunidad",IF(I82="","",IF(AND(I82&gt;0,I82&lt;250),"Limitada",IF(OR(I82=250,AND(I82&gt;250,I82&lt;500)),"Media",IF(OR(I82=500,AND(I82&gt;500,I82&lt;750)),"Potencial",IF(OR(I82=750,AND(I82&gt;750,I82&lt;=1000)),"Sobresaliente",""))))),""))</f>
        <v>Limitada</v>
      </c>
      <c r="K82" s="188" t="str">
        <f>IFERROR(VLOOKUP(J82,'Parámetros de riesgo'!$B$27:$C$31,2,FALSE),IFERROR(VLOOKUP(J82,'Parámetros de riesgo'!$H$27:$I$30,2,FALSE),""))</f>
        <v>A CONSIDERAR</v>
      </c>
      <c r="L82" s="191" t="str">
        <f>IFERROR(VLOOKUP(K82,'Parámetros de riesgo'!$C$27:$D$31,2,FALSE),IFERROR(VLOOKUP(K82,'Parámetros de riesgo'!$I$27:$J$30,2,FALSE),""))</f>
        <v>Oportunidad que genera un beneficio mínimo en el proceso y/o partes interesadas de la cual se espera un resultado inmediato. Documentar en las acciones de respuesta de la matriz de riesgos y oportunidades.</v>
      </c>
      <c r="M82" s="127" t="s">
        <v>207</v>
      </c>
      <c r="N82" s="39" t="s">
        <v>137</v>
      </c>
    </row>
    <row r="83" spans="1:14" ht="20.25" customHeight="1">
      <c r="A83" s="203"/>
      <c r="B83" s="206"/>
      <c r="C83" s="214"/>
      <c r="D83" s="195"/>
      <c r="E83" s="218"/>
      <c r="F83" s="221"/>
      <c r="G83" s="200"/>
      <c r="H83" s="195"/>
      <c r="I83" s="184"/>
      <c r="J83" s="186"/>
      <c r="K83" s="189"/>
      <c r="L83" s="192"/>
      <c r="M83" s="127"/>
      <c r="N83" s="31"/>
    </row>
    <row r="84" spans="1:14" ht="20.25" customHeight="1">
      <c r="A84" s="203"/>
      <c r="B84" s="206"/>
      <c r="C84" s="214"/>
      <c r="D84" s="195"/>
      <c r="E84" s="218"/>
      <c r="F84" s="221"/>
      <c r="G84" s="200"/>
      <c r="H84" s="195"/>
      <c r="I84" s="184"/>
      <c r="J84" s="186"/>
      <c r="K84" s="189"/>
      <c r="L84" s="192"/>
      <c r="M84" s="127"/>
      <c r="N84" s="31"/>
    </row>
    <row r="85" spans="1:14" ht="20.25" customHeight="1">
      <c r="A85" s="203"/>
      <c r="B85" s="206"/>
      <c r="C85" s="214"/>
      <c r="D85" s="195"/>
      <c r="E85" s="218"/>
      <c r="F85" s="221"/>
      <c r="G85" s="200"/>
      <c r="H85" s="195"/>
      <c r="I85" s="184"/>
      <c r="J85" s="186"/>
      <c r="K85" s="189"/>
      <c r="L85" s="192"/>
      <c r="M85" s="127"/>
      <c r="N85" s="31"/>
    </row>
    <row r="86" spans="1:14" ht="20.25" customHeight="1">
      <c r="A86" s="204"/>
      <c r="B86" s="207"/>
      <c r="C86" s="215"/>
      <c r="D86" s="196"/>
      <c r="E86" s="219"/>
      <c r="F86" s="222"/>
      <c r="G86" s="201"/>
      <c r="H86" s="196"/>
      <c r="I86" s="184"/>
      <c r="J86" s="187"/>
      <c r="K86" s="190"/>
      <c r="L86" s="193"/>
      <c r="M86" s="127"/>
      <c r="N86" s="31"/>
    </row>
    <row r="87" spans="1:14" ht="20.25" customHeight="1">
      <c r="A87" s="202" t="s">
        <v>177</v>
      </c>
      <c r="B87" s="205" t="s">
        <v>163</v>
      </c>
      <c r="C87" s="208" t="s">
        <v>208</v>
      </c>
      <c r="D87" s="194" t="s">
        <v>49</v>
      </c>
      <c r="E87" s="211" t="s">
        <v>209</v>
      </c>
      <c r="F87" s="211" t="s">
        <v>210</v>
      </c>
      <c r="G87" s="197" t="s">
        <v>67</v>
      </c>
      <c r="H87" s="194" t="s">
        <v>129</v>
      </c>
      <c r="I87" s="183">
        <f>IFERROR(VLOOKUP(H87,Naturaleza,2,FALSE)*VLOOKUP('Matriz Riesgo y Op'!D87,Probabilidad,2,FALSE)*VLOOKUP('Matriz Riesgo y Op'!G87,Impacto,2,FALSE),"")</f>
        <v>100</v>
      </c>
      <c r="J87" s="185" t="str">
        <f>IF(A87="Riesgo",IF(I87="","",IF(AND(I87&gt;0,I87&lt;200),"Trivial",IF(OR(I87=200,AND(I87&gt;200,I87&lt;400)),"Tolerable",IF(OR(I87=400,AND(I87&gt;400,I87&lt;600)),"Moderado",IF(OR(I87=600,AND(I87&gt;600,I87&lt;800)),"Importante",IF(OR(I87=800,I87&gt;800,I87&lt;1000,I87=1000),"Intolerable","")))))),IF(A87="Oportunidad",IF(I87="","",IF(AND(I87&gt;0,I87&lt;250),"Limitada",IF(OR(I87=250,AND(I87&gt;250,I87&lt;500)),"Media",IF(OR(I87=500,AND(I87&gt;500,I87&lt;750)),"Potencial",IF(OR(I87=750,AND(I87&gt;750,I87&lt;=1000)),"Sobresaliente",""))))),""))</f>
        <v>Limitada</v>
      </c>
      <c r="K87" s="188" t="str">
        <f>IFERROR(VLOOKUP(J87,'Parámetros de riesgo'!$B$27:$C$31,2,FALSE),IFERROR(VLOOKUP(J87,'Parámetros de riesgo'!$H$27:$I$30,2,FALSE),""))</f>
        <v>A CONSIDERAR</v>
      </c>
      <c r="L87" s="191" t="str">
        <f>IFERROR(VLOOKUP(K87,'Parámetros de riesgo'!$C$27:$D$31,2,FALSE),IFERROR(VLOOKUP(K87,'Parámetros de riesgo'!$I$27:$J$30,2,FALSE),""))</f>
        <v>Oportunidad que genera un beneficio mínimo en el proceso y/o partes interesadas de la cual se espera un resultado inmediato. Documentar en las acciones de respuesta de la matriz de riesgos y oportunidades.</v>
      </c>
      <c r="M87" s="127" t="s">
        <v>211</v>
      </c>
      <c r="N87" s="39" t="s">
        <v>137</v>
      </c>
    </row>
    <row r="88" spans="1:14" ht="20.25" customHeight="1">
      <c r="A88" s="203"/>
      <c r="B88" s="206"/>
      <c r="C88" s="209"/>
      <c r="D88" s="195"/>
      <c r="E88" s="212"/>
      <c r="F88" s="212"/>
      <c r="G88" s="198"/>
      <c r="H88" s="195"/>
      <c r="I88" s="184"/>
      <c r="J88" s="186"/>
      <c r="K88" s="189"/>
      <c r="L88" s="192"/>
      <c r="M88" s="127"/>
      <c r="N88" s="31"/>
    </row>
    <row r="89" spans="1:14" ht="20.25" customHeight="1">
      <c r="A89" s="203"/>
      <c r="B89" s="206"/>
      <c r="C89" s="209"/>
      <c r="D89" s="195"/>
      <c r="E89" s="212"/>
      <c r="F89" s="212"/>
      <c r="G89" s="198"/>
      <c r="H89" s="195"/>
      <c r="I89" s="184"/>
      <c r="J89" s="186"/>
      <c r="K89" s="189"/>
      <c r="L89" s="192"/>
      <c r="M89" s="127"/>
      <c r="N89" s="31"/>
    </row>
    <row r="90" spans="1:14" ht="20.25" customHeight="1">
      <c r="A90" s="203"/>
      <c r="B90" s="206"/>
      <c r="C90" s="209"/>
      <c r="D90" s="195"/>
      <c r="E90" s="212"/>
      <c r="F90" s="212"/>
      <c r="G90" s="198"/>
      <c r="H90" s="195"/>
      <c r="I90" s="184"/>
      <c r="J90" s="186"/>
      <c r="K90" s="189"/>
      <c r="L90" s="192"/>
      <c r="M90" s="127"/>
      <c r="N90" s="31"/>
    </row>
    <row r="91" spans="1:14" ht="20.25" customHeight="1">
      <c r="A91" s="204"/>
      <c r="B91" s="207"/>
      <c r="C91" s="210"/>
      <c r="D91" s="196"/>
      <c r="E91" s="212"/>
      <c r="F91" s="212"/>
      <c r="G91" s="198"/>
      <c r="H91" s="196"/>
      <c r="I91" s="184"/>
      <c r="J91" s="187"/>
      <c r="K91" s="190"/>
      <c r="L91" s="193"/>
      <c r="M91" s="127"/>
      <c r="N91" s="31"/>
    </row>
  </sheetData>
  <protectedRanges>
    <protectedRange sqref="L28:L29 L57:L58 L62:L63 L8:L9 L52:L53 L33:L34 L38:L39 L43:L44 L13:L14 L18:L19 L23:L24 L67:L68 L72:L73 L77:L78 L82:L83 L87:L88" name="Rango2"/>
    <protectedRange sqref="A8:A9 A13:A14 A18:A19 A23:A24 A28:A29 A43:A44 A33:A34 A38:A39" name="Rango1_1_3"/>
    <protectedRange sqref="B43:B44 B33:B34 B38:B39 B8:B9 B13:B14 B18:B19 B23:B24 B28:B29 B87:B88" name="Rango1_1_1_1"/>
    <protectedRange sqref="A52:A53 A57:A58 A62:A63 A67:A68 A72:A73 A87:A88 A77:A78 A82:A83" name="Rango1_1_7"/>
    <protectedRange sqref="B52:B53 B57:B58 B62:B63 B67:B68 B77:B78 B82:B83 B72:B73" name="Rango1_1_1_2"/>
    <protectedRange sqref="G8:G9 G13:G14 G18:G19 G23:G24 G33:G34 G38:G39 G43:G44" name="Rango1_1_5"/>
    <protectedRange sqref="G28:G29" name="Rango1_1_1_4"/>
    <protectedRange sqref="G57:G58 G62:G63 G52:G53 G67:G68 G72:G73 G77:G78 G82:G83 G87:G88" name="Rango1_1_2_2"/>
    <protectedRange sqref="C43:F44 D8:F9 D13:F14 C18:F19 D28:F29 D23:E24 C38:F39 C33:F34" name="Rango1_1_3_2"/>
    <protectedRange sqref="C8:C9 C13:C14 C23:C24 C28:C29 F23:F24" name="Rango1_1_1_1_2"/>
    <protectedRange sqref="H43:H44 H13:H14 H18:H19 H28:H29 H23:H24 H33:H34 H38:H39 H8:H9" name="Rango1_1_6_2"/>
    <protectedRange sqref="C52:F53 C57:F58 C62:F63 C67:F68 C72:F73 C77:F78 C82:F83 C87:F88" name="Rango1_1_7_2"/>
    <protectedRange sqref="H52:H53 H57:H58 H62:H63 H67:H68 H72:H73 H77:H78 H82:H83 H87:H88" name="Rango1_1_8_2"/>
  </protectedRanges>
  <dataConsolidate/>
  <mergeCells count="204">
    <mergeCell ref="E82:E86"/>
    <mergeCell ref="F82:F86"/>
    <mergeCell ref="G82:G86"/>
    <mergeCell ref="H82:H86"/>
    <mergeCell ref="C87:C91"/>
    <mergeCell ref="D87:D91"/>
    <mergeCell ref="E87:E91"/>
    <mergeCell ref="F87:F91"/>
    <mergeCell ref="G87:G91"/>
    <mergeCell ref="H87:H91"/>
    <mergeCell ref="D8:D12"/>
    <mergeCell ref="E8:E12"/>
    <mergeCell ref="F8:F12"/>
    <mergeCell ref="G8:G12"/>
    <mergeCell ref="H8:H12"/>
    <mergeCell ref="C13:C17"/>
    <mergeCell ref="D13:D17"/>
    <mergeCell ref="E13:E17"/>
    <mergeCell ref="F13:F17"/>
    <mergeCell ref="G13:G17"/>
    <mergeCell ref="H13:H17"/>
    <mergeCell ref="A62:A66"/>
    <mergeCell ref="B62:B66"/>
    <mergeCell ref="C62:C66"/>
    <mergeCell ref="A57:A61"/>
    <mergeCell ref="B57:B61"/>
    <mergeCell ref="K62:K66"/>
    <mergeCell ref="L62:L66"/>
    <mergeCell ref="I62:I66"/>
    <mergeCell ref="J62:J66"/>
    <mergeCell ref="D62:D66"/>
    <mergeCell ref="J57:J61"/>
    <mergeCell ref="K57:K61"/>
    <mergeCell ref="C57:C61"/>
    <mergeCell ref="D57:D61"/>
    <mergeCell ref="E57:E61"/>
    <mergeCell ref="F57:F61"/>
    <mergeCell ref="G57:G61"/>
    <mergeCell ref="H57:H61"/>
    <mergeCell ref="E62:E66"/>
    <mergeCell ref="F62:F66"/>
    <mergeCell ref="G62:G66"/>
    <mergeCell ref="H62:H66"/>
    <mergeCell ref="I8:I12"/>
    <mergeCell ref="J8:J12"/>
    <mergeCell ref="L57:L61"/>
    <mergeCell ref="A2:A3"/>
    <mergeCell ref="B2:C3"/>
    <mergeCell ref="I6:K6"/>
    <mergeCell ref="A6:H6"/>
    <mergeCell ref="D2:K2"/>
    <mergeCell ref="D3:K3"/>
    <mergeCell ref="A5:N5"/>
    <mergeCell ref="A8:A12"/>
    <mergeCell ref="B8:B12"/>
    <mergeCell ref="K8:K12"/>
    <mergeCell ref="L8:L12"/>
    <mergeCell ref="L6:N6"/>
    <mergeCell ref="I57:I61"/>
    <mergeCell ref="L52:L56"/>
    <mergeCell ref="J28:J32"/>
    <mergeCell ref="K28:K32"/>
    <mergeCell ref="L28:L32"/>
    <mergeCell ref="F38:F42"/>
    <mergeCell ref="F43:F47"/>
    <mergeCell ref="I28:I32"/>
    <mergeCell ref="C8:C12"/>
    <mergeCell ref="A52:A56"/>
    <mergeCell ref="B52:B56"/>
    <mergeCell ref="I50:K50"/>
    <mergeCell ref="L50:N50"/>
    <mergeCell ref="A50:H50"/>
    <mergeCell ref="I52:I56"/>
    <mergeCell ref="J52:J56"/>
    <mergeCell ref="A43:A47"/>
    <mergeCell ref="B43:B47"/>
    <mergeCell ref="C43:C47"/>
    <mergeCell ref="D43:D47"/>
    <mergeCell ref="E43:E47"/>
    <mergeCell ref="I43:I47"/>
    <mergeCell ref="J43:J47"/>
    <mergeCell ref="K43:K47"/>
    <mergeCell ref="L43:L47"/>
    <mergeCell ref="K52:K56"/>
    <mergeCell ref="C52:C56"/>
    <mergeCell ref="D52:D56"/>
    <mergeCell ref="E52:E56"/>
    <mergeCell ref="F52:F56"/>
    <mergeCell ref="G52:G56"/>
    <mergeCell ref="H52:H56"/>
    <mergeCell ref="A13:A17"/>
    <mergeCell ref="B13:B17"/>
    <mergeCell ref="F23:F27"/>
    <mergeCell ref="A49:N49"/>
    <mergeCell ref="D28:D32"/>
    <mergeCell ref="E28:E32"/>
    <mergeCell ref="F28:F32"/>
    <mergeCell ref="G28:G32"/>
    <mergeCell ref="H28:H32"/>
    <mergeCell ref="C33:C37"/>
    <mergeCell ref="D33:D37"/>
    <mergeCell ref="E33:E37"/>
    <mergeCell ref="F33:F37"/>
    <mergeCell ref="G33:G37"/>
    <mergeCell ref="H33:H37"/>
    <mergeCell ref="A38:A42"/>
    <mergeCell ref="B38:B42"/>
    <mergeCell ref="C38:C42"/>
    <mergeCell ref="D38:D42"/>
    <mergeCell ref="H18:H22"/>
    <mergeCell ref="H23:H27"/>
    <mergeCell ref="H38:H42"/>
    <mergeCell ref="H43:H47"/>
    <mergeCell ref="G18:G22"/>
    <mergeCell ref="A28:A32"/>
    <mergeCell ref="B28:B32"/>
    <mergeCell ref="C28:C32"/>
    <mergeCell ref="E38:E42"/>
    <mergeCell ref="G43:G47"/>
    <mergeCell ref="A18:A22"/>
    <mergeCell ref="I13:I17"/>
    <mergeCell ref="I18:I22"/>
    <mergeCell ref="I23:I27"/>
    <mergeCell ref="I33:I37"/>
    <mergeCell ref="A33:A37"/>
    <mergeCell ref="B33:B37"/>
    <mergeCell ref="A23:A27"/>
    <mergeCell ref="G23:G27"/>
    <mergeCell ref="G38:G42"/>
    <mergeCell ref="B18:B22"/>
    <mergeCell ref="C18:C22"/>
    <mergeCell ref="D18:D22"/>
    <mergeCell ref="E18:E22"/>
    <mergeCell ref="F18:F22"/>
    <mergeCell ref="B23:B27"/>
    <mergeCell ref="C23:C27"/>
    <mergeCell ref="D23:D27"/>
    <mergeCell ref="E23:E27"/>
    <mergeCell ref="J33:J37"/>
    <mergeCell ref="K33:K37"/>
    <mergeCell ref="L33:L37"/>
    <mergeCell ref="I38:I42"/>
    <mergeCell ref="J38:J42"/>
    <mergeCell ref="K38:K42"/>
    <mergeCell ref="L38:L42"/>
    <mergeCell ref="J13:J17"/>
    <mergeCell ref="K13:K17"/>
    <mergeCell ref="L13:L17"/>
    <mergeCell ref="J18:J22"/>
    <mergeCell ref="K18:K22"/>
    <mergeCell ref="L18:L22"/>
    <mergeCell ref="J23:J27"/>
    <mergeCell ref="K23:K27"/>
    <mergeCell ref="L23:L27"/>
    <mergeCell ref="A72:A76"/>
    <mergeCell ref="B72:B76"/>
    <mergeCell ref="C72:C76"/>
    <mergeCell ref="D72:D76"/>
    <mergeCell ref="E72:E76"/>
    <mergeCell ref="F72:F76"/>
    <mergeCell ref="A67:A71"/>
    <mergeCell ref="B67:B71"/>
    <mergeCell ref="A87:A91"/>
    <mergeCell ref="B87:B91"/>
    <mergeCell ref="F77:F81"/>
    <mergeCell ref="A82:A86"/>
    <mergeCell ref="B82:B86"/>
    <mergeCell ref="C82:C86"/>
    <mergeCell ref="A77:A81"/>
    <mergeCell ref="B77:B81"/>
    <mergeCell ref="C77:C81"/>
    <mergeCell ref="D77:D81"/>
    <mergeCell ref="E77:E81"/>
    <mergeCell ref="C67:C71"/>
    <mergeCell ref="D67:D71"/>
    <mergeCell ref="E67:E71"/>
    <mergeCell ref="F67:F71"/>
    <mergeCell ref="D82:D86"/>
    <mergeCell ref="H77:H81"/>
    <mergeCell ref="G72:G76"/>
    <mergeCell ref="G77:G81"/>
    <mergeCell ref="I67:I71"/>
    <mergeCell ref="J67:J71"/>
    <mergeCell ref="K67:K71"/>
    <mergeCell ref="L67:L71"/>
    <mergeCell ref="I72:I76"/>
    <mergeCell ref="J72:J76"/>
    <mergeCell ref="K72:K76"/>
    <mergeCell ref="L72:L76"/>
    <mergeCell ref="H72:H76"/>
    <mergeCell ref="G67:G71"/>
    <mergeCell ref="H67:H71"/>
    <mergeCell ref="I87:I91"/>
    <mergeCell ref="J87:J91"/>
    <mergeCell ref="K87:K91"/>
    <mergeCell ref="L87:L91"/>
    <mergeCell ref="I77:I81"/>
    <mergeCell ref="J77:J81"/>
    <mergeCell ref="K77:K81"/>
    <mergeCell ref="L77:L81"/>
    <mergeCell ref="I82:I86"/>
    <mergeCell ref="J82:J86"/>
    <mergeCell ref="K82:K86"/>
    <mergeCell ref="L82:L86"/>
  </mergeCells>
  <conditionalFormatting sqref="J7 J92:J1048576 L7">
    <cfRule type="cellIs" dxfId="93" priority="405" operator="equal">
      <formula>"Intolerable"</formula>
    </cfRule>
    <cfRule type="cellIs" dxfId="92" priority="406" operator="equal">
      <formula>"Importante"</formula>
    </cfRule>
    <cfRule type="cellIs" dxfId="91" priority="407" operator="equal">
      <formula>"Moderado"</formula>
    </cfRule>
    <cfRule type="cellIs" dxfId="90" priority="408" operator="equal">
      <formula>"Tolerable"</formula>
    </cfRule>
  </conditionalFormatting>
  <conditionalFormatting sqref="K7">
    <cfRule type="cellIs" dxfId="89" priority="401" operator="equal">
      <formula>"Intolerable"</formula>
    </cfRule>
    <cfRule type="cellIs" dxfId="88" priority="402" operator="equal">
      <formula>"Importante"</formula>
    </cfRule>
    <cfRule type="cellIs" dxfId="87" priority="403" operator="equal">
      <formula>"Moderado"</formula>
    </cfRule>
    <cfRule type="cellIs" dxfId="86" priority="404" operator="equal">
      <formula>"Tolerable"</formula>
    </cfRule>
  </conditionalFormatting>
  <conditionalFormatting sqref="I8 I28 I33 I38 I43 I13 I18 I23">
    <cfRule type="cellIs" dxfId="85" priority="365" operator="equal">
      <formula>0</formula>
    </cfRule>
  </conditionalFormatting>
  <conditionalFormatting sqref="L51">
    <cfRule type="cellIs" dxfId="84" priority="314" operator="equal">
      <formula>"Intolerable"</formula>
    </cfRule>
    <cfRule type="cellIs" dxfId="83" priority="315" operator="equal">
      <formula>"Importante"</formula>
    </cfRule>
    <cfRule type="cellIs" dxfId="82" priority="316" operator="equal">
      <formula>"Moderado"</formula>
    </cfRule>
    <cfRule type="cellIs" dxfId="81" priority="317" operator="equal">
      <formula>"Tolerable"</formula>
    </cfRule>
  </conditionalFormatting>
  <conditionalFormatting sqref="K51">
    <cfRule type="cellIs" dxfId="80" priority="310" operator="equal">
      <formula>"Intolerable"</formula>
    </cfRule>
    <cfRule type="cellIs" dxfId="79" priority="311" operator="equal">
      <formula>"Importante"</formula>
    </cfRule>
    <cfRule type="cellIs" dxfId="78" priority="312" operator="equal">
      <formula>"Moderado"</formula>
    </cfRule>
    <cfRule type="cellIs" dxfId="77" priority="313" operator="equal">
      <formula>"Tolerable"</formula>
    </cfRule>
  </conditionalFormatting>
  <conditionalFormatting sqref="I51:J51">
    <cfRule type="cellIs" dxfId="76" priority="280" operator="equal">
      <formula>"Intolerable"</formula>
    </cfRule>
    <cfRule type="cellIs" dxfId="75" priority="281" operator="equal">
      <formula>"Importante"</formula>
    </cfRule>
    <cfRule type="cellIs" dxfId="74" priority="282" operator="equal">
      <formula>"Moderado"</formula>
    </cfRule>
    <cfRule type="cellIs" dxfId="73" priority="283" operator="equal">
      <formula>"Tolerable"</formula>
    </cfRule>
  </conditionalFormatting>
  <conditionalFormatting sqref="K8 K28 K33 K38 K43 K13 K18 K23">
    <cfRule type="cellIs" dxfId="72" priority="64" operator="equal">
      <formula>"Atención Inmediata"</formula>
    </cfRule>
    <cfRule type="cellIs" dxfId="71" priority="65" operator="equal">
      <formula>"Minimizarlo"</formula>
    </cfRule>
    <cfRule type="cellIs" dxfId="70" priority="66" operator="equal">
      <formula>"Controlarlo"</formula>
    </cfRule>
    <cfRule type="cellIs" dxfId="69" priority="67" operator="equal">
      <formula>"Asumirlo"</formula>
    </cfRule>
  </conditionalFormatting>
  <conditionalFormatting sqref="K8 K28 K33 K38 K43 K13 K18 K23">
    <cfRule type="cellIs" dxfId="68" priority="55" operator="equal">
      <formula>"A CONSIDERAR"</formula>
    </cfRule>
    <cfRule type="containsText" dxfId="67" priority="56" operator="containsText" text="Explotarla">
      <formula>NOT(ISERROR(SEARCH("Explotarla",K8)))</formula>
    </cfRule>
    <cfRule type="containsText" dxfId="66" priority="57" operator="containsText" text="Apropiarse">
      <formula>NOT(ISERROR(SEARCH("Apropiarse",K8)))</formula>
    </cfRule>
    <cfRule type="containsText" dxfId="65" priority="58" operator="containsText" text="ABORDAR">
      <formula>NOT(ISERROR(SEARCH("ABORDAR",K8)))</formula>
    </cfRule>
    <cfRule type="containsText" dxfId="64" priority="59" operator="containsText" text="ANALIZAR">
      <formula>NOT(ISERROR(SEARCH("ANALIZAR",K8)))</formula>
    </cfRule>
    <cfRule type="cellIs" dxfId="63" priority="60" operator="equal">
      <formula>"Atención Inmediata"</formula>
    </cfRule>
    <cfRule type="cellIs" dxfId="62" priority="61" operator="equal">
      <formula>"Minimizarlo"</formula>
    </cfRule>
    <cfRule type="cellIs" dxfId="61" priority="62" operator="equal">
      <formula>"Controlarlo"</formula>
    </cfRule>
    <cfRule type="cellIs" dxfId="60" priority="63" operator="equal">
      <formula>"Asumirlo"</formula>
    </cfRule>
  </conditionalFormatting>
  <conditionalFormatting sqref="J8 J28 J33 J38 J43 J13 J18 J23">
    <cfRule type="cellIs" dxfId="59" priority="51" operator="equal">
      <formula>"Intolerable"</formula>
    </cfRule>
    <cfRule type="cellIs" dxfId="58" priority="52" operator="equal">
      <formula>"Importante"</formula>
    </cfRule>
    <cfRule type="cellIs" dxfId="57" priority="53" operator="equal">
      <formula>"Moderado"</formula>
    </cfRule>
    <cfRule type="cellIs" dxfId="56" priority="54" operator="equal">
      <formula>"Tolerable"</formula>
    </cfRule>
  </conditionalFormatting>
  <conditionalFormatting sqref="J8 J28 J33 J38 J43 J13 J18 J23">
    <cfRule type="cellIs" dxfId="55" priority="43" operator="equal">
      <formula>"Limitada"</formula>
    </cfRule>
    <cfRule type="cellIs" dxfId="54" priority="44" operator="equal">
      <formula>"Media"</formula>
    </cfRule>
    <cfRule type="cellIs" dxfId="53" priority="45" operator="equal">
      <formula>"Potencial"</formula>
    </cfRule>
    <cfRule type="cellIs" dxfId="52" priority="46" operator="equal">
      <formula>"Tolerable"</formula>
    </cfRule>
    <cfRule type="cellIs" dxfId="51" priority="47" operator="equal">
      <formula>"Sobresaliente"</formula>
    </cfRule>
    <cfRule type="cellIs" dxfId="50" priority="48" operator="equal">
      <formula>"Moderado"</formula>
    </cfRule>
    <cfRule type="cellIs" dxfId="49" priority="49" operator="equal">
      <formula>"Importante"</formula>
    </cfRule>
    <cfRule type="cellIs" dxfId="48" priority="50" operator="equal">
      <formula>"Intolerable"</formula>
    </cfRule>
  </conditionalFormatting>
  <conditionalFormatting sqref="I52 I57 I62 I67 I72 I77 I82 I87">
    <cfRule type="cellIs" dxfId="47" priority="42" operator="equal">
      <formula>0</formula>
    </cfRule>
  </conditionalFormatting>
  <conditionalFormatting sqref="K52 K57 K62 K67 K72 K77 K82 K87">
    <cfRule type="cellIs" dxfId="46" priority="38" operator="equal">
      <formula>"Atención Inmediata"</formula>
    </cfRule>
    <cfRule type="cellIs" dxfId="45" priority="39" operator="equal">
      <formula>"Minimizarlo"</formula>
    </cfRule>
    <cfRule type="cellIs" dxfId="44" priority="40" operator="equal">
      <formula>"Controlarlo"</formula>
    </cfRule>
    <cfRule type="cellIs" dxfId="43" priority="41" operator="equal">
      <formula>"Asumirlo"</formula>
    </cfRule>
  </conditionalFormatting>
  <conditionalFormatting sqref="K52 K57 K62 K67 K72 K77 K82 K87">
    <cfRule type="cellIs" dxfId="42" priority="29" operator="equal">
      <formula>"A CONSIDERAR"</formula>
    </cfRule>
    <cfRule type="containsText" dxfId="41" priority="30" operator="containsText" text="Explotarla">
      <formula>NOT(ISERROR(SEARCH("Explotarla",K52)))</formula>
    </cfRule>
    <cfRule type="containsText" dxfId="40" priority="31" operator="containsText" text="Apropiarse">
      <formula>NOT(ISERROR(SEARCH("Apropiarse",K52)))</formula>
    </cfRule>
    <cfRule type="containsText" dxfId="39" priority="32" operator="containsText" text="ABORDAR">
      <formula>NOT(ISERROR(SEARCH("ABORDAR",K52)))</formula>
    </cfRule>
    <cfRule type="containsText" dxfId="38" priority="33" operator="containsText" text="ANALIZAR">
      <formula>NOT(ISERROR(SEARCH("ANALIZAR",K52)))</formula>
    </cfRule>
    <cfRule type="cellIs" dxfId="37" priority="34" operator="equal">
      <formula>"Atención Inmediata"</formula>
    </cfRule>
    <cfRule type="cellIs" dxfId="36" priority="35" operator="equal">
      <formula>"Minimizarlo"</formula>
    </cfRule>
    <cfRule type="cellIs" dxfId="35" priority="36" operator="equal">
      <formula>"Controlarlo"</formula>
    </cfRule>
    <cfRule type="cellIs" dxfId="34" priority="37" operator="equal">
      <formula>"Asumirlo"</formula>
    </cfRule>
  </conditionalFormatting>
  <conditionalFormatting sqref="J52 J57 J62 J67 J72 J77 J82 J87">
    <cfRule type="cellIs" dxfId="33" priority="25" operator="equal">
      <formula>"Intolerable"</formula>
    </cfRule>
    <cfRule type="cellIs" dxfId="32" priority="26" operator="equal">
      <formula>"Importante"</formula>
    </cfRule>
    <cfRule type="cellIs" dxfId="31" priority="27" operator="equal">
      <formula>"Moderado"</formula>
    </cfRule>
    <cfRule type="cellIs" dxfId="30" priority="28" operator="equal">
      <formula>"Tolerable"</formula>
    </cfRule>
  </conditionalFormatting>
  <conditionalFormatting sqref="J52 J57 J62 J67 J72 J77 J82 J87">
    <cfRule type="cellIs" dxfId="29" priority="17" operator="equal">
      <formula>"Limitada"</formula>
    </cfRule>
    <cfRule type="cellIs" dxfId="28" priority="18" operator="equal">
      <formula>"Media"</formula>
    </cfRule>
    <cfRule type="cellIs" dxfId="27" priority="19" operator="equal">
      <formula>"Potencial"</formula>
    </cfRule>
    <cfRule type="cellIs" dxfId="26" priority="20" operator="equal">
      <formula>"Tolerable"</formula>
    </cfRule>
    <cfRule type="cellIs" dxfId="25" priority="21" operator="equal">
      <formula>"Sobresaliente"</formula>
    </cfRule>
    <cfRule type="cellIs" dxfId="24" priority="22" operator="equal">
      <formula>"Moderado"</formula>
    </cfRule>
    <cfRule type="cellIs" dxfId="23" priority="23" operator="equal">
      <formula>"Importante"</formula>
    </cfRule>
    <cfRule type="cellIs" dxfId="22" priority="24" operator="equal">
      <formula>"Intolerable"</formula>
    </cfRule>
  </conditionalFormatting>
  <conditionalFormatting sqref="F51 H51">
    <cfRule type="cellIs" dxfId="21" priority="13" operator="equal">
      <formula>"Intolerable"</formula>
    </cfRule>
    <cfRule type="cellIs" dxfId="20" priority="14" operator="equal">
      <formula>"Importante"</formula>
    </cfRule>
    <cfRule type="cellIs" dxfId="19" priority="15" operator="equal">
      <formula>"Moderado"</formula>
    </cfRule>
    <cfRule type="cellIs" dxfId="18" priority="16" operator="equal">
      <formula>"Tolerable"</formula>
    </cfRule>
  </conditionalFormatting>
  <conditionalFormatting sqref="G51">
    <cfRule type="cellIs" dxfId="17" priority="9" operator="equal">
      <formula>"Intolerable"</formula>
    </cfRule>
    <cfRule type="cellIs" dxfId="16" priority="10" operator="equal">
      <formula>"Importante"</formula>
    </cfRule>
    <cfRule type="cellIs" dxfId="15" priority="11" operator="equal">
      <formula>"Moderado"</formula>
    </cfRule>
    <cfRule type="cellIs" dxfId="14" priority="12" operator="equal">
      <formula>"Tolerable"</formula>
    </cfRule>
  </conditionalFormatting>
  <conditionalFormatting sqref="M7:N7">
    <cfRule type="cellIs" dxfId="13" priority="5" operator="equal">
      <formula>"Intolerable"</formula>
    </cfRule>
    <cfRule type="cellIs" dxfId="12" priority="6" operator="equal">
      <formula>"Importante"</formula>
    </cfRule>
    <cfRule type="cellIs" dxfId="11" priority="7" operator="equal">
      <formula>"Moderado"</formula>
    </cfRule>
    <cfRule type="cellIs" dxfId="10" priority="8" operator="equal">
      <formula>"Tolerable"</formula>
    </cfRule>
  </conditionalFormatting>
  <conditionalFormatting sqref="M51:N51">
    <cfRule type="cellIs" dxfId="9" priority="1" operator="equal">
      <formula>"Intolerable"</formula>
    </cfRule>
    <cfRule type="cellIs" dxfId="8" priority="2" operator="equal">
      <formula>"Importante"</formula>
    </cfRule>
    <cfRule type="cellIs" dxfId="7" priority="3" operator="equal">
      <formula>"Moderado"</formula>
    </cfRule>
    <cfRule type="cellIs" dxfId="6" priority="4" operator="equal">
      <formula>"Tolerable"</formula>
    </cfRule>
  </conditionalFormatting>
  <dataValidations count="5">
    <dataValidation type="list" allowBlank="1" showInputMessage="1" showErrorMessage="1" sqref="H43 H33 H38 H13 H18 H23 H28 H52 H57 H62 H67 H72 H87 H77 H82 H8" xr:uid="{00000000-0002-0000-0200-000000000000}">
      <formula1>"Tecnológicos, Político, Social/Cultural, Industrial, Operativo, Institucional, Financiera, Ambiental, Legal y Reglamentario, Salud"</formula1>
    </dataValidation>
    <dataValidation type="list" allowBlank="1" showInputMessage="1" showErrorMessage="1" sqref="D43 D33 D38 D8 D13 D18 D23 D28 D52 D57 D62 D67 D72 D87 D77 D82" xr:uid="{00000000-0002-0000-0200-000001000000}">
      <formula1>"Baja, Media, Alta"</formula1>
    </dataValidation>
    <dataValidation type="list" allowBlank="1" showInputMessage="1" showErrorMessage="1" sqref="A43 A33 A38 A8 A13 A18 A23 A28 A52 A57 A62 A67 A72 A87 A77 A82" xr:uid="{00000000-0002-0000-0200-000002000000}">
      <formula1>"Riesgo,Oportunidad"</formula1>
    </dataValidation>
    <dataValidation type="list" allowBlank="1" showInputMessage="1" showErrorMessage="1" sqref="G52:G91" xr:uid="{00000000-0002-0000-0200-000003000000}">
      <formula1>"Leve, Moderado,Importante"</formula1>
    </dataValidation>
    <dataValidation type="list" allowBlank="1" showInputMessage="1" showErrorMessage="1" sqref="G8:G47" xr:uid="{00000000-0002-0000-0200-000004000000}">
      <formula1>"Leve, Moderado,Grave"</formula1>
    </dataValidation>
  </dataValidations>
  <pageMargins left="0.43307086614173229" right="0.43307086614173229" top="0.94488188976377963" bottom="0.55118110236220474" header="0.31496062992125984" footer="0.31496062992125984"/>
  <pageSetup paperSize="5" scale="39" fitToHeight="0" orientation="landscape" r:id="rId1"/>
  <headerFooter>
    <oddFooter>&amp;R&amp;"Arial,Normal"&amp;16Página &amp;P de &amp;N</oddFooter>
  </headerFooter>
  <rowBreaks count="1" manualBreakCount="1">
    <brk id="4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pageSetUpPr fitToPage="1"/>
  </sheetPr>
  <dimension ref="A1:H36"/>
  <sheetViews>
    <sheetView showGridLines="0" view="pageBreakPreview" zoomScaleSheetLayoutView="100" workbookViewId="0">
      <selection activeCell="F31" sqref="F31"/>
    </sheetView>
  </sheetViews>
  <sheetFormatPr defaultColWidth="11.42578125" defaultRowHeight="14.25"/>
  <cols>
    <col min="1" max="1" width="30.5703125" style="11" customWidth="1"/>
    <col min="2" max="2" width="37.28515625" style="11" customWidth="1"/>
    <col min="3" max="6" width="15.7109375" style="11" customWidth="1"/>
    <col min="7" max="7" width="14.5703125" style="11" customWidth="1"/>
    <col min="8" max="8" width="39" style="11" customWidth="1"/>
    <col min="9" max="16384" width="11.42578125" style="11"/>
  </cols>
  <sheetData>
    <row r="1" spans="1:8" ht="44.25" customHeight="1">
      <c r="A1" s="268"/>
      <c r="B1" s="268"/>
      <c r="C1" s="263" t="s">
        <v>0</v>
      </c>
      <c r="D1" s="263"/>
      <c r="E1" s="263"/>
      <c r="F1" s="263"/>
      <c r="G1" s="268" t="s">
        <v>1</v>
      </c>
      <c r="H1" s="268"/>
    </row>
    <row r="2" spans="1:8" ht="30" customHeight="1">
      <c r="A2" s="268"/>
      <c r="B2" s="268"/>
      <c r="C2" s="264" t="s">
        <v>212</v>
      </c>
      <c r="D2" s="264"/>
      <c r="E2" s="264"/>
      <c r="F2" s="264"/>
      <c r="G2" s="271" t="s">
        <v>213</v>
      </c>
      <c r="H2" s="271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15.75" thickTop="1">
      <c r="A4" s="21" t="s">
        <v>214</v>
      </c>
      <c r="B4" s="16"/>
      <c r="C4" s="15" t="s">
        <v>215</v>
      </c>
      <c r="D4" s="269"/>
      <c r="E4" s="269"/>
      <c r="F4" s="15" t="s">
        <v>216</v>
      </c>
      <c r="G4" s="269"/>
      <c r="H4" s="270"/>
    </row>
    <row r="5" spans="1:8" ht="15.75" customHeight="1">
      <c r="A5" s="272" t="s">
        <v>217</v>
      </c>
      <c r="B5" s="273"/>
      <c r="C5" s="273"/>
      <c r="D5" s="265"/>
      <c r="E5" s="266"/>
      <c r="F5" s="266"/>
      <c r="G5" s="266"/>
      <c r="H5" s="267"/>
    </row>
    <row r="6" spans="1:8" ht="15.75" customHeight="1">
      <c r="A6" s="260"/>
      <c r="B6" s="261"/>
      <c r="C6" s="261"/>
      <c r="D6" s="261"/>
      <c r="E6" s="261"/>
      <c r="F6" s="261"/>
      <c r="G6" s="261"/>
      <c r="H6" s="262"/>
    </row>
    <row r="7" spans="1:8" ht="15">
      <c r="A7" s="298" t="s">
        <v>218</v>
      </c>
      <c r="B7" s="276" t="s">
        <v>124</v>
      </c>
      <c r="C7" s="276" t="s">
        <v>219</v>
      </c>
      <c r="D7" s="276"/>
      <c r="E7" s="276"/>
      <c r="F7" s="276"/>
      <c r="G7" s="276" t="s">
        <v>220</v>
      </c>
      <c r="H7" s="296" t="s">
        <v>221</v>
      </c>
    </row>
    <row r="8" spans="1:8" ht="15">
      <c r="A8" s="298"/>
      <c r="B8" s="276"/>
      <c r="C8" s="104">
        <v>1</v>
      </c>
      <c r="D8" s="105">
        <v>2</v>
      </c>
      <c r="E8" s="106">
        <v>3</v>
      </c>
      <c r="F8" s="107">
        <v>4</v>
      </c>
      <c r="G8" s="276"/>
      <c r="H8" s="296"/>
    </row>
    <row r="9" spans="1:8" ht="16.5">
      <c r="A9" s="47"/>
      <c r="B9" s="293"/>
      <c r="C9" s="136"/>
      <c r="D9" s="136"/>
      <c r="E9" s="136"/>
      <c r="F9" s="136"/>
      <c r="G9" s="134"/>
      <c r="H9" s="135"/>
    </row>
    <row r="10" spans="1:8" ht="20.100000000000001" customHeight="1">
      <c r="A10" s="47"/>
      <c r="B10" s="294"/>
      <c r="C10" s="136"/>
      <c r="D10" s="136"/>
      <c r="E10" s="136"/>
      <c r="F10" s="136"/>
      <c r="G10" s="134"/>
      <c r="H10" s="135"/>
    </row>
    <row r="11" spans="1:8" ht="20.100000000000001" customHeight="1">
      <c r="A11" s="47"/>
      <c r="B11" s="294"/>
      <c r="C11" s="136"/>
      <c r="D11" s="136"/>
      <c r="E11" s="136"/>
      <c r="F11" s="136"/>
      <c r="G11" s="134"/>
      <c r="H11" s="135"/>
    </row>
    <row r="12" spans="1:8" ht="20.100000000000001" customHeight="1">
      <c r="A12" s="47"/>
      <c r="B12" s="294"/>
      <c r="C12" s="136"/>
      <c r="D12" s="136"/>
      <c r="E12" s="136"/>
      <c r="F12" s="136"/>
      <c r="G12" s="134"/>
      <c r="H12" s="135"/>
    </row>
    <row r="13" spans="1:8" ht="20.100000000000001" customHeight="1">
      <c r="A13" s="47"/>
      <c r="B13" s="295"/>
      <c r="C13" s="136"/>
      <c r="D13" s="136"/>
      <c r="E13" s="136"/>
      <c r="F13" s="136"/>
      <c r="G13" s="134"/>
      <c r="H13" s="135"/>
    </row>
    <row r="14" spans="1:8" ht="16.5">
      <c r="A14" s="47"/>
      <c r="B14" s="293"/>
      <c r="C14" s="136"/>
      <c r="D14" s="136"/>
      <c r="E14" s="136"/>
      <c r="F14" s="136"/>
      <c r="G14" s="134"/>
      <c r="H14" s="135"/>
    </row>
    <row r="15" spans="1:8" ht="20.100000000000001" customHeight="1">
      <c r="A15" s="47"/>
      <c r="B15" s="294"/>
      <c r="C15" s="136"/>
      <c r="D15" s="136"/>
      <c r="E15" s="136"/>
      <c r="F15" s="136"/>
      <c r="G15" s="134"/>
      <c r="H15" s="135"/>
    </row>
    <row r="16" spans="1:8" ht="20.100000000000001" customHeight="1">
      <c r="A16" s="47"/>
      <c r="B16" s="294"/>
      <c r="C16" s="136"/>
      <c r="D16" s="136"/>
      <c r="E16" s="136"/>
      <c r="F16" s="136"/>
      <c r="G16" s="134"/>
      <c r="H16" s="135"/>
    </row>
    <row r="17" spans="1:8" ht="20.100000000000001" customHeight="1">
      <c r="A17" s="47"/>
      <c r="B17" s="294"/>
      <c r="C17" s="136"/>
      <c r="D17" s="136"/>
      <c r="E17" s="136"/>
      <c r="F17" s="136"/>
      <c r="G17" s="134"/>
      <c r="H17" s="135"/>
    </row>
    <row r="18" spans="1:8" ht="20.100000000000001" customHeight="1">
      <c r="A18" s="47"/>
      <c r="B18" s="295"/>
      <c r="C18" s="136"/>
      <c r="D18" s="136"/>
      <c r="E18" s="136"/>
      <c r="F18" s="136"/>
      <c r="G18" s="134"/>
      <c r="H18" s="135"/>
    </row>
    <row r="19" spans="1:8" ht="15">
      <c r="A19" s="297"/>
      <c r="B19" s="287"/>
      <c r="C19" s="287"/>
      <c r="D19" s="287"/>
      <c r="E19" s="287"/>
      <c r="F19" s="287"/>
      <c r="G19" s="287"/>
      <c r="H19" s="288"/>
    </row>
    <row r="20" spans="1:8" ht="43.5" customHeight="1">
      <c r="A20" s="274" t="s">
        <v>222</v>
      </c>
      <c r="B20" s="275"/>
      <c r="C20" s="136">
        <f>SUM(C9:C18)</f>
        <v>0</v>
      </c>
      <c r="D20" s="136">
        <f>SUM(D9:D18)</f>
        <v>0</v>
      </c>
      <c r="E20" s="136">
        <f>SUM(E9:E18)</f>
        <v>0</v>
      </c>
      <c r="F20" s="136">
        <f>SUM(F9:F18)</f>
        <v>0</v>
      </c>
      <c r="G20" s="276" t="s">
        <v>223</v>
      </c>
      <c r="H20" s="277" t="s">
        <v>224</v>
      </c>
    </row>
    <row r="21" spans="1:8" ht="39.75" customHeight="1">
      <c r="A21" s="274" t="s">
        <v>225</v>
      </c>
      <c r="B21" s="275"/>
      <c r="C21" s="278">
        <f>SUM(C20:F20)</f>
        <v>0</v>
      </c>
      <c r="D21" s="278"/>
      <c r="E21" s="278"/>
      <c r="F21" s="278"/>
      <c r="G21" s="276"/>
      <c r="H21" s="277"/>
    </row>
    <row r="22" spans="1:8" ht="34.5" customHeight="1">
      <c r="A22" s="274" t="s">
        <v>226</v>
      </c>
      <c r="B22" s="275"/>
      <c r="C22" s="286"/>
      <c r="D22" s="278"/>
      <c r="E22" s="278"/>
      <c r="F22" s="278"/>
      <c r="G22" s="287"/>
      <c r="H22" s="288"/>
    </row>
    <row r="23" spans="1:8" ht="39.75" customHeight="1">
      <c r="A23" s="274" t="s">
        <v>227</v>
      </c>
      <c r="B23" s="275"/>
      <c r="C23" s="291" t="e">
        <f xml:space="preserve"> (C21/C22)*100%</f>
        <v>#DIV/0!</v>
      </c>
      <c r="D23" s="292"/>
      <c r="E23" s="292"/>
      <c r="F23" s="292"/>
      <c r="G23" s="279" t="s">
        <v>228</v>
      </c>
      <c r="H23" s="280"/>
    </row>
    <row r="24" spans="1:8" ht="15.75" thickBot="1">
      <c r="A24" s="281"/>
      <c r="B24" s="282"/>
      <c r="C24" s="282"/>
      <c r="D24" s="282"/>
      <c r="E24" s="282"/>
      <c r="F24" s="282"/>
      <c r="G24" s="282"/>
      <c r="H24" s="283"/>
    </row>
    <row r="25" spans="1:8" ht="15.75" thickTop="1" thickBot="1">
      <c r="A25" s="19"/>
      <c r="B25" s="13"/>
      <c r="C25" s="13"/>
      <c r="D25" s="13"/>
      <c r="E25" s="13"/>
      <c r="F25" s="13"/>
      <c r="G25" s="13"/>
      <c r="H25" s="20"/>
    </row>
    <row r="26" spans="1:8" ht="17.25" customHeight="1" thickBot="1">
      <c r="A26" s="290" t="s">
        <v>229</v>
      </c>
      <c r="B26" s="290"/>
      <c r="C26" s="290"/>
      <c r="D26" s="290"/>
      <c r="E26" s="290"/>
      <c r="F26" s="17"/>
      <c r="G26" s="284" t="s">
        <v>230</v>
      </c>
      <c r="H26" s="285"/>
    </row>
    <row r="27" spans="1:8" ht="39.950000000000003" customHeight="1" thickBot="1">
      <c r="A27" s="25" t="s">
        <v>231</v>
      </c>
      <c r="B27" s="289" t="s">
        <v>232</v>
      </c>
      <c r="C27" s="289"/>
      <c r="D27" s="289"/>
      <c r="E27" s="289"/>
      <c r="F27" s="9"/>
      <c r="G27" s="18" t="s">
        <v>233</v>
      </c>
      <c r="H27" s="22" t="s">
        <v>55</v>
      </c>
    </row>
    <row r="28" spans="1:8" ht="39.950000000000003" customHeight="1" thickBot="1">
      <c r="A28" s="26" t="s">
        <v>234</v>
      </c>
      <c r="B28" s="289" t="s">
        <v>235</v>
      </c>
      <c r="C28" s="289"/>
      <c r="D28" s="289"/>
      <c r="E28" s="289"/>
      <c r="F28" s="9"/>
      <c r="G28" s="18" t="s">
        <v>236</v>
      </c>
      <c r="H28" s="23" t="s">
        <v>52</v>
      </c>
    </row>
    <row r="29" spans="1:8" ht="39.950000000000003" customHeight="1" thickBot="1">
      <c r="A29" s="27" t="s">
        <v>237</v>
      </c>
      <c r="B29" s="289" t="s">
        <v>238</v>
      </c>
      <c r="C29" s="289"/>
      <c r="D29" s="289"/>
      <c r="E29" s="289"/>
      <c r="F29" s="9"/>
      <c r="G29" s="18" t="s">
        <v>239</v>
      </c>
      <c r="H29" s="24" t="s">
        <v>49</v>
      </c>
    </row>
    <row r="30" spans="1:8" ht="15.75" thickBot="1">
      <c r="A30" s="28"/>
      <c r="B30" s="29"/>
      <c r="C30" s="29"/>
      <c r="D30" s="29"/>
      <c r="E30" s="14"/>
      <c r="F30" s="13"/>
      <c r="G30" s="13"/>
      <c r="H30" s="20"/>
    </row>
    <row r="31" spans="1:8" ht="18" customHeight="1" thickBot="1">
      <c r="A31" s="290" t="s">
        <v>240</v>
      </c>
      <c r="B31" s="290"/>
      <c r="C31" s="290"/>
      <c r="D31" s="290"/>
      <c r="E31" s="290"/>
      <c r="F31" s="12"/>
      <c r="G31" s="12"/>
      <c r="H31" s="12"/>
    </row>
    <row r="32" spans="1:8" ht="15.75" thickBot="1">
      <c r="A32" s="108">
        <v>1</v>
      </c>
      <c r="B32" s="289" t="s">
        <v>241</v>
      </c>
      <c r="C32" s="289"/>
      <c r="D32" s="289"/>
      <c r="E32" s="289"/>
    </row>
    <row r="33" spans="1:5" ht="15.75" thickBot="1">
      <c r="A33" s="109">
        <v>2</v>
      </c>
      <c r="B33" s="289" t="s">
        <v>242</v>
      </c>
      <c r="C33" s="289"/>
      <c r="D33" s="289"/>
      <c r="E33" s="289"/>
    </row>
    <row r="34" spans="1:5" ht="29.25" customHeight="1" thickBot="1">
      <c r="A34" s="110">
        <v>3</v>
      </c>
      <c r="B34" s="289" t="s">
        <v>243</v>
      </c>
      <c r="C34" s="289"/>
      <c r="D34" s="289"/>
      <c r="E34" s="289"/>
    </row>
    <row r="35" spans="1:5" ht="25.5" customHeight="1" thickBot="1">
      <c r="A35" s="111">
        <v>4</v>
      </c>
      <c r="B35" s="289" t="s">
        <v>244</v>
      </c>
      <c r="C35" s="289"/>
      <c r="D35" s="289"/>
      <c r="E35" s="289"/>
    </row>
    <row r="36" spans="1:5" ht="40.5" customHeight="1"/>
  </sheetData>
  <mergeCells count="40">
    <mergeCell ref="A31:E31"/>
    <mergeCell ref="B32:E32"/>
    <mergeCell ref="B33:E33"/>
    <mergeCell ref="B34:E34"/>
    <mergeCell ref="B35:E35"/>
    <mergeCell ref="B9:B13"/>
    <mergeCell ref="H7:H8"/>
    <mergeCell ref="A19:H19"/>
    <mergeCell ref="A7:A8"/>
    <mergeCell ref="B7:B8"/>
    <mergeCell ref="C7:F7"/>
    <mergeCell ref="G7:G8"/>
    <mergeCell ref="B14:B18"/>
    <mergeCell ref="B27:E27"/>
    <mergeCell ref="B28:E28"/>
    <mergeCell ref="B29:E29"/>
    <mergeCell ref="A26:E26"/>
    <mergeCell ref="A23:B23"/>
    <mergeCell ref="C23:F23"/>
    <mergeCell ref="G23:H23"/>
    <mergeCell ref="A24:H24"/>
    <mergeCell ref="G26:H26"/>
    <mergeCell ref="A22:B22"/>
    <mergeCell ref="C22:F22"/>
    <mergeCell ref="G22:H22"/>
    <mergeCell ref="A20:B20"/>
    <mergeCell ref="G20:G21"/>
    <mergeCell ref="H20:H21"/>
    <mergeCell ref="A21:B21"/>
    <mergeCell ref="C21:F21"/>
    <mergeCell ref="A6:H6"/>
    <mergeCell ref="C1:F1"/>
    <mergeCell ref="C2:F2"/>
    <mergeCell ref="D5:H5"/>
    <mergeCell ref="A1:B2"/>
    <mergeCell ref="G4:H4"/>
    <mergeCell ref="G1:H1"/>
    <mergeCell ref="G2:H2"/>
    <mergeCell ref="D4:E4"/>
    <mergeCell ref="A5:C5"/>
  </mergeCells>
  <conditionalFormatting sqref="C23:F23">
    <cfRule type="cellIs" dxfId="5" priority="1" operator="between">
      <formula>0</formula>
      <formula>0.69</formula>
    </cfRule>
    <cfRule type="cellIs" dxfId="4" priority="2" operator="between">
      <formula>0.85</formula>
      <formula>1</formula>
    </cfRule>
    <cfRule type="cellIs" dxfId="3" priority="3" operator="between">
      <formula>0.7</formula>
      <formula>0.84</formula>
    </cfRule>
  </conditionalFormatting>
  <pageMargins left="0.70866141732283472" right="0.70866141732283472" top="0.74803149606299213" bottom="0.74803149606299213" header="0.31496062992125984" footer="0.31496062992125984"/>
  <pageSetup scale="48" orientation="portrait" r:id="rId1"/>
  <headerFooter>
    <oddFooter>&amp;R&amp;"Arial,Normal"&amp;16Página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>
    <pageSetUpPr fitToPage="1"/>
  </sheetPr>
  <dimension ref="A1:H43"/>
  <sheetViews>
    <sheetView showGridLines="0" view="pageLayout" topLeftCell="A4" zoomScaleNormal="100" zoomScaleSheetLayoutView="145" workbookViewId="0">
      <selection activeCell="A10" sqref="A10"/>
    </sheetView>
  </sheetViews>
  <sheetFormatPr defaultColWidth="11.42578125" defaultRowHeight="14.25"/>
  <cols>
    <col min="1" max="1" width="48" style="11" customWidth="1"/>
    <col min="2" max="2" width="48.42578125" style="11" customWidth="1"/>
    <col min="3" max="3" width="28.7109375" style="11" customWidth="1"/>
    <col min="4" max="4" width="25.28515625" style="11" customWidth="1"/>
    <col min="5" max="5" width="27.5703125" style="11" customWidth="1"/>
    <col min="6" max="6" width="28.7109375" style="11" customWidth="1"/>
    <col min="7" max="7" width="44.42578125" style="11" customWidth="1"/>
    <col min="8" max="8" width="54" style="11" customWidth="1"/>
    <col min="9" max="16384" width="11.42578125" style="11"/>
  </cols>
  <sheetData>
    <row r="1" spans="1:8" ht="45" customHeight="1">
      <c r="A1" s="268"/>
      <c r="B1" s="268"/>
      <c r="C1" s="263" t="s">
        <v>0</v>
      </c>
      <c r="D1" s="263"/>
      <c r="E1" s="263"/>
      <c r="F1" s="263"/>
      <c r="G1" s="268" t="s">
        <v>1</v>
      </c>
      <c r="H1" s="268"/>
    </row>
    <row r="2" spans="1:8" ht="30" customHeight="1">
      <c r="A2" s="268"/>
      <c r="B2" s="268"/>
      <c r="C2" s="264" t="s">
        <v>245</v>
      </c>
      <c r="D2" s="264"/>
      <c r="E2" s="264"/>
      <c r="F2" s="264"/>
      <c r="G2" s="271" t="s">
        <v>213</v>
      </c>
      <c r="H2" s="271"/>
    </row>
    <row r="3" spans="1:8" ht="15" thickBot="1">
      <c r="A3" s="19"/>
      <c r="B3" s="13"/>
      <c r="C3" s="13"/>
      <c r="D3" s="13"/>
      <c r="E3" s="13"/>
      <c r="F3" s="13"/>
      <c r="G3" s="13"/>
      <c r="H3" s="20"/>
    </row>
    <row r="4" spans="1:8" ht="35.25" customHeight="1" thickTop="1">
      <c r="A4" s="21" t="s">
        <v>214</v>
      </c>
      <c r="B4" s="112">
        <v>44323</v>
      </c>
      <c r="C4" s="15" t="s">
        <v>215</v>
      </c>
      <c r="D4" s="304" t="s">
        <v>246</v>
      </c>
      <c r="E4" s="304"/>
      <c r="F4" s="15" t="s">
        <v>216</v>
      </c>
      <c r="G4" s="302" t="s">
        <v>247</v>
      </c>
      <c r="H4" s="303"/>
    </row>
    <row r="5" spans="1:8" ht="15.75" customHeight="1">
      <c r="A5" s="272" t="s">
        <v>217</v>
      </c>
      <c r="B5" s="273"/>
      <c r="C5" s="273"/>
      <c r="D5" s="265"/>
      <c r="E5" s="266"/>
      <c r="F5" s="266"/>
      <c r="G5" s="266"/>
      <c r="H5" s="267"/>
    </row>
    <row r="6" spans="1:8" ht="15.75" customHeight="1">
      <c r="A6" s="260"/>
      <c r="B6" s="261"/>
      <c r="C6" s="261"/>
      <c r="D6" s="261"/>
      <c r="E6" s="261"/>
      <c r="F6" s="261"/>
      <c r="G6" s="261"/>
      <c r="H6" s="262"/>
    </row>
    <row r="7" spans="1:8" ht="15">
      <c r="A7" s="298" t="s">
        <v>218</v>
      </c>
      <c r="B7" s="276" t="s">
        <v>177</v>
      </c>
      <c r="C7" s="276" t="s">
        <v>219</v>
      </c>
      <c r="D7" s="276"/>
      <c r="E7" s="276"/>
      <c r="F7" s="276"/>
      <c r="G7" s="276" t="s">
        <v>220</v>
      </c>
      <c r="H7" s="296" t="s">
        <v>221</v>
      </c>
    </row>
    <row r="8" spans="1:8" ht="15">
      <c r="A8" s="298"/>
      <c r="B8" s="276"/>
      <c r="C8" s="104">
        <v>1</v>
      </c>
      <c r="D8" s="105">
        <v>2</v>
      </c>
      <c r="E8" s="106">
        <v>3</v>
      </c>
      <c r="F8" s="107">
        <v>4</v>
      </c>
      <c r="G8" s="276"/>
      <c r="H8" s="296"/>
    </row>
    <row r="9" spans="1:8" ht="60.75" customHeight="1">
      <c r="A9" s="113" t="str">
        <f>'Matriz Riesgo y Op'!M67</f>
        <v>Revisión y actualización en su caso  de los instrumentos de evaluación de manera semestral.</v>
      </c>
      <c r="B9" s="299" t="str">
        <f>'Matriz Riesgo y Op'!C67</f>
        <v>Realizar una base de datos con varios tipos de evaluaciones y diferentes tipos de reactivos de acuerdo al perfil de la vacante.</v>
      </c>
      <c r="C9" s="114"/>
      <c r="D9" s="114"/>
      <c r="E9" s="114"/>
      <c r="F9" s="114"/>
      <c r="G9" s="115"/>
      <c r="H9" s="116"/>
    </row>
    <row r="10" spans="1:8" ht="20.100000000000001" customHeight="1">
      <c r="A10" s="113"/>
      <c r="B10" s="300"/>
      <c r="C10" s="114"/>
      <c r="D10" s="114"/>
      <c r="E10" s="114"/>
      <c r="F10" s="114"/>
      <c r="G10" s="115"/>
      <c r="H10" s="116"/>
    </row>
    <row r="11" spans="1:8" ht="42" customHeight="1">
      <c r="A11" s="113"/>
      <c r="B11" s="301"/>
      <c r="C11" s="114"/>
      <c r="D11" s="114"/>
      <c r="E11" s="114"/>
      <c r="F11" s="114"/>
      <c r="G11" s="115"/>
      <c r="H11" s="116"/>
    </row>
    <row r="12" spans="1:8" ht="20.100000000000001" customHeight="1">
      <c r="A12" s="113"/>
      <c r="B12" s="137"/>
      <c r="C12" s="114"/>
      <c r="D12" s="114"/>
      <c r="E12" s="114"/>
      <c r="F12" s="114"/>
      <c r="G12" s="115"/>
      <c r="H12" s="116"/>
    </row>
    <row r="13" spans="1:8" ht="18">
      <c r="A13" s="113"/>
      <c r="B13" s="299"/>
      <c r="C13" s="114"/>
      <c r="D13" s="114"/>
      <c r="E13" s="114"/>
      <c r="F13" s="114"/>
      <c r="G13" s="115"/>
      <c r="H13" s="116"/>
    </row>
    <row r="14" spans="1:8" ht="20.100000000000001" customHeight="1">
      <c r="A14" s="113"/>
      <c r="B14" s="301"/>
      <c r="C14" s="114"/>
      <c r="D14" s="114"/>
      <c r="E14" s="114"/>
      <c r="F14" s="114"/>
      <c r="G14" s="115"/>
      <c r="H14" s="116"/>
    </row>
    <row r="15" spans="1:8" ht="20.100000000000001" customHeight="1">
      <c r="A15" s="113"/>
      <c r="B15" s="137"/>
      <c r="C15" s="114"/>
      <c r="D15" s="114"/>
      <c r="E15" s="114"/>
      <c r="F15" s="114"/>
      <c r="G15" s="115"/>
      <c r="H15" s="116"/>
    </row>
    <row r="16" spans="1:8" ht="18">
      <c r="A16" s="113"/>
      <c r="B16" s="299"/>
      <c r="C16" s="114"/>
      <c r="D16" s="114"/>
      <c r="E16" s="114"/>
      <c r="F16" s="114"/>
      <c r="G16" s="115"/>
      <c r="H16" s="116"/>
    </row>
    <row r="17" spans="1:8" ht="20.100000000000001" customHeight="1">
      <c r="A17" s="113"/>
      <c r="B17" s="300"/>
      <c r="C17" s="114"/>
      <c r="D17" s="114"/>
      <c r="E17" s="114"/>
      <c r="F17" s="114"/>
      <c r="G17" s="115"/>
      <c r="H17" s="116"/>
    </row>
    <row r="18" spans="1:8" ht="20.100000000000001" customHeight="1">
      <c r="A18" s="113"/>
      <c r="B18" s="300"/>
      <c r="C18" s="114"/>
      <c r="D18" s="114"/>
      <c r="E18" s="114"/>
      <c r="F18" s="114"/>
      <c r="G18" s="115"/>
      <c r="H18" s="116"/>
    </row>
    <row r="19" spans="1:8" ht="20.100000000000001" customHeight="1">
      <c r="A19" s="113"/>
      <c r="B19" s="300"/>
      <c r="C19" s="114"/>
      <c r="D19" s="114"/>
      <c r="E19" s="114"/>
      <c r="F19" s="114"/>
      <c r="G19" s="115"/>
      <c r="H19" s="116"/>
    </row>
    <row r="20" spans="1:8" ht="20.100000000000001" customHeight="1">
      <c r="A20" s="113"/>
      <c r="B20" s="301"/>
      <c r="C20" s="114"/>
      <c r="D20" s="114"/>
      <c r="E20" s="114"/>
      <c r="F20" s="114"/>
      <c r="G20" s="115"/>
      <c r="H20" s="116"/>
    </row>
    <row r="21" spans="1:8" ht="45" customHeight="1">
      <c r="A21" s="113"/>
      <c r="B21" s="299"/>
      <c r="C21" s="114"/>
      <c r="D21" s="114"/>
      <c r="E21" s="114"/>
      <c r="F21" s="114"/>
      <c r="G21" s="299"/>
      <c r="H21" s="116"/>
    </row>
    <row r="22" spans="1:8" ht="20.100000000000001" customHeight="1">
      <c r="A22" s="113"/>
      <c r="B22" s="300"/>
      <c r="C22" s="114"/>
      <c r="D22" s="114"/>
      <c r="E22" s="114"/>
      <c r="F22" s="114"/>
      <c r="G22" s="300"/>
      <c r="H22" s="116"/>
    </row>
    <row r="23" spans="1:8" ht="20.100000000000001" customHeight="1">
      <c r="A23" s="113"/>
      <c r="B23" s="300"/>
      <c r="C23" s="114"/>
      <c r="D23" s="114"/>
      <c r="E23" s="114"/>
      <c r="F23" s="114"/>
      <c r="G23" s="300"/>
      <c r="H23" s="116"/>
    </row>
    <row r="24" spans="1:8" ht="20.100000000000001" customHeight="1">
      <c r="A24" s="113"/>
      <c r="B24" s="300"/>
      <c r="C24" s="114"/>
      <c r="D24" s="114"/>
      <c r="E24" s="114"/>
      <c r="F24" s="114"/>
      <c r="G24" s="300"/>
      <c r="H24" s="116"/>
    </row>
    <row r="25" spans="1:8" ht="20.100000000000001" customHeight="1">
      <c r="A25" s="113"/>
      <c r="B25" s="301"/>
      <c r="C25" s="114"/>
      <c r="D25" s="114"/>
      <c r="E25" s="114"/>
      <c r="F25" s="114"/>
      <c r="G25" s="301"/>
      <c r="H25" s="116"/>
    </row>
    <row r="26" spans="1:8" ht="15">
      <c r="A26" s="297"/>
      <c r="B26" s="287"/>
      <c r="C26" s="287"/>
      <c r="D26" s="287"/>
      <c r="E26" s="287"/>
      <c r="F26" s="287"/>
      <c r="G26" s="287"/>
      <c r="H26" s="288"/>
    </row>
    <row r="27" spans="1:8" ht="43.5" customHeight="1">
      <c r="A27" s="274" t="s">
        <v>222</v>
      </c>
      <c r="B27" s="275"/>
      <c r="C27" s="136">
        <f>SUM(C9:C25)</f>
        <v>0</v>
      </c>
      <c r="D27" s="136">
        <f>SUM(D9:D25)</f>
        <v>0</v>
      </c>
      <c r="E27" s="136">
        <f>SUM(E9:E25)</f>
        <v>0</v>
      </c>
      <c r="F27" s="136">
        <f>SUM(F9:F25)</f>
        <v>0</v>
      </c>
      <c r="G27" s="276" t="s">
        <v>223</v>
      </c>
      <c r="H27" s="277" t="s">
        <v>248</v>
      </c>
    </row>
    <row r="28" spans="1:8" ht="39.75" customHeight="1">
      <c r="A28" s="274" t="s">
        <v>225</v>
      </c>
      <c r="B28" s="275"/>
      <c r="C28" s="278">
        <f>SUM(C27:F27)</f>
        <v>0</v>
      </c>
      <c r="D28" s="278"/>
      <c r="E28" s="278"/>
      <c r="F28" s="278"/>
      <c r="G28" s="276"/>
      <c r="H28" s="277"/>
    </row>
    <row r="29" spans="1:8" ht="34.5" customHeight="1">
      <c r="A29" s="274" t="s">
        <v>226</v>
      </c>
      <c r="B29" s="275"/>
      <c r="C29" s="286">
        <v>16</v>
      </c>
      <c r="D29" s="278"/>
      <c r="E29" s="278"/>
      <c r="F29" s="278"/>
      <c r="G29" s="287"/>
      <c r="H29" s="288"/>
    </row>
    <row r="30" spans="1:8" ht="39.75" customHeight="1">
      <c r="A30" s="274" t="s">
        <v>227</v>
      </c>
      <c r="B30" s="275"/>
      <c r="C30" s="291">
        <f xml:space="preserve"> (C28/C29)*100%</f>
        <v>0</v>
      </c>
      <c r="D30" s="292"/>
      <c r="E30" s="292"/>
      <c r="F30" s="292"/>
      <c r="G30" s="279" t="s">
        <v>228</v>
      </c>
      <c r="H30" s="280"/>
    </row>
    <row r="31" spans="1:8" ht="15.75" thickBot="1">
      <c r="A31" s="281"/>
      <c r="B31" s="282"/>
      <c r="C31" s="282"/>
      <c r="D31" s="282"/>
      <c r="E31" s="282"/>
      <c r="F31" s="282"/>
      <c r="G31" s="282"/>
      <c r="H31" s="283"/>
    </row>
    <row r="32" spans="1:8" ht="15.75" thickTop="1" thickBot="1">
      <c r="A32" s="19"/>
      <c r="B32" s="13"/>
      <c r="C32" s="13"/>
      <c r="D32" s="13"/>
      <c r="E32" s="13"/>
      <c r="F32" s="13"/>
      <c r="G32" s="13"/>
      <c r="H32" s="20"/>
    </row>
    <row r="33" spans="1:8" ht="17.25" customHeight="1" thickBot="1">
      <c r="A33" s="290" t="s">
        <v>249</v>
      </c>
      <c r="B33" s="290"/>
      <c r="C33" s="290"/>
      <c r="D33" s="290"/>
      <c r="E33" s="290"/>
      <c r="F33" s="17"/>
      <c r="G33" s="284" t="s">
        <v>230</v>
      </c>
      <c r="H33" s="285"/>
    </row>
    <row r="34" spans="1:8" ht="39.950000000000003" customHeight="1" thickBot="1">
      <c r="A34" s="25" t="s">
        <v>231</v>
      </c>
      <c r="B34" s="289" t="s">
        <v>250</v>
      </c>
      <c r="C34" s="289"/>
      <c r="D34" s="289"/>
      <c r="E34" s="289"/>
      <c r="F34" s="9"/>
      <c r="G34" s="18" t="s">
        <v>233</v>
      </c>
      <c r="H34" s="22" t="s">
        <v>55</v>
      </c>
    </row>
    <row r="35" spans="1:8" ht="48.75" customHeight="1" thickBot="1">
      <c r="A35" s="26" t="s">
        <v>234</v>
      </c>
      <c r="B35" s="289" t="s">
        <v>251</v>
      </c>
      <c r="C35" s="289"/>
      <c r="D35" s="289"/>
      <c r="E35" s="289"/>
      <c r="F35" s="9"/>
      <c r="G35" s="18" t="s">
        <v>236</v>
      </c>
      <c r="H35" s="23" t="s">
        <v>52</v>
      </c>
    </row>
    <row r="36" spans="1:8" ht="54.75" customHeight="1" thickBot="1">
      <c r="A36" s="27" t="s">
        <v>237</v>
      </c>
      <c r="B36" s="289" t="s">
        <v>252</v>
      </c>
      <c r="C36" s="289"/>
      <c r="D36" s="289"/>
      <c r="E36" s="289"/>
      <c r="F36" s="9"/>
      <c r="G36" s="18" t="s">
        <v>239</v>
      </c>
      <c r="H36" s="24" t="s">
        <v>49</v>
      </c>
    </row>
    <row r="37" spans="1:8" ht="15.75" thickBot="1">
      <c r="A37" s="28"/>
      <c r="B37" s="29"/>
      <c r="C37" s="29"/>
      <c r="D37" s="29"/>
      <c r="E37" s="14"/>
      <c r="F37" s="13"/>
      <c r="G37" s="13"/>
      <c r="H37" s="20"/>
    </row>
    <row r="38" spans="1:8" ht="18" customHeight="1" thickBot="1">
      <c r="A38" s="290" t="s">
        <v>240</v>
      </c>
      <c r="B38" s="290"/>
      <c r="C38" s="290"/>
      <c r="D38" s="290"/>
      <c r="E38" s="290"/>
      <c r="F38" s="12"/>
      <c r="G38" s="12"/>
      <c r="H38" s="12"/>
    </row>
    <row r="39" spans="1:8" ht="15.75" thickBot="1">
      <c r="A39" s="108">
        <v>1</v>
      </c>
      <c r="B39" s="289" t="s">
        <v>241</v>
      </c>
      <c r="C39" s="289"/>
      <c r="D39" s="289"/>
      <c r="E39" s="289"/>
    </row>
    <row r="40" spans="1:8" ht="15.75" thickBot="1">
      <c r="A40" s="109">
        <v>2</v>
      </c>
      <c r="B40" s="289" t="s">
        <v>242</v>
      </c>
      <c r="C40" s="289"/>
      <c r="D40" s="289"/>
      <c r="E40" s="289"/>
    </row>
    <row r="41" spans="1:8" ht="29.25" customHeight="1" thickBot="1">
      <c r="A41" s="110">
        <v>3</v>
      </c>
      <c r="B41" s="289" t="s">
        <v>243</v>
      </c>
      <c r="C41" s="289"/>
      <c r="D41" s="289"/>
      <c r="E41" s="289"/>
    </row>
    <row r="42" spans="1:8" ht="40.5" customHeight="1" thickBot="1">
      <c r="A42" s="111">
        <v>4</v>
      </c>
      <c r="B42" s="289" t="s">
        <v>244</v>
      </c>
      <c r="C42" s="289"/>
      <c r="D42" s="289"/>
      <c r="E42" s="289"/>
    </row>
    <row r="43" spans="1:8" ht="40.5" customHeight="1"/>
  </sheetData>
  <mergeCells count="43">
    <mergeCell ref="A38:E38"/>
    <mergeCell ref="B39:E39"/>
    <mergeCell ref="B40:E40"/>
    <mergeCell ref="B41:E41"/>
    <mergeCell ref="B42:E42"/>
    <mergeCell ref="A33:E33"/>
    <mergeCell ref="B34:E34"/>
    <mergeCell ref="B35:E35"/>
    <mergeCell ref="B36:E36"/>
    <mergeCell ref="A31:H31"/>
    <mergeCell ref="G33:H33"/>
    <mergeCell ref="B21:B25"/>
    <mergeCell ref="G7:G8"/>
    <mergeCell ref="G30:H30"/>
    <mergeCell ref="A26:H26"/>
    <mergeCell ref="A27:B27"/>
    <mergeCell ref="G27:G28"/>
    <mergeCell ref="H27:H28"/>
    <mergeCell ref="A28:B28"/>
    <mergeCell ref="C28:F28"/>
    <mergeCell ref="A29:B29"/>
    <mergeCell ref="C29:F29"/>
    <mergeCell ref="G29:H29"/>
    <mergeCell ref="A30:B30"/>
    <mergeCell ref="C30:F30"/>
    <mergeCell ref="H7:H8"/>
    <mergeCell ref="B9:B11"/>
    <mergeCell ref="G21:G25"/>
    <mergeCell ref="B13:B14"/>
    <mergeCell ref="B16:B20"/>
    <mergeCell ref="G4:H4"/>
    <mergeCell ref="A1:B2"/>
    <mergeCell ref="C1:F1"/>
    <mergeCell ref="A7:A8"/>
    <mergeCell ref="B7:B8"/>
    <mergeCell ref="C7:F7"/>
    <mergeCell ref="D4:E4"/>
    <mergeCell ref="A5:C5"/>
    <mergeCell ref="D5:H5"/>
    <mergeCell ref="A6:H6"/>
    <mergeCell ref="G1:H1"/>
    <mergeCell ref="C2:F2"/>
    <mergeCell ref="G2:H2"/>
  </mergeCells>
  <conditionalFormatting sqref="C30:F30">
    <cfRule type="cellIs" dxfId="2" priority="1" operator="between">
      <formula>0</formula>
      <formula>0.69</formula>
    </cfRule>
    <cfRule type="cellIs" dxfId="1" priority="2" operator="between">
      <formula>0.85</formula>
      <formula>1</formula>
    </cfRule>
    <cfRule type="cellIs" dxfId="0" priority="3" operator="between">
      <formula>0.7</formula>
      <formula>0.84</formula>
    </cfRule>
  </conditionalFormatting>
  <printOptions horizontalCentered="1"/>
  <pageMargins left="0.46" right="0.38" top="0.39" bottom="0.55000000000000004" header="0.31496062992125984" footer="0.31496062992125984"/>
  <pageSetup scale="42" orientation="landscape" r:id="rId1"/>
  <headerFooter>
    <oddFooter>&amp;R&amp;"Arial,Normal"&amp;16Página &amp;P de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Q13"/>
  <sheetViews>
    <sheetView topLeftCell="G1" workbookViewId="0">
      <selection activeCell="G5" sqref="G5"/>
    </sheetView>
  </sheetViews>
  <sheetFormatPr defaultColWidth="11.42578125" defaultRowHeight="15"/>
  <cols>
    <col min="1" max="1" width="14.140625" customWidth="1"/>
  </cols>
  <sheetData>
    <row r="1" spans="1:17">
      <c r="A1" s="305" t="s">
        <v>253</v>
      </c>
      <c r="B1" s="306"/>
      <c r="D1" s="305" t="s">
        <v>254</v>
      </c>
      <c r="E1" s="306"/>
      <c r="G1" s="305" t="s">
        <v>255</v>
      </c>
      <c r="H1" s="306"/>
      <c r="J1" s="2"/>
      <c r="K1" s="2"/>
      <c r="L1" s="2"/>
      <c r="M1" s="2"/>
      <c r="N1" s="2"/>
      <c r="O1" s="2"/>
      <c r="P1" s="2"/>
      <c r="Q1" s="2"/>
    </row>
    <row r="2" spans="1:17">
      <c r="A2" s="1" t="s">
        <v>256</v>
      </c>
      <c r="B2">
        <v>5</v>
      </c>
      <c r="D2" s="1" t="s">
        <v>49</v>
      </c>
      <c r="E2">
        <v>1</v>
      </c>
      <c r="G2" s="1" t="s">
        <v>59</v>
      </c>
      <c r="H2" s="38">
        <v>1</v>
      </c>
      <c r="J2" s="5"/>
      <c r="K2" s="5"/>
      <c r="L2" s="5"/>
      <c r="M2" s="5"/>
      <c r="N2" s="5"/>
      <c r="O2" s="5"/>
      <c r="P2" s="5"/>
      <c r="Q2" s="5"/>
    </row>
    <row r="3" spans="1:17">
      <c r="A3" s="1" t="s">
        <v>33</v>
      </c>
      <c r="B3">
        <v>5</v>
      </c>
      <c r="D3" s="1" t="s">
        <v>52</v>
      </c>
      <c r="E3">
        <v>7</v>
      </c>
      <c r="G3" s="1" t="s">
        <v>62</v>
      </c>
      <c r="H3" s="38">
        <v>7</v>
      </c>
      <c r="J3" s="5"/>
      <c r="K3" s="5"/>
      <c r="L3" s="5"/>
      <c r="M3" s="5"/>
      <c r="N3" s="5"/>
      <c r="O3" s="5"/>
      <c r="P3" s="5"/>
      <c r="Q3" s="5"/>
    </row>
    <row r="4" spans="1:17" ht="15" customHeight="1">
      <c r="A4" s="1" t="s">
        <v>129</v>
      </c>
      <c r="B4">
        <v>10</v>
      </c>
      <c r="D4" s="1" t="s">
        <v>55</v>
      </c>
      <c r="E4">
        <v>10</v>
      </c>
      <c r="G4" s="1" t="s">
        <v>65</v>
      </c>
      <c r="H4" s="38">
        <v>10</v>
      </c>
      <c r="J4" s="5"/>
      <c r="K4" s="5"/>
      <c r="L4" s="6"/>
      <c r="M4" s="6"/>
      <c r="N4" s="6"/>
      <c r="O4" s="6"/>
      <c r="P4" s="6"/>
      <c r="Q4" s="6"/>
    </row>
    <row r="5" spans="1:17" ht="15" customHeight="1">
      <c r="A5" s="1" t="s">
        <v>36</v>
      </c>
      <c r="B5">
        <v>8</v>
      </c>
      <c r="G5" s="1" t="s">
        <v>67</v>
      </c>
      <c r="H5" s="38">
        <v>10</v>
      </c>
      <c r="J5" s="5"/>
      <c r="K5" s="5"/>
      <c r="L5" s="6"/>
      <c r="M5" s="6"/>
      <c r="N5" s="6"/>
      <c r="O5" s="6"/>
      <c r="P5" s="6"/>
      <c r="Q5" s="6"/>
    </row>
    <row r="6" spans="1:17">
      <c r="A6" s="1" t="s">
        <v>257</v>
      </c>
      <c r="B6">
        <v>7</v>
      </c>
      <c r="J6" s="5"/>
      <c r="K6" s="5"/>
      <c r="L6" s="5"/>
      <c r="M6" s="5"/>
      <c r="N6" s="5"/>
      <c r="O6" s="5"/>
      <c r="P6" s="5"/>
      <c r="Q6" s="5"/>
    </row>
    <row r="7" spans="1:17">
      <c r="A7" s="1" t="s">
        <v>24</v>
      </c>
      <c r="B7">
        <v>8</v>
      </c>
      <c r="J7" s="5"/>
      <c r="K7" s="5"/>
      <c r="L7" s="5"/>
      <c r="M7" s="5"/>
      <c r="N7" s="5"/>
      <c r="O7" s="5"/>
      <c r="P7" s="5"/>
      <c r="Q7" s="5"/>
    </row>
    <row r="8" spans="1:17" ht="30">
      <c r="A8" s="1" t="s">
        <v>27</v>
      </c>
      <c r="B8">
        <v>9</v>
      </c>
      <c r="J8" s="2"/>
      <c r="K8" s="2"/>
      <c r="L8" s="2"/>
      <c r="M8" s="2"/>
      <c r="N8" s="2"/>
      <c r="O8" s="2"/>
      <c r="P8" s="2"/>
      <c r="Q8" s="2"/>
    </row>
    <row r="9" spans="1:17">
      <c r="A9" s="1" t="s">
        <v>258</v>
      </c>
      <c r="B9">
        <v>10</v>
      </c>
      <c r="J9" s="2"/>
      <c r="K9" s="2"/>
      <c r="L9" s="2"/>
      <c r="M9" s="2"/>
      <c r="N9" s="2"/>
      <c r="O9" s="2"/>
      <c r="P9" s="2"/>
      <c r="Q9" s="2"/>
    </row>
    <row r="10" spans="1:17">
      <c r="A10" s="3" t="s">
        <v>39</v>
      </c>
      <c r="B10">
        <v>6</v>
      </c>
      <c r="J10" s="2"/>
      <c r="K10" s="2"/>
      <c r="L10" s="2"/>
      <c r="M10" s="2"/>
      <c r="N10" s="2"/>
      <c r="O10" s="2"/>
      <c r="P10" s="2"/>
      <c r="Q10" s="2"/>
    </row>
    <row r="11" spans="1:17">
      <c r="A11" s="3" t="s">
        <v>42</v>
      </c>
      <c r="B11">
        <v>6</v>
      </c>
      <c r="J11" s="2"/>
      <c r="K11" s="2"/>
      <c r="L11" s="2"/>
      <c r="M11" s="2"/>
      <c r="N11" s="2"/>
      <c r="O11" s="2"/>
      <c r="P11" s="2"/>
      <c r="Q11" s="2"/>
    </row>
    <row r="12" spans="1:17">
      <c r="J12" s="2"/>
      <c r="K12" s="2"/>
      <c r="L12" s="2"/>
      <c r="M12" s="2"/>
      <c r="N12" s="2"/>
      <c r="O12" s="2"/>
      <c r="P12" s="2"/>
      <c r="Q12" s="2"/>
    </row>
    <row r="13" spans="1:17">
      <c r="I13" s="4"/>
      <c r="J13" s="2"/>
      <c r="K13" s="2"/>
      <c r="L13" s="2"/>
      <c r="M13" s="2"/>
      <c r="N13" s="2"/>
      <c r="O13" s="2"/>
      <c r="P13" s="2"/>
      <c r="Q13" s="2"/>
    </row>
  </sheetData>
  <mergeCells count="3">
    <mergeCell ref="G1:H1"/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ricardo.sanchezs@ine.mx</dc:creator>
  <cp:keywords/>
  <dc:description/>
  <cp:lastModifiedBy>Usuario invitado</cp:lastModifiedBy>
  <cp:revision/>
  <dcterms:created xsi:type="dcterms:W3CDTF">2016-06-29T13:31:45Z</dcterms:created>
  <dcterms:modified xsi:type="dcterms:W3CDTF">2021-07-20T21:32:30Z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