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GC-INE 7 ENTIDADES\Portal Zacatecas\INE OK-ZAC\SGC INE Final PDF)\E)Procesos de Soporte\04 Desempeño del Personal\3Formatos\"/>
    </mc:Choice>
  </mc:AlternateContent>
  <bookViews>
    <workbookView xWindow="0" yWindow="0" windowWidth="28800" windowHeight="11730"/>
  </bookViews>
  <sheets>
    <sheet name="CONCENTRADO DE DESEMPEÑO" sheetId="1" r:id="rId1"/>
    <sheet name="PUNTUALIDAD" sheetId="2" r:id="rId2"/>
    <sheet name="SERVICIO" sheetId="3" r:id="rId3"/>
    <sheet name="IMAGEN" sheetId="4" r:id="rId4"/>
    <sheet name="NORMATIVO" sheetId="6" r:id="rId5"/>
    <sheet name="PRODUCTIVIDAD" sheetId="5" r:id="rId6"/>
    <sheet name="TESTIGO DE FILTRADO DE CAPTURA" sheetId="7" state="hidden" r:id="rId7"/>
  </sheets>
  <definedNames>
    <definedName name="_xlnm.Print_Area" localSheetId="3">IMAGEN!$A$1:$L$34</definedName>
    <definedName name="_xlnm.Print_Area" localSheetId="4">NORMATIVO!$A$1:$L$34</definedName>
    <definedName name="_xlnm.Print_Area" localSheetId="5">PRODUCTIVIDAD!$A$1:$AA$38</definedName>
    <definedName name="_xlnm.Print_Area" localSheetId="2">SERVICIO!$A$1:$K$30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6" l="1"/>
  <c r="G6" i="6"/>
  <c r="H6" i="6"/>
  <c r="J25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11" i="6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6" i="4"/>
  <c r="G6" i="4"/>
  <c r="F11" i="4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11" i="2"/>
  <c r="F7" i="5" l="1"/>
  <c r="G7" i="5"/>
  <c r="H7" i="5"/>
  <c r="F7" i="6"/>
  <c r="G7" i="6"/>
  <c r="E7" i="4"/>
  <c r="F7" i="4"/>
  <c r="E10" i="3"/>
  <c r="F10" i="3"/>
  <c r="G10" i="3"/>
  <c r="F7" i="2"/>
  <c r="G7" i="2"/>
  <c r="H7" i="2"/>
  <c r="E7" i="5"/>
  <c r="F6" i="5"/>
  <c r="G6" i="5"/>
  <c r="H6" i="5"/>
  <c r="D7" i="6"/>
  <c r="E6" i="4"/>
  <c r="D6" i="4"/>
  <c r="E9" i="3"/>
  <c r="F9" i="3"/>
  <c r="G9" i="3"/>
  <c r="C7" i="4"/>
  <c r="S4" i="5" l="1"/>
  <c r="J4" i="6"/>
  <c r="J4" i="4"/>
  <c r="K7" i="3"/>
  <c r="P4" i="2"/>
  <c r="E6" i="5"/>
  <c r="C7" i="5"/>
  <c r="E6" i="6"/>
  <c r="C8" i="6"/>
  <c r="K11" i="4"/>
  <c r="G8" i="4"/>
  <c r="C8" i="4"/>
  <c r="D9" i="3"/>
  <c r="C10" i="3"/>
  <c r="C7" i="2"/>
  <c r="G18" i="3"/>
  <c r="G19" i="3"/>
  <c r="G14" i="3"/>
  <c r="G15" i="3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Q11" i="2" l="1"/>
  <c r="AA2" i="5" l="1"/>
  <c r="L2" i="6"/>
  <c r="L2" i="4"/>
  <c r="K5" i="3"/>
  <c r="R2" i="2"/>
  <c r="E7" i="6" l="1"/>
  <c r="D7" i="4"/>
  <c r="D10" i="3"/>
  <c r="E7" i="2"/>
  <c r="B5" i="5"/>
  <c r="B5" i="6"/>
  <c r="I4" i="2"/>
  <c r="B5" i="4"/>
  <c r="B8" i="3"/>
  <c r="G17" i="3" l="1"/>
  <c r="G20" i="3" s="1"/>
  <c r="G13" i="3"/>
  <c r="G16" i="3" s="1"/>
  <c r="B11" i="2"/>
  <c r="G21" i="3" l="1"/>
  <c r="B7" i="5"/>
  <c r="M12" i="5"/>
  <c r="N12" i="5" s="1"/>
  <c r="S12" i="1" s="1"/>
  <c r="M14" i="5"/>
  <c r="N14" i="5" s="1"/>
  <c r="S14" i="1" s="1"/>
  <c r="M15" i="5"/>
  <c r="N15" i="5" s="1"/>
  <c r="S15" i="1" s="1"/>
  <c r="M16" i="5"/>
  <c r="N16" i="5" s="1"/>
  <c r="S16" i="1" s="1"/>
  <c r="M17" i="5"/>
  <c r="N17" i="5" s="1"/>
  <c r="S17" i="1" s="1"/>
  <c r="M18" i="5"/>
  <c r="N18" i="5" s="1"/>
  <c r="S18" i="1" s="1"/>
  <c r="M19" i="5"/>
  <c r="N19" i="5" s="1"/>
  <c r="S19" i="1" s="1"/>
  <c r="M20" i="5"/>
  <c r="N20" i="5" s="1"/>
  <c r="S20" i="1" s="1"/>
  <c r="M21" i="5"/>
  <c r="N21" i="5" s="1"/>
  <c r="S21" i="1" s="1"/>
  <c r="M22" i="5"/>
  <c r="N22" i="5" s="1"/>
  <c r="S22" i="1" s="1"/>
  <c r="M23" i="5"/>
  <c r="N23" i="5" s="1"/>
  <c r="S23" i="1" s="1"/>
  <c r="M24" i="5"/>
  <c r="N24" i="5" s="1"/>
  <c r="S24" i="1" s="1"/>
  <c r="Y25" i="5" l="1"/>
  <c r="Z25" i="5" s="1"/>
  <c r="T25" i="1" s="1"/>
  <c r="Y24" i="5"/>
  <c r="Z24" i="5" s="1"/>
  <c r="T24" i="1" s="1"/>
  <c r="Y23" i="5"/>
  <c r="Z23" i="5" s="1"/>
  <c r="T23" i="1" s="1"/>
  <c r="Y22" i="5"/>
  <c r="Z22" i="5" s="1"/>
  <c r="T22" i="1" s="1"/>
  <c r="Y21" i="5"/>
  <c r="Z21" i="5" s="1"/>
  <c r="T21" i="1" s="1"/>
  <c r="Y20" i="5"/>
  <c r="Z20" i="5" s="1"/>
  <c r="T20" i="1" s="1"/>
  <c r="Y19" i="5"/>
  <c r="Z19" i="5" s="1"/>
  <c r="T19" i="1" s="1"/>
  <c r="Y18" i="5"/>
  <c r="Z18" i="5" s="1"/>
  <c r="T18" i="1" s="1"/>
  <c r="Y17" i="5"/>
  <c r="Z17" i="5" s="1"/>
  <c r="T17" i="1" s="1"/>
  <c r="Y16" i="5"/>
  <c r="Z16" i="5" s="1"/>
  <c r="T16" i="1" s="1"/>
  <c r="Y15" i="5"/>
  <c r="Z15" i="5" s="1"/>
  <c r="T15" i="1" s="1"/>
  <c r="Y14" i="5"/>
  <c r="Z14" i="5" s="1"/>
  <c r="T14" i="1" s="1"/>
  <c r="Y13" i="5"/>
  <c r="Z13" i="5" s="1"/>
  <c r="T13" i="1" s="1"/>
  <c r="Y12" i="5"/>
  <c r="Z12" i="5" s="1"/>
  <c r="T12" i="1" s="1"/>
  <c r="Y11" i="5"/>
  <c r="Z11" i="5" s="1"/>
  <c r="T11" i="1" s="1"/>
  <c r="M11" i="5"/>
  <c r="N11" i="5" s="1"/>
  <c r="S11" i="1" s="1"/>
  <c r="M13" i="5"/>
  <c r="N13" i="5" s="1"/>
  <c r="M25" i="5"/>
  <c r="N25" i="5" s="1"/>
  <c r="S25" i="1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A5" i="5"/>
  <c r="B4" i="5"/>
  <c r="A4" i="5"/>
  <c r="AA23" i="5" l="1"/>
  <c r="U23" i="1" s="1"/>
  <c r="AA18" i="5"/>
  <c r="U18" i="1" s="1"/>
  <c r="S13" i="1"/>
  <c r="AA13" i="5"/>
  <c r="AA15" i="5"/>
  <c r="U15" i="1" s="1"/>
  <c r="AA22" i="5"/>
  <c r="U22" i="1" s="1"/>
  <c r="AA14" i="5"/>
  <c r="U14" i="1" s="1"/>
  <c r="AA19" i="5"/>
  <c r="U19" i="1" s="1"/>
  <c r="AA11" i="5"/>
  <c r="U11" i="1" s="1"/>
  <c r="AA21" i="5"/>
  <c r="U21" i="1" s="1"/>
  <c r="AA17" i="5"/>
  <c r="U17" i="1" s="1"/>
  <c r="AA24" i="5"/>
  <c r="U24" i="1" s="1"/>
  <c r="AA20" i="5"/>
  <c r="U20" i="1" s="1"/>
  <c r="AA12" i="5"/>
  <c r="U12" i="1" s="1"/>
  <c r="AA25" i="5"/>
  <c r="U25" i="1" s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11" i="1"/>
  <c r="K14" i="6"/>
  <c r="R14" i="1" s="1"/>
  <c r="Q15" i="1"/>
  <c r="K18" i="6"/>
  <c r="R18" i="1" s="1"/>
  <c r="K22" i="6"/>
  <c r="R22" i="1" s="1"/>
  <c r="P15" i="1"/>
  <c r="K11" i="6"/>
  <c r="R11" i="1" s="1"/>
  <c r="K25" i="6"/>
  <c r="R25" i="1" s="1"/>
  <c r="B25" i="6"/>
  <c r="K24" i="6"/>
  <c r="R24" i="1" s="1"/>
  <c r="B24" i="6"/>
  <c r="K23" i="6"/>
  <c r="R23" i="1" s="1"/>
  <c r="B23" i="6"/>
  <c r="B22" i="6"/>
  <c r="K21" i="6"/>
  <c r="R21" i="1" s="1"/>
  <c r="B21" i="6"/>
  <c r="K20" i="6"/>
  <c r="R20" i="1" s="1"/>
  <c r="B20" i="6"/>
  <c r="K19" i="6"/>
  <c r="R19" i="1" s="1"/>
  <c r="B19" i="6"/>
  <c r="B18" i="6"/>
  <c r="K17" i="6"/>
  <c r="R17" i="1" s="1"/>
  <c r="B17" i="6"/>
  <c r="K16" i="6"/>
  <c r="R16" i="1" s="1"/>
  <c r="B16" i="6"/>
  <c r="B15" i="6"/>
  <c r="B14" i="6"/>
  <c r="K13" i="6"/>
  <c r="R13" i="1" s="1"/>
  <c r="B13" i="6"/>
  <c r="K12" i="6"/>
  <c r="R12" i="1" s="1"/>
  <c r="B12" i="6"/>
  <c r="B11" i="6"/>
  <c r="J6" i="6"/>
  <c r="B7" i="6"/>
  <c r="A5" i="6"/>
  <c r="B4" i="6"/>
  <c r="A4" i="6"/>
  <c r="B7" i="4"/>
  <c r="A5" i="4"/>
  <c r="B4" i="4"/>
  <c r="A4" i="4"/>
  <c r="N14" i="1"/>
  <c r="N15" i="1"/>
  <c r="N18" i="1"/>
  <c r="N19" i="1"/>
  <c r="N22" i="1"/>
  <c r="N23" i="1"/>
  <c r="N11" i="1"/>
  <c r="M11" i="1"/>
  <c r="B7" i="3"/>
  <c r="A7" i="3"/>
  <c r="N12" i="1"/>
  <c r="N13" i="1"/>
  <c r="N16" i="1"/>
  <c r="N17" i="1"/>
  <c r="N20" i="1"/>
  <c r="N21" i="1"/>
  <c r="N24" i="1"/>
  <c r="N25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AA16" i="5" l="1"/>
  <c r="U16" i="1" s="1"/>
  <c r="U13" i="1"/>
  <c r="K15" i="6"/>
  <c r="R15" i="1" s="1"/>
  <c r="J11" i="1"/>
  <c r="K25" i="4"/>
  <c r="O25" i="1" s="1"/>
  <c r="B25" i="4"/>
  <c r="B24" i="4"/>
  <c r="B23" i="4"/>
  <c r="B22" i="4"/>
  <c r="K21" i="4"/>
  <c r="O21" i="1" s="1"/>
  <c r="B21" i="4"/>
  <c r="B20" i="4"/>
  <c r="B19" i="4"/>
  <c r="B18" i="4"/>
  <c r="K17" i="4"/>
  <c r="O17" i="1" s="1"/>
  <c r="B17" i="4"/>
  <c r="B16" i="4"/>
  <c r="B15" i="4"/>
  <c r="B14" i="4"/>
  <c r="K13" i="4"/>
  <c r="O13" i="1" s="1"/>
  <c r="B13" i="4"/>
  <c r="B12" i="4"/>
  <c r="B11" i="4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C4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Q24" i="2"/>
  <c r="I24" i="1" s="1"/>
  <c r="Q14" i="2"/>
  <c r="I14" i="1" s="1"/>
  <c r="Q13" i="2"/>
  <c r="I13" i="1" s="1"/>
  <c r="Q16" i="2"/>
  <c r="I16" i="1" s="1"/>
  <c r="Q20" i="2"/>
  <c r="I20" i="1" s="1"/>
  <c r="G11" i="1"/>
  <c r="Q23" i="2" l="1"/>
  <c r="I23" i="1" s="1"/>
  <c r="Q21" i="2"/>
  <c r="I21" i="1" s="1"/>
  <c r="Q19" i="2"/>
  <c r="I19" i="1" s="1"/>
  <c r="Q22" i="2"/>
  <c r="I22" i="1" s="1"/>
  <c r="Q17" i="2"/>
  <c r="I17" i="1" s="1"/>
  <c r="Q18" i="2"/>
  <c r="I18" i="1" s="1"/>
  <c r="Q12" i="2"/>
  <c r="I12" i="1" s="1"/>
  <c r="Q15" i="2"/>
  <c r="I15" i="1" s="1"/>
  <c r="O11" i="1"/>
  <c r="K15" i="4"/>
  <c r="O15" i="1" s="1"/>
  <c r="K19" i="4"/>
  <c r="O19" i="1" s="1"/>
  <c r="K23" i="4"/>
  <c r="O23" i="1" s="1"/>
  <c r="K14" i="4"/>
  <c r="O14" i="1" s="1"/>
  <c r="K18" i="4"/>
  <c r="O18" i="1" s="1"/>
  <c r="K22" i="4"/>
  <c r="O22" i="1" s="1"/>
  <c r="K12" i="4"/>
  <c r="O12" i="1" s="1"/>
  <c r="K16" i="4"/>
  <c r="O16" i="1" s="1"/>
  <c r="K20" i="4"/>
  <c r="O20" i="1" s="1"/>
  <c r="K24" i="4"/>
  <c r="O24" i="1" s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L11" i="1"/>
  <c r="I11" i="1"/>
  <c r="Q25" i="2"/>
  <c r="I25" i="1" s="1"/>
  <c r="L12" i="1" l="1"/>
  <c r="V12" i="1" s="1"/>
  <c r="V11" i="1"/>
  <c r="L13" i="1" l="1"/>
  <c r="V13" i="1" s="1"/>
  <c r="L14" i="1" l="1"/>
  <c r="V14" i="1" s="1"/>
  <c r="L15" i="1" l="1"/>
  <c r="V15" i="1" s="1"/>
  <c r="L16" i="1" l="1"/>
  <c r="V16" i="1" s="1"/>
  <c r="L17" i="1" l="1"/>
  <c r="V17" i="1" s="1"/>
  <c r="L18" i="1" l="1"/>
  <c r="V18" i="1" s="1"/>
  <c r="L19" i="1" l="1"/>
  <c r="V19" i="1" s="1"/>
  <c r="L20" i="1" l="1"/>
  <c r="V20" i="1" s="1"/>
  <c r="L21" i="1" l="1"/>
  <c r="V21" i="1" s="1"/>
  <c r="L22" i="1" l="1"/>
  <c r="V22" i="1" s="1"/>
  <c r="L23" i="1" l="1"/>
  <c r="V23" i="1" s="1"/>
  <c r="L24" i="1" l="1"/>
  <c r="V24" i="1" s="1"/>
  <c r="L25" i="1" l="1"/>
  <c r="V25" i="1" s="1"/>
  <c r="V26" i="1" s="1"/>
</calcChain>
</file>

<file path=xl/sharedStrings.xml><?xml version="1.0" encoding="utf-8"?>
<sst xmlns="http://schemas.openxmlformats.org/spreadsheetml/2006/main" count="219" uniqueCount="96">
  <si>
    <t>No.</t>
  </si>
  <si>
    <t>Nombre</t>
  </si>
  <si>
    <t>Cargo</t>
  </si>
  <si>
    <t>RM</t>
  </si>
  <si>
    <t>OET</t>
  </si>
  <si>
    <t>ACC</t>
  </si>
  <si>
    <t>DMI</t>
  </si>
  <si>
    <t xml:space="preserve">Puntualidad </t>
  </si>
  <si>
    <t>Servicio</t>
  </si>
  <si>
    <t>Imagen</t>
  </si>
  <si>
    <t>Productividad</t>
  </si>
  <si>
    <t>1er</t>
  </si>
  <si>
    <t>2do</t>
  </si>
  <si>
    <t>Cumplimiento Normativo</t>
  </si>
  <si>
    <t>Puntos</t>
  </si>
  <si>
    <t>Marca con una x</t>
  </si>
  <si>
    <t>Quejas ciudadanas registradas al MAC</t>
  </si>
  <si>
    <t>Observaciones en el uso de indumentaria</t>
  </si>
  <si>
    <t>Firma de conocimiento</t>
  </si>
  <si>
    <t xml:space="preserve">JUNTA LOCAL EJECUTIVA </t>
  </si>
  <si>
    <t xml:space="preserve">Distrito </t>
  </si>
  <si>
    <t>ABR-JUN</t>
  </si>
  <si>
    <t>Responsables de la verificación de desempeño</t>
  </si>
  <si>
    <t>Periodo de verificación</t>
  </si>
  <si>
    <t xml:space="preserve">Vocal Ejecutivo </t>
  </si>
  <si>
    <t>Vocal del Registro Federal de Electores</t>
  </si>
  <si>
    <t>Retardo</t>
  </si>
  <si>
    <t xml:space="preserve">Falta </t>
  </si>
  <si>
    <t>1 er mes</t>
  </si>
  <si>
    <t>2 do mes</t>
  </si>
  <si>
    <t>3 er mes</t>
  </si>
  <si>
    <t>JUNTA LOCAL EJECUTIVA</t>
  </si>
  <si>
    <t>FORMATO DEL FACTOR PUNTUALIDAD</t>
  </si>
  <si>
    <t xml:space="preserve">Año </t>
  </si>
  <si>
    <t>1er mes</t>
  </si>
  <si>
    <t>2do mes</t>
  </si>
  <si>
    <t>Mal trato</t>
  </si>
  <si>
    <t>Queja ciudadana</t>
  </si>
  <si>
    <t>Mala orientación</t>
  </si>
  <si>
    <t>Otros</t>
  </si>
  <si>
    <t>Periodo</t>
  </si>
  <si>
    <t>Ponderación</t>
  </si>
  <si>
    <t xml:space="preserve">Capture solo el valor nominal de la frecuencia presentada </t>
  </si>
  <si>
    <t>FORMATO DEL FACTOR SERVICIO</t>
  </si>
  <si>
    <t>FORMATO DEL FACTOR IMAGEN</t>
  </si>
  <si>
    <t>Observaciones: registre el motivo que genero la afectación, en circunstancia de tiempo, modo y lugar; anexe documento de constancia.</t>
  </si>
  <si>
    <t xml:space="preserve">Tiempo total de captura </t>
  </si>
  <si>
    <t>Faltas y retardos registrados</t>
  </si>
  <si>
    <t>Módulo</t>
  </si>
  <si>
    <t xml:space="preserve">Capture solo el  valor nominal de la frecuencia presentada:  1, 2, 3 </t>
  </si>
  <si>
    <t>Vocalía del Registro Federal de Electores</t>
  </si>
  <si>
    <t>Vocal Ejecutivo</t>
  </si>
  <si>
    <t>FORMATO DEL FACTOR DE CUMPLIMIENTO NORMATIVO</t>
  </si>
  <si>
    <t>FORMATO DEL FACTOR PRODUCTIVIDAD</t>
  </si>
  <si>
    <t>Asignación respecto al promedio nacional  7.13 minutos</t>
  </si>
  <si>
    <t>Promedio de captura</t>
  </si>
  <si>
    <t>Considera el rango menor a 8.13 del promedio de captura</t>
  </si>
  <si>
    <t>Considera el rango mayor a  8.14 y menor a 9.13 del promedio de captura</t>
  </si>
  <si>
    <t>Considera el rango mayor a  9.14 y menor a 10.13 del promedio de captura</t>
  </si>
  <si>
    <t>Considera el rango mayor a  10.14 del promedio de captura</t>
  </si>
  <si>
    <t>Capture  valor nominal y dos decimales correspondientes a la columna Tiempo Total del apartado Captura de Trámite del Reporte Nominativo de Atención Ciudadana Solicitud del SIIRFE-MAC</t>
  </si>
  <si>
    <t>Turno</t>
  </si>
  <si>
    <t>La ponderación de desempeño de la productividad corresponde a los siguientes rangos</t>
  </si>
  <si>
    <t>Observación y omisiones de procedimientos</t>
  </si>
  <si>
    <t>Segundo Trimestre</t>
  </si>
  <si>
    <t>Incumplimiento de horarios</t>
  </si>
  <si>
    <t>Registro</t>
  </si>
  <si>
    <t>Observaciones: haga referencia a la fecha y número de reporte emitido por la Dirección de Atención Ciudadana o el medio en el que se recibió la queja ciudadana.</t>
  </si>
  <si>
    <t>El valor de afectación es de (1.00)</t>
  </si>
  <si>
    <t>Afectación falta no justificada (1.00)</t>
  </si>
  <si>
    <t>Afectación de Retardo (0.50)</t>
  </si>
  <si>
    <t>Afectación para observaciones del Factor Imagen (0.50)</t>
  </si>
  <si>
    <t>Afectación para observaciones del Factor de Cumplimiento Normativo (1.50)</t>
  </si>
  <si>
    <t>NOMBRE DEL FUNCIONARIO</t>
  </si>
  <si>
    <t>X</t>
  </si>
  <si>
    <t>Observaciones: registre el motivo que generó la afectación, en circunstancia de tiempo, modo y lugar; anexe documento de constancia.</t>
  </si>
  <si>
    <t xml:space="preserve">Módulo </t>
  </si>
  <si>
    <t>ENE-ABR</t>
  </si>
  <si>
    <t>3er mes</t>
  </si>
  <si>
    <t>2 er mes</t>
  </si>
  <si>
    <t>Ponderación por Campaña</t>
  </si>
  <si>
    <t>Promedio</t>
  </si>
  <si>
    <t>ZACATECAS</t>
  </si>
  <si>
    <t>Trimestre</t>
  </si>
  <si>
    <t>JUL-SEP</t>
  </si>
  <si>
    <t>OCT-DIC</t>
  </si>
  <si>
    <t>Bitácora de desempeño del personal de Módulos de Atención Ciudadana</t>
  </si>
  <si>
    <t>Primer Trimestre</t>
  </si>
  <si>
    <t>Ponderación Semestral</t>
  </si>
  <si>
    <t>Ponderación Trimestral</t>
  </si>
  <si>
    <t>Ponderación semestral</t>
  </si>
  <si>
    <t>Primer Trimestral</t>
  </si>
  <si>
    <t>Segundo Trimestral</t>
  </si>
  <si>
    <t>Indicar la Semana operativa de mayor captación de tramites durante el trimestre</t>
  </si>
  <si>
    <t>Versión: 0</t>
  </si>
  <si>
    <t>Fecha de emisión: 06/03/2020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</si>
</sst>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70066"/>
        <bgColor indexed="64"/>
      </patternFill>
    </fill>
    <fill>
      <patternFill patternType="solid">
        <fgColor rgb="FFCC33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right"/>
    </xf>
    <xf numFmtId="0" fontId="8" fillId="0" borderId="0" xfId="0" applyFont="1"/>
    <xf numFmtId="2" fontId="0" fillId="0" borderId="2" xfId="0" applyNumberForma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/>
    <xf numFmtId="2" fontId="7" fillId="0" borderId="2" xfId="0" applyNumberFormat="1" applyFont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horizontal="right" vertical="center"/>
    </xf>
    <xf numFmtId="0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/>
    </xf>
    <xf numFmtId="0" fontId="2" fillId="0" borderId="5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Protection="1">
      <protection locked="0"/>
    </xf>
    <xf numFmtId="0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>
      <alignment horizontal="right"/>
    </xf>
    <xf numFmtId="0" fontId="12" fillId="0" borderId="0" xfId="0" applyFont="1" applyBorder="1" applyAlignment="1">
      <alignment horizontal="center"/>
    </xf>
    <xf numFmtId="0" fontId="2" fillId="0" borderId="14" xfId="0" applyNumberFormat="1" applyFont="1" applyBorder="1" applyAlignment="1" applyProtection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0" borderId="4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right" vertical="center"/>
    </xf>
    <xf numFmtId="0" fontId="1" fillId="3" borderId="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4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top" wrapText="1"/>
    </xf>
  </cellXfs>
  <cellStyles count="1">
    <cellStyle name="Normal" xfId="0" builtinId="0"/>
  </cellStyles>
  <dxfs count="6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70066"/>
      <color rgb="FFCC3399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28574</xdr:rowOff>
    </xdr:from>
    <xdr:to>
      <xdr:col>1</xdr:col>
      <xdr:colOff>1231900</xdr:colOff>
      <xdr:row>2</xdr:row>
      <xdr:rowOff>182879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4"/>
          <a:ext cx="1508125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746125</xdr:colOff>
      <xdr:row>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8125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</xdr:col>
      <xdr:colOff>298450</xdr:colOff>
      <xdr:row>5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1508125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746125</xdr:colOff>
      <xdr:row>2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8125" cy="54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746125</xdr:colOff>
      <xdr:row>2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8125" cy="542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927100</xdr:colOff>
      <xdr:row>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812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showGridLines="0" tabSelected="1" zoomScale="78" zoomScaleNormal="78" workbookViewId="0">
      <selection activeCell="B5" sqref="B5"/>
    </sheetView>
  </sheetViews>
  <sheetFormatPr baseColWidth="10" defaultRowHeight="15" x14ac:dyDescent="0.25"/>
  <cols>
    <col min="1" max="1" width="4.140625" style="1" bestFit="1" customWidth="1"/>
    <col min="2" max="2" width="43" customWidth="1"/>
    <col min="3" max="6" width="4.140625" customWidth="1"/>
    <col min="7" max="21" width="9.140625" customWidth="1"/>
    <col min="22" max="22" width="11.85546875" customWidth="1"/>
    <col min="23" max="23" width="27.140625" customWidth="1"/>
  </cols>
  <sheetData>
    <row r="1" spans="1:23" x14ac:dyDescent="0.25">
      <c r="A1" s="92" t="s">
        <v>19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x14ac:dyDescent="0.25">
      <c r="A2" s="9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 t="s">
        <v>82</v>
      </c>
    </row>
    <row r="3" spans="1:23" x14ac:dyDescent="0.25">
      <c r="A3" s="18"/>
      <c r="B3" s="6"/>
      <c r="C3" s="6"/>
      <c r="D3" s="6"/>
      <c r="E3" s="6"/>
      <c r="F3" s="6"/>
      <c r="G3" s="6"/>
      <c r="H3" s="6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93" t="s">
        <v>50</v>
      </c>
      <c r="U3" s="93"/>
      <c r="V3" s="93"/>
      <c r="W3" s="93"/>
    </row>
    <row r="4" spans="1:23" ht="27" customHeight="1" x14ac:dyDescent="0.25">
      <c r="A4" s="9"/>
      <c r="B4" s="13" t="s">
        <v>20</v>
      </c>
      <c r="C4" s="53"/>
      <c r="D4" s="38"/>
      <c r="E4" s="38"/>
      <c r="F4" s="38"/>
      <c r="G4" s="87" t="s">
        <v>76</v>
      </c>
      <c r="H4" s="87"/>
      <c r="I4" s="54"/>
      <c r="J4" s="39"/>
      <c r="K4" s="5"/>
      <c r="L4" s="45" t="s">
        <v>61</v>
      </c>
      <c r="M4" s="99"/>
      <c r="N4" s="99"/>
      <c r="O4" s="5"/>
      <c r="P4" s="96" t="s">
        <v>86</v>
      </c>
      <c r="Q4" s="96"/>
      <c r="R4" s="96"/>
      <c r="S4" s="96"/>
      <c r="T4" s="96"/>
      <c r="U4" s="96"/>
      <c r="V4" s="96"/>
      <c r="W4" s="96"/>
    </row>
    <row r="5" spans="1:23" x14ac:dyDescent="0.25">
      <c r="B5" s="12"/>
      <c r="C5" s="10"/>
      <c r="D5" s="10"/>
      <c r="E5" s="5"/>
      <c r="F5" s="5"/>
      <c r="G5" s="74" t="s">
        <v>77</v>
      </c>
      <c r="H5" s="74" t="s">
        <v>21</v>
      </c>
      <c r="I5" s="74" t="s">
        <v>84</v>
      </c>
      <c r="J5" s="74" t="s">
        <v>85</v>
      </c>
      <c r="K5" s="5"/>
      <c r="L5" s="88"/>
      <c r="M5" s="88"/>
      <c r="N5" s="88"/>
      <c r="O5" s="88"/>
      <c r="W5" s="79" t="s">
        <v>94</v>
      </c>
    </row>
    <row r="6" spans="1:23" ht="18.75" x14ac:dyDescent="0.25">
      <c r="B6" s="4" t="s">
        <v>23</v>
      </c>
      <c r="C6" s="94" t="s">
        <v>83</v>
      </c>
      <c r="D6" s="94"/>
      <c r="E6" s="94"/>
      <c r="F6" s="94"/>
      <c r="G6" s="59" t="s">
        <v>74</v>
      </c>
      <c r="H6" s="59"/>
      <c r="I6" s="59"/>
      <c r="J6" s="59"/>
      <c r="K6" s="10"/>
      <c r="L6" s="89"/>
      <c r="M6" s="89"/>
      <c r="N6" s="89"/>
      <c r="O6" s="89"/>
      <c r="Q6" s="58" t="s">
        <v>33</v>
      </c>
      <c r="R6" s="57">
        <v>2020</v>
      </c>
      <c r="W6" s="79" t="s">
        <v>95</v>
      </c>
    </row>
    <row r="7" spans="1:23" x14ac:dyDescent="0.25">
      <c r="G7" s="95" t="s">
        <v>15</v>
      </c>
      <c r="H7" s="95"/>
      <c r="I7" s="95"/>
      <c r="J7" s="95"/>
      <c r="K7" s="3"/>
      <c r="L7" s="95" t="s">
        <v>15</v>
      </c>
      <c r="M7" s="95"/>
      <c r="N7" s="95"/>
      <c r="O7" s="95"/>
      <c r="P7" s="91"/>
      <c r="Q7" s="91"/>
      <c r="R7" s="91"/>
    </row>
    <row r="8" spans="1:23" ht="14.45" customHeight="1" x14ac:dyDescent="0.25">
      <c r="A8" s="98" t="s">
        <v>0</v>
      </c>
      <c r="B8" s="98" t="s">
        <v>1</v>
      </c>
      <c r="C8" s="98" t="s">
        <v>2</v>
      </c>
      <c r="D8" s="98"/>
      <c r="E8" s="98"/>
      <c r="F8" s="98"/>
      <c r="G8" s="98" t="s">
        <v>7</v>
      </c>
      <c r="H8" s="98"/>
      <c r="I8" s="98"/>
      <c r="J8" s="98" t="s">
        <v>8</v>
      </c>
      <c r="K8" s="98"/>
      <c r="L8" s="98"/>
      <c r="M8" s="98" t="s">
        <v>9</v>
      </c>
      <c r="N8" s="98"/>
      <c r="O8" s="98"/>
      <c r="P8" s="98" t="s">
        <v>13</v>
      </c>
      <c r="Q8" s="98"/>
      <c r="R8" s="98"/>
      <c r="S8" s="98" t="s">
        <v>10</v>
      </c>
      <c r="T8" s="98"/>
      <c r="U8" s="98"/>
      <c r="V8" s="90" t="s">
        <v>80</v>
      </c>
      <c r="W8" s="97" t="s">
        <v>18</v>
      </c>
    </row>
    <row r="9" spans="1:23" ht="30" customHeight="1" x14ac:dyDescent="0.25">
      <c r="A9" s="98"/>
      <c r="B9" s="98"/>
      <c r="C9" s="90" t="s">
        <v>15</v>
      </c>
      <c r="D9" s="90"/>
      <c r="E9" s="90"/>
      <c r="F9" s="90"/>
      <c r="G9" s="90" t="s">
        <v>47</v>
      </c>
      <c r="H9" s="90"/>
      <c r="I9" s="90"/>
      <c r="J9" s="90" t="s">
        <v>16</v>
      </c>
      <c r="K9" s="90"/>
      <c r="L9" s="90"/>
      <c r="M9" s="90" t="s">
        <v>17</v>
      </c>
      <c r="N9" s="90"/>
      <c r="O9" s="90"/>
      <c r="P9" s="90" t="s">
        <v>63</v>
      </c>
      <c r="Q9" s="90"/>
      <c r="R9" s="90"/>
      <c r="S9" s="90" t="s">
        <v>46</v>
      </c>
      <c r="T9" s="90"/>
      <c r="U9" s="90"/>
      <c r="V9" s="90"/>
      <c r="W9" s="97"/>
    </row>
    <row r="10" spans="1:23" x14ac:dyDescent="0.25">
      <c r="A10" s="98"/>
      <c r="B10" s="98"/>
      <c r="C10" s="66" t="s">
        <v>3</v>
      </c>
      <c r="D10" s="66" t="s">
        <v>4</v>
      </c>
      <c r="E10" s="66" t="s">
        <v>5</v>
      </c>
      <c r="F10" s="66" t="s">
        <v>6</v>
      </c>
      <c r="G10" s="67" t="s">
        <v>11</v>
      </c>
      <c r="H10" s="67" t="s">
        <v>12</v>
      </c>
      <c r="I10" s="67" t="s">
        <v>14</v>
      </c>
      <c r="J10" s="67" t="s">
        <v>11</v>
      </c>
      <c r="K10" s="67" t="s">
        <v>12</v>
      </c>
      <c r="L10" s="67" t="s">
        <v>14</v>
      </c>
      <c r="M10" s="67" t="s">
        <v>11</v>
      </c>
      <c r="N10" s="67" t="s">
        <v>12</v>
      </c>
      <c r="O10" s="67" t="s">
        <v>14</v>
      </c>
      <c r="P10" s="67" t="s">
        <v>11</v>
      </c>
      <c r="Q10" s="67" t="s">
        <v>12</v>
      </c>
      <c r="R10" s="67" t="s">
        <v>14</v>
      </c>
      <c r="S10" s="67" t="s">
        <v>11</v>
      </c>
      <c r="T10" s="67" t="s">
        <v>12</v>
      </c>
      <c r="U10" s="67" t="s">
        <v>14</v>
      </c>
      <c r="V10" s="90"/>
      <c r="W10" s="97"/>
    </row>
    <row r="11" spans="1:23" ht="25.5" customHeight="1" x14ac:dyDescent="0.25">
      <c r="A11" s="19">
        <v>1</v>
      </c>
      <c r="B11" s="46" t="s">
        <v>73</v>
      </c>
      <c r="C11" s="47"/>
      <c r="D11" s="47"/>
      <c r="E11" s="47"/>
      <c r="F11" s="47"/>
      <c r="G11" s="29">
        <f>PUNTUALIDAD!I11</f>
        <v>10</v>
      </c>
      <c r="H11" s="29">
        <f>PUNTUALIDAD!P11</f>
        <v>10</v>
      </c>
      <c r="I11" s="30">
        <f>PUNTUALIDAD!Q11</f>
        <v>10</v>
      </c>
      <c r="J11" s="29">
        <f>SERVICIO!G16</f>
        <v>10</v>
      </c>
      <c r="K11" s="29">
        <f>SERVICIO!G20</f>
        <v>10</v>
      </c>
      <c r="L11" s="30">
        <f>SERVICIO!G21</f>
        <v>10</v>
      </c>
      <c r="M11" s="29">
        <f>IMAGEN!F11</f>
        <v>10</v>
      </c>
      <c r="N11" s="29">
        <f>IMAGEN!J11</f>
        <v>10</v>
      </c>
      <c r="O11" s="30">
        <f>IMAGEN!K11</f>
        <v>10</v>
      </c>
      <c r="P11" s="29">
        <f>NORMATIVO!F11</f>
        <v>10</v>
      </c>
      <c r="Q11" s="29">
        <f>NORMATIVO!J11</f>
        <v>10</v>
      </c>
      <c r="R11" s="30">
        <f>NORMATIVO!K11</f>
        <v>10</v>
      </c>
      <c r="S11" s="29">
        <f>PRODUCTIVIDAD!N11</f>
        <v>10</v>
      </c>
      <c r="T11" s="29">
        <f>PRODUCTIVIDAD!Z11</f>
        <v>10</v>
      </c>
      <c r="U11" s="76">
        <f>PRODUCTIVIDAD!AA11</f>
        <v>10</v>
      </c>
      <c r="V11" s="42">
        <f>SUM(I11,L11,O11,R11,U11)/5</f>
        <v>10</v>
      </c>
      <c r="W11" s="2"/>
    </row>
    <row r="12" spans="1:23" ht="25.5" customHeight="1" x14ac:dyDescent="0.25">
      <c r="A12" s="19">
        <v>2</v>
      </c>
      <c r="B12" s="46" t="s">
        <v>73</v>
      </c>
      <c r="C12" s="47"/>
      <c r="D12" s="47"/>
      <c r="E12" s="47"/>
      <c r="F12" s="47"/>
      <c r="G12" s="29">
        <f>PUNTUALIDAD!I12</f>
        <v>10</v>
      </c>
      <c r="H12" s="29">
        <f>PUNTUALIDAD!P12</f>
        <v>10</v>
      </c>
      <c r="I12" s="30">
        <f>PUNTUALIDAD!Q12</f>
        <v>10</v>
      </c>
      <c r="J12" s="29">
        <f>J11</f>
        <v>10</v>
      </c>
      <c r="K12" s="29">
        <f>K11</f>
        <v>10</v>
      </c>
      <c r="L12" s="30">
        <f>L11</f>
        <v>10</v>
      </c>
      <c r="M12" s="29">
        <f>IMAGEN!F12</f>
        <v>10</v>
      </c>
      <c r="N12" s="29">
        <f>IMAGEN!J12</f>
        <v>10</v>
      </c>
      <c r="O12" s="30">
        <f>IMAGEN!K12</f>
        <v>10</v>
      </c>
      <c r="P12" s="29">
        <f>NORMATIVO!F12</f>
        <v>10</v>
      </c>
      <c r="Q12" s="29">
        <f>NORMATIVO!J12</f>
        <v>10</v>
      </c>
      <c r="R12" s="30">
        <f>NORMATIVO!K12</f>
        <v>10</v>
      </c>
      <c r="S12" s="29">
        <f>PRODUCTIVIDAD!N12</f>
        <v>10</v>
      </c>
      <c r="T12" s="29">
        <f>PRODUCTIVIDAD!Z12</f>
        <v>10</v>
      </c>
      <c r="U12" s="76">
        <f>PRODUCTIVIDAD!AA12</f>
        <v>10</v>
      </c>
      <c r="V12" s="42">
        <f t="shared" ref="V12:V25" si="0">SUM(I12,L12,O12,R12,U12)/5</f>
        <v>10</v>
      </c>
      <c r="W12" s="2"/>
    </row>
    <row r="13" spans="1:23" ht="25.5" customHeight="1" x14ac:dyDescent="0.25">
      <c r="A13" s="19">
        <v>3</v>
      </c>
      <c r="B13" s="46" t="s">
        <v>73</v>
      </c>
      <c r="C13" s="47"/>
      <c r="D13" s="47"/>
      <c r="E13" s="47"/>
      <c r="F13" s="47"/>
      <c r="G13" s="29">
        <f>PUNTUALIDAD!I13</f>
        <v>10</v>
      </c>
      <c r="H13" s="29">
        <f>PUNTUALIDAD!P13</f>
        <v>10</v>
      </c>
      <c r="I13" s="30">
        <f>PUNTUALIDAD!Q13</f>
        <v>10</v>
      </c>
      <c r="J13" s="29">
        <f t="shared" ref="J13:J25" si="1">J12</f>
        <v>10</v>
      </c>
      <c r="K13" s="29">
        <f t="shared" ref="K13:K25" si="2">K12</f>
        <v>10</v>
      </c>
      <c r="L13" s="30">
        <f t="shared" ref="L13:L25" si="3">L12</f>
        <v>10</v>
      </c>
      <c r="M13" s="29">
        <f>IMAGEN!F13</f>
        <v>10</v>
      </c>
      <c r="N13" s="29">
        <f>IMAGEN!J13</f>
        <v>10</v>
      </c>
      <c r="O13" s="30">
        <f>IMAGEN!K13</f>
        <v>10</v>
      </c>
      <c r="P13" s="29">
        <f>NORMATIVO!F13</f>
        <v>10</v>
      </c>
      <c r="Q13" s="29">
        <f>NORMATIVO!J13</f>
        <v>10</v>
      </c>
      <c r="R13" s="30">
        <f>NORMATIVO!K13</f>
        <v>10</v>
      </c>
      <c r="S13" s="29">
        <f>PRODUCTIVIDAD!N13</f>
        <v>10</v>
      </c>
      <c r="T13" s="29">
        <f>PRODUCTIVIDAD!Z13</f>
        <v>10</v>
      </c>
      <c r="U13" s="76">
        <f>PRODUCTIVIDAD!AA13</f>
        <v>10</v>
      </c>
      <c r="V13" s="42">
        <f t="shared" si="0"/>
        <v>10</v>
      </c>
      <c r="W13" s="2"/>
    </row>
    <row r="14" spans="1:23" ht="25.5" customHeight="1" x14ac:dyDescent="0.25">
      <c r="A14" s="19">
        <v>4</v>
      </c>
      <c r="B14" s="46" t="s">
        <v>73</v>
      </c>
      <c r="C14" s="47"/>
      <c r="D14" s="47"/>
      <c r="E14" s="47"/>
      <c r="F14" s="47"/>
      <c r="G14" s="29">
        <f>PUNTUALIDAD!I14</f>
        <v>10</v>
      </c>
      <c r="H14" s="29">
        <f>PUNTUALIDAD!P14</f>
        <v>10</v>
      </c>
      <c r="I14" s="30">
        <f>PUNTUALIDAD!Q14</f>
        <v>10</v>
      </c>
      <c r="J14" s="29">
        <f t="shared" si="1"/>
        <v>10</v>
      </c>
      <c r="K14" s="29">
        <f t="shared" si="2"/>
        <v>10</v>
      </c>
      <c r="L14" s="30">
        <f t="shared" si="3"/>
        <v>10</v>
      </c>
      <c r="M14" s="29">
        <f>IMAGEN!F14</f>
        <v>10</v>
      </c>
      <c r="N14" s="29">
        <f>IMAGEN!J14</f>
        <v>10</v>
      </c>
      <c r="O14" s="30">
        <f>IMAGEN!K14</f>
        <v>10</v>
      </c>
      <c r="P14" s="29">
        <f>NORMATIVO!F14</f>
        <v>10</v>
      </c>
      <c r="Q14" s="29">
        <f>NORMATIVO!J14</f>
        <v>10</v>
      </c>
      <c r="R14" s="30">
        <f>NORMATIVO!K14</f>
        <v>10</v>
      </c>
      <c r="S14" s="29">
        <f>PRODUCTIVIDAD!N14</f>
        <v>10</v>
      </c>
      <c r="T14" s="29">
        <f>PRODUCTIVIDAD!Z14</f>
        <v>10</v>
      </c>
      <c r="U14" s="76">
        <f>PRODUCTIVIDAD!AA14</f>
        <v>10</v>
      </c>
      <c r="V14" s="42">
        <f t="shared" si="0"/>
        <v>10</v>
      </c>
      <c r="W14" s="2"/>
    </row>
    <row r="15" spans="1:23" ht="25.5" customHeight="1" x14ac:dyDescent="0.25">
      <c r="A15" s="19">
        <v>5</v>
      </c>
      <c r="B15" s="46" t="s">
        <v>73</v>
      </c>
      <c r="C15" s="47"/>
      <c r="D15" s="47"/>
      <c r="E15" s="47"/>
      <c r="F15" s="47"/>
      <c r="G15" s="29">
        <f>PUNTUALIDAD!I15</f>
        <v>10</v>
      </c>
      <c r="H15" s="29">
        <f>PUNTUALIDAD!P15</f>
        <v>10</v>
      </c>
      <c r="I15" s="30">
        <f>PUNTUALIDAD!Q15</f>
        <v>10</v>
      </c>
      <c r="J15" s="29">
        <f t="shared" si="1"/>
        <v>10</v>
      </c>
      <c r="K15" s="29">
        <f t="shared" si="2"/>
        <v>10</v>
      </c>
      <c r="L15" s="30">
        <f t="shared" si="3"/>
        <v>10</v>
      </c>
      <c r="M15" s="29">
        <f>IMAGEN!F15</f>
        <v>10</v>
      </c>
      <c r="N15" s="29">
        <f>IMAGEN!J15</f>
        <v>10</v>
      </c>
      <c r="O15" s="30">
        <f>IMAGEN!K15</f>
        <v>10</v>
      </c>
      <c r="P15" s="29">
        <f>NORMATIVO!F15</f>
        <v>10</v>
      </c>
      <c r="Q15" s="29">
        <f>NORMATIVO!J15</f>
        <v>10</v>
      </c>
      <c r="R15" s="30">
        <f>NORMATIVO!K15</f>
        <v>10</v>
      </c>
      <c r="S15" s="29">
        <f>PRODUCTIVIDAD!N15</f>
        <v>10</v>
      </c>
      <c r="T15" s="29">
        <f>PRODUCTIVIDAD!Z15</f>
        <v>10</v>
      </c>
      <c r="U15" s="76">
        <f>PRODUCTIVIDAD!AA15</f>
        <v>10</v>
      </c>
      <c r="V15" s="42">
        <f t="shared" si="0"/>
        <v>10</v>
      </c>
      <c r="W15" s="2"/>
    </row>
    <row r="16" spans="1:23" ht="25.5" customHeight="1" x14ac:dyDescent="0.25">
      <c r="A16" s="19">
        <v>6</v>
      </c>
      <c r="B16" s="46" t="s">
        <v>73</v>
      </c>
      <c r="C16" s="47"/>
      <c r="D16" s="47"/>
      <c r="E16" s="47"/>
      <c r="F16" s="47"/>
      <c r="G16" s="29">
        <f>PUNTUALIDAD!I16</f>
        <v>10</v>
      </c>
      <c r="H16" s="29">
        <f>PUNTUALIDAD!P16</f>
        <v>10</v>
      </c>
      <c r="I16" s="30">
        <f>PUNTUALIDAD!Q16</f>
        <v>10</v>
      </c>
      <c r="J16" s="29">
        <f t="shared" si="1"/>
        <v>10</v>
      </c>
      <c r="K16" s="29">
        <f t="shared" si="2"/>
        <v>10</v>
      </c>
      <c r="L16" s="30">
        <f t="shared" si="3"/>
        <v>10</v>
      </c>
      <c r="M16" s="29">
        <f>IMAGEN!F16</f>
        <v>10</v>
      </c>
      <c r="N16" s="29">
        <f>IMAGEN!J16</f>
        <v>10</v>
      </c>
      <c r="O16" s="30">
        <f>IMAGEN!K16</f>
        <v>10</v>
      </c>
      <c r="P16" s="29">
        <f>NORMATIVO!F16</f>
        <v>10</v>
      </c>
      <c r="Q16" s="29">
        <f>NORMATIVO!J16</f>
        <v>10</v>
      </c>
      <c r="R16" s="30">
        <f>NORMATIVO!K16</f>
        <v>10</v>
      </c>
      <c r="S16" s="29">
        <f>PRODUCTIVIDAD!N16</f>
        <v>10</v>
      </c>
      <c r="T16" s="29">
        <f>PRODUCTIVIDAD!Z16</f>
        <v>10</v>
      </c>
      <c r="U16" s="76">
        <f>PRODUCTIVIDAD!AA16</f>
        <v>10</v>
      </c>
      <c r="V16" s="42">
        <f t="shared" si="0"/>
        <v>10</v>
      </c>
      <c r="W16" s="2"/>
    </row>
    <row r="17" spans="1:23" ht="25.5" customHeight="1" x14ac:dyDescent="0.25">
      <c r="A17" s="19">
        <v>7</v>
      </c>
      <c r="B17" s="46" t="s">
        <v>73</v>
      </c>
      <c r="C17" s="47"/>
      <c r="D17" s="47"/>
      <c r="E17" s="47"/>
      <c r="F17" s="47"/>
      <c r="G17" s="29">
        <f>PUNTUALIDAD!I17</f>
        <v>10</v>
      </c>
      <c r="H17" s="29">
        <f>PUNTUALIDAD!P17</f>
        <v>10</v>
      </c>
      <c r="I17" s="30">
        <f>PUNTUALIDAD!Q17</f>
        <v>10</v>
      </c>
      <c r="J17" s="29">
        <f t="shared" si="1"/>
        <v>10</v>
      </c>
      <c r="K17" s="29">
        <f t="shared" si="2"/>
        <v>10</v>
      </c>
      <c r="L17" s="30">
        <f t="shared" si="3"/>
        <v>10</v>
      </c>
      <c r="M17" s="29">
        <f>IMAGEN!F17</f>
        <v>10</v>
      </c>
      <c r="N17" s="29">
        <f>IMAGEN!J17</f>
        <v>10</v>
      </c>
      <c r="O17" s="30">
        <f>IMAGEN!K17</f>
        <v>10</v>
      </c>
      <c r="P17" s="29">
        <f>NORMATIVO!F17</f>
        <v>10</v>
      </c>
      <c r="Q17" s="29">
        <f>NORMATIVO!J17</f>
        <v>10</v>
      </c>
      <c r="R17" s="30">
        <f>NORMATIVO!K17</f>
        <v>10</v>
      </c>
      <c r="S17" s="29">
        <f>PRODUCTIVIDAD!N17</f>
        <v>10</v>
      </c>
      <c r="T17" s="29">
        <f>PRODUCTIVIDAD!Z17</f>
        <v>10</v>
      </c>
      <c r="U17" s="76">
        <f>PRODUCTIVIDAD!AA17</f>
        <v>10</v>
      </c>
      <c r="V17" s="42">
        <f t="shared" si="0"/>
        <v>10</v>
      </c>
      <c r="W17" s="2"/>
    </row>
    <row r="18" spans="1:23" ht="25.5" customHeight="1" x14ac:dyDescent="0.25">
      <c r="A18" s="19">
        <v>8</v>
      </c>
      <c r="B18" s="46" t="s">
        <v>73</v>
      </c>
      <c r="C18" s="47"/>
      <c r="D18" s="47"/>
      <c r="E18" s="47"/>
      <c r="F18" s="47"/>
      <c r="G18" s="29">
        <f>PUNTUALIDAD!I18</f>
        <v>10</v>
      </c>
      <c r="H18" s="29">
        <f>PUNTUALIDAD!P18</f>
        <v>10</v>
      </c>
      <c r="I18" s="30">
        <f>PUNTUALIDAD!Q18</f>
        <v>10</v>
      </c>
      <c r="J18" s="29">
        <f t="shared" si="1"/>
        <v>10</v>
      </c>
      <c r="K18" s="29">
        <f t="shared" si="2"/>
        <v>10</v>
      </c>
      <c r="L18" s="30">
        <f t="shared" si="3"/>
        <v>10</v>
      </c>
      <c r="M18" s="29">
        <f>IMAGEN!F18</f>
        <v>10</v>
      </c>
      <c r="N18" s="29">
        <f>IMAGEN!J18</f>
        <v>10</v>
      </c>
      <c r="O18" s="30">
        <f>IMAGEN!K18</f>
        <v>10</v>
      </c>
      <c r="P18" s="29">
        <f>NORMATIVO!F18</f>
        <v>10</v>
      </c>
      <c r="Q18" s="29">
        <f>NORMATIVO!J18</f>
        <v>10</v>
      </c>
      <c r="R18" s="30">
        <f>NORMATIVO!K18</f>
        <v>10</v>
      </c>
      <c r="S18" s="29">
        <f>PRODUCTIVIDAD!N18</f>
        <v>10</v>
      </c>
      <c r="T18" s="29">
        <f>PRODUCTIVIDAD!Z18</f>
        <v>10</v>
      </c>
      <c r="U18" s="76">
        <f>PRODUCTIVIDAD!AA18</f>
        <v>10</v>
      </c>
      <c r="V18" s="42">
        <f t="shared" si="0"/>
        <v>10</v>
      </c>
      <c r="W18" s="2"/>
    </row>
    <row r="19" spans="1:23" ht="25.5" customHeight="1" x14ac:dyDescent="0.25">
      <c r="A19" s="19">
        <v>9</v>
      </c>
      <c r="B19" s="46" t="s">
        <v>73</v>
      </c>
      <c r="C19" s="47"/>
      <c r="D19" s="47"/>
      <c r="E19" s="47"/>
      <c r="F19" s="47"/>
      <c r="G19" s="29">
        <f>PUNTUALIDAD!I19</f>
        <v>10</v>
      </c>
      <c r="H19" s="29">
        <f>PUNTUALIDAD!P19</f>
        <v>10</v>
      </c>
      <c r="I19" s="30">
        <f>PUNTUALIDAD!Q19</f>
        <v>10</v>
      </c>
      <c r="J19" s="29">
        <f t="shared" si="1"/>
        <v>10</v>
      </c>
      <c r="K19" s="29">
        <f t="shared" si="2"/>
        <v>10</v>
      </c>
      <c r="L19" s="30">
        <f t="shared" si="3"/>
        <v>10</v>
      </c>
      <c r="M19" s="29">
        <f>IMAGEN!F19</f>
        <v>10</v>
      </c>
      <c r="N19" s="29">
        <f>IMAGEN!J19</f>
        <v>10</v>
      </c>
      <c r="O19" s="30">
        <f>IMAGEN!K19</f>
        <v>10</v>
      </c>
      <c r="P19" s="29">
        <f>NORMATIVO!F19</f>
        <v>10</v>
      </c>
      <c r="Q19" s="29">
        <f>NORMATIVO!J19</f>
        <v>10</v>
      </c>
      <c r="R19" s="30">
        <f>NORMATIVO!K19</f>
        <v>10</v>
      </c>
      <c r="S19" s="29">
        <f>PRODUCTIVIDAD!N19</f>
        <v>10</v>
      </c>
      <c r="T19" s="29">
        <f>PRODUCTIVIDAD!Z19</f>
        <v>10</v>
      </c>
      <c r="U19" s="76">
        <f>PRODUCTIVIDAD!AA19</f>
        <v>10</v>
      </c>
      <c r="V19" s="42">
        <f t="shared" si="0"/>
        <v>10</v>
      </c>
      <c r="W19" s="2"/>
    </row>
    <row r="20" spans="1:23" ht="25.5" customHeight="1" x14ac:dyDescent="0.25">
      <c r="A20" s="19">
        <v>10</v>
      </c>
      <c r="B20" s="46" t="s">
        <v>73</v>
      </c>
      <c r="C20" s="47"/>
      <c r="D20" s="47"/>
      <c r="E20" s="47"/>
      <c r="F20" s="47"/>
      <c r="G20" s="29">
        <f>PUNTUALIDAD!I20</f>
        <v>10</v>
      </c>
      <c r="H20" s="29">
        <f>PUNTUALIDAD!P20</f>
        <v>10</v>
      </c>
      <c r="I20" s="30">
        <f>PUNTUALIDAD!Q20</f>
        <v>10</v>
      </c>
      <c r="J20" s="29">
        <f t="shared" si="1"/>
        <v>10</v>
      </c>
      <c r="K20" s="29">
        <f t="shared" si="2"/>
        <v>10</v>
      </c>
      <c r="L20" s="30">
        <f t="shared" si="3"/>
        <v>10</v>
      </c>
      <c r="M20" s="29">
        <f>IMAGEN!F20</f>
        <v>10</v>
      </c>
      <c r="N20" s="29">
        <f>IMAGEN!J20</f>
        <v>10</v>
      </c>
      <c r="O20" s="30">
        <f>IMAGEN!K20</f>
        <v>10</v>
      </c>
      <c r="P20" s="29">
        <f>NORMATIVO!F20</f>
        <v>10</v>
      </c>
      <c r="Q20" s="29">
        <f>NORMATIVO!J20</f>
        <v>10</v>
      </c>
      <c r="R20" s="30">
        <f>NORMATIVO!K20</f>
        <v>10</v>
      </c>
      <c r="S20" s="29">
        <f>PRODUCTIVIDAD!N20</f>
        <v>10</v>
      </c>
      <c r="T20" s="29">
        <f>PRODUCTIVIDAD!Z20</f>
        <v>10</v>
      </c>
      <c r="U20" s="76">
        <f>PRODUCTIVIDAD!AA20</f>
        <v>10</v>
      </c>
      <c r="V20" s="42">
        <f t="shared" si="0"/>
        <v>10</v>
      </c>
      <c r="W20" s="2"/>
    </row>
    <row r="21" spans="1:23" ht="25.5" customHeight="1" x14ac:dyDescent="0.25">
      <c r="A21" s="19">
        <v>11</v>
      </c>
      <c r="B21" s="46" t="s">
        <v>73</v>
      </c>
      <c r="C21" s="47"/>
      <c r="D21" s="47"/>
      <c r="E21" s="47"/>
      <c r="F21" s="47"/>
      <c r="G21" s="29">
        <f>PUNTUALIDAD!I21</f>
        <v>10</v>
      </c>
      <c r="H21" s="29">
        <f>PUNTUALIDAD!P21</f>
        <v>10</v>
      </c>
      <c r="I21" s="30">
        <f>PUNTUALIDAD!Q21</f>
        <v>10</v>
      </c>
      <c r="J21" s="29">
        <f t="shared" si="1"/>
        <v>10</v>
      </c>
      <c r="K21" s="29">
        <f t="shared" si="2"/>
        <v>10</v>
      </c>
      <c r="L21" s="30">
        <f t="shared" si="3"/>
        <v>10</v>
      </c>
      <c r="M21" s="29">
        <f>IMAGEN!F21</f>
        <v>10</v>
      </c>
      <c r="N21" s="29">
        <f>IMAGEN!J21</f>
        <v>10</v>
      </c>
      <c r="O21" s="30">
        <f>IMAGEN!K21</f>
        <v>10</v>
      </c>
      <c r="P21" s="29">
        <f>NORMATIVO!F21</f>
        <v>10</v>
      </c>
      <c r="Q21" s="29">
        <f>NORMATIVO!J21</f>
        <v>10</v>
      </c>
      <c r="R21" s="30">
        <f>NORMATIVO!K21</f>
        <v>10</v>
      </c>
      <c r="S21" s="29">
        <f>PRODUCTIVIDAD!N21</f>
        <v>10</v>
      </c>
      <c r="T21" s="29">
        <f>PRODUCTIVIDAD!Z21</f>
        <v>10</v>
      </c>
      <c r="U21" s="76">
        <f>PRODUCTIVIDAD!AA21</f>
        <v>10</v>
      </c>
      <c r="V21" s="42">
        <f t="shared" si="0"/>
        <v>10</v>
      </c>
      <c r="W21" s="2"/>
    </row>
    <row r="22" spans="1:23" ht="25.5" customHeight="1" x14ac:dyDescent="0.25">
      <c r="A22" s="19">
        <v>12</v>
      </c>
      <c r="B22" s="46" t="s">
        <v>73</v>
      </c>
      <c r="C22" s="47"/>
      <c r="D22" s="47"/>
      <c r="E22" s="47"/>
      <c r="F22" s="47"/>
      <c r="G22" s="29">
        <f>PUNTUALIDAD!I22</f>
        <v>10</v>
      </c>
      <c r="H22" s="29">
        <f>PUNTUALIDAD!P22</f>
        <v>10</v>
      </c>
      <c r="I22" s="30">
        <f>PUNTUALIDAD!Q22</f>
        <v>10</v>
      </c>
      <c r="J22" s="29">
        <f t="shared" si="1"/>
        <v>10</v>
      </c>
      <c r="K22" s="29">
        <f t="shared" si="2"/>
        <v>10</v>
      </c>
      <c r="L22" s="30">
        <f t="shared" si="3"/>
        <v>10</v>
      </c>
      <c r="M22" s="29">
        <f>IMAGEN!F22</f>
        <v>10</v>
      </c>
      <c r="N22" s="29">
        <f>IMAGEN!J22</f>
        <v>10</v>
      </c>
      <c r="O22" s="30">
        <f>IMAGEN!K22</f>
        <v>10</v>
      </c>
      <c r="P22" s="29">
        <f>NORMATIVO!F22</f>
        <v>10</v>
      </c>
      <c r="Q22" s="29">
        <f>NORMATIVO!J22</f>
        <v>10</v>
      </c>
      <c r="R22" s="30">
        <f>NORMATIVO!K22</f>
        <v>10</v>
      </c>
      <c r="S22" s="29">
        <f>PRODUCTIVIDAD!N22</f>
        <v>10</v>
      </c>
      <c r="T22" s="29">
        <f>PRODUCTIVIDAD!Z22</f>
        <v>10</v>
      </c>
      <c r="U22" s="76">
        <f>PRODUCTIVIDAD!AA22</f>
        <v>10</v>
      </c>
      <c r="V22" s="42">
        <f t="shared" si="0"/>
        <v>10</v>
      </c>
      <c r="W22" s="2"/>
    </row>
    <row r="23" spans="1:23" ht="25.5" customHeight="1" x14ac:dyDescent="0.25">
      <c r="A23" s="19">
        <v>13</v>
      </c>
      <c r="B23" s="46" t="s">
        <v>73</v>
      </c>
      <c r="C23" s="47"/>
      <c r="D23" s="47"/>
      <c r="E23" s="47"/>
      <c r="F23" s="47"/>
      <c r="G23" s="29">
        <f>PUNTUALIDAD!I23</f>
        <v>10</v>
      </c>
      <c r="H23" s="29">
        <f>PUNTUALIDAD!P23</f>
        <v>10</v>
      </c>
      <c r="I23" s="30">
        <f>PUNTUALIDAD!Q23</f>
        <v>10</v>
      </c>
      <c r="J23" s="29">
        <f t="shared" si="1"/>
        <v>10</v>
      </c>
      <c r="K23" s="29">
        <f t="shared" si="2"/>
        <v>10</v>
      </c>
      <c r="L23" s="30">
        <f t="shared" si="3"/>
        <v>10</v>
      </c>
      <c r="M23" s="29">
        <f>IMAGEN!F23</f>
        <v>10</v>
      </c>
      <c r="N23" s="29">
        <f>IMAGEN!J23</f>
        <v>10</v>
      </c>
      <c r="O23" s="30">
        <f>IMAGEN!K23</f>
        <v>10</v>
      </c>
      <c r="P23" s="29">
        <f>NORMATIVO!F23</f>
        <v>10</v>
      </c>
      <c r="Q23" s="29">
        <f>NORMATIVO!J23</f>
        <v>10</v>
      </c>
      <c r="R23" s="30">
        <f>NORMATIVO!K23</f>
        <v>10</v>
      </c>
      <c r="S23" s="29">
        <f>PRODUCTIVIDAD!N23</f>
        <v>10</v>
      </c>
      <c r="T23" s="29">
        <f>PRODUCTIVIDAD!Z23</f>
        <v>10</v>
      </c>
      <c r="U23" s="76">
        <f>PRODUCTIVIDAD!AA23</f>
        <v>10</v>
      </c>
      <c r="V23" s="42">
        <f t="shared" si="0"/>
        <v>10</v>
      </c>
      <c r="W23" s="2"/>
    </row>
    <row r="24" spans="1:23" ht="25.5" customHeight="1" x14ac:dyDescent="0.25">
      <c r="A24" s="19">
        <v>14</v>
      </c>
      <c r="B24" s="46" t="s">
        <v>73</v>
      </c>
      <c r="C24" s="47"/>
      <c r="D24" s="47"/>
      <c r="E24" s="47"/>
      <c r="F24" s="47"/>
      <c r="G24" s="29">
        <f>PUNTUALIDAD!I24</f>
        <v>10</v>
      </c>
      <c r="H24" s="29">
        <f>PUNTUALIDAD!P24</f>
        <v>10</v>
      </c>
      <c r="I24" s="30">
        <f>PUNTUALIDAD!Q24</f>
        <v>10</v>
      </c>
      <c r="J24" s="29">
        <f t="shared" si="1"/>
        <v>10</v>
      </c>
      <c r="K24" s="29">
        <f t="shared" si="2"/>
        <v>10</v>
      </c>
      <c r="L24" s="30">
        <f t="shared" si="3"/>
        <v>10</v>
      </c>
      <c r="M24" s="29">
        <f>IMAGEN!F24</f>
        <v>10</v>
      </c>
      <c r="N24" s="29">
        <f>IMAGEN!J24</f>
        <v>10</v>
      </c>
      <c r="O24" s="30">
        <f>IMAGEN!K24</f>
        <v>10</v>
      </c>
      <c r="P24" s="29">
        <f>NORMATIVO!F24</f>
        <v>10</v>
      </c>
      <c r="Q24" s="29">
        <f>NORMATIVO!J24</f>
        <v>10</v>
      </c>
      <c r="R24" s="30">
        <f>NORMATIVO!K24</f>
        <v>10</v>
      </c>
      <c r="S24" s="29">
        <f>PRODUCTIVIDAD!N24</f>
        <v>10</v>
      </c>
      <c r="T24" s="29">
        <f>PRODUCTIVIDAD!Z24</f>
        <v>10</v>
      </c>
      <c r="U24" s="76">
        <f>PRODUCTIVIDAD!AA24</f>
        <v>10</v>
      </c>
      <c r="V24" s="42">
        <f t="shared" si="0"/>
        <v>10</v>
      </c>
      <c r="W24" s="2"/>
    </row>
    <row r="25" spans="1:23" ht="25.5" customHeight="1" x14ac:dyDescent="0.25">
      <c r="A25" s="19">
        <v>15</v>
      </c>
      <c r="B25" s="46" t="s">
        <v>73</v>
      </c>
      <c r="C25" s="47"/>
      <c r="D25" s="47"/>
      <c r="E25" s="47"/>
      <c r="F25" s="47"/>
      <c r="G25" s="29">
        <f>PUNTUALIDAD!I25</f>
        <v>10</v>
      </c>
      <c r="H25" s="29">
        <f>PUNTUALIDAD!P25</f>
        <v>10</v>
      </c>
      <c r="I25" s="30">
        <f>PUNTUALIDAD!Q25</f>
        <v>10</v>
      </c>
      <c r="J25" s="29">
        <f t="shared" si="1"/>
        <v>10</v>
      </c>
      <c r="K25" s="29">
        <f t="shared" si="2"/>
        <v>10</v>
      </c>
      <c r="L25" s="30">
        <f t="shared" si="3"/>
        <v>10</v>
      </c>
      <c r="M25" s="29">
        <f>IMAGEN!F25</f>
        <v>10</v>
      </c>
      <c r="N25" s="29">
        <f>IMAGEN!J25</f>
        <v>10</v>
      </c>
      <c r="O25" s="30">
        <f>IMAGEN!K25</f>
        <v>10</v>
      </c>
      <c r="P25" s="29">
        <f>NORMATIVO!F25</f>
        <v>10</v>
      </c>
      <c r="Q25" s="29">
        <f>NORMATIVO!J25</f>
        <v>10</v>
      </c>
      <c r="R25" s="30">
        <f>NORMATIVO!K25</f>
        <v>10</v>
      </c>
      <c r="S25" s="29">
        <f>PRODUCTIVIDAD!N25</f>
        <v>10</v>
      </c>
      <c r="T25" s="29">
        <f>PRODUCTIVIDAD!Z25</f>
        <v>10</v>
      </c>
      <c r="U25" s="76">
        <f>PRODUCTIVIDAD!AA25</f>
        <v>10</v>
      </c>
      <c r="V25" s="42">
        <f t="shared" si="0"/>
        <v>10</v>
      </c>
      <c r="W25" s="2"/>
    </row>
    <row r="26" spans="1:23" ht="15.75" x14ac:dyDescent="0.25">
      <c r="U26" s="77" t="s">
        <v>81</v>
      </c>
      <c r="V26" s="42">
        <f>AVERAGE(V11:V25)</f>
        <v>10</v>
      </c>
    </row>
    <row r="27" spans="1:23" x14ac:dyDescent="0.25">
      <c r="A27" s="91" t="s">
        <v>22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</row>
    <row r="28" spans="1:23" x14ac:dyDescent="0.25">
      <c r="B28" s="15"/>
    </row>
    <row r="31" spans="1:23" x14ac:dyDescent="0.25">
      <c r="C31" s="85"/>
      <c r="D31" s="85"/>
      <c r="E31" s="85"/>
      <c r="F31" s="85"/>
      <c r="G31" s="85"/>
      <c r="H31" s="85"/>
      <c r="I31" s="85"/>
      <c r="M31" s="86"/>
      <c r="N31" s="86"/>
      <c r="O31" s="86"/>
      <c r="P31" s="86"/>
      <c r="Q31" s="86"/>
    </row>
    <row r="32" spans="1:23" x14ac:dyDescent="0.25">
      <c r="C32" s="84" t="s">
        <v>24</v>
      </c>
      <c r="D32" s="84"/>
      <c r="E32" s="84"/>
      <c r="F32" s="84"/>
      <c r="G32" s="84"/>
      <c r="H32" s="84"/>
      <c r="I32" s="84"/>
      <c r="M32" s="84" t="s">
        <v>25</v>
      </c>
      <c r="N32" s="84"/>
      <c r="O32" s="84"/>
      <c r="P32" s="84"/>
      <c r="Q32" s="84"/>
    </row>
  </sheetData>
  <dataConsolidate/>
  <mergeCells count="34">
    <mergeCell ref="A8:A10"/>
    <mergeCell ref="M4:N4"/>
    <mergeCell ref="G8:I8"/>
    <mergeCell ref="J8:L8"/>
    <mergeCell ref="M8:O8"/>
    <mergeCell ref="L7:O7"/>
    <mergeCell ref="A1:W1"/>
    <mergeCell ref="T3:W3"/>
    <mergeCell ref="C6:F6"/>
    <mergeCell ref="G7:J7"/>
    <mergeCell ref="A27:W27"/>
    <mergeCell ref="P4:W4"/>
    <mergeCell ref="W8:W10"/>
    <mergeCell ref="V8:V10"/>
    <mergeCell ref="P8:R8"/>
    <mergeCell ref="S8:U8"/>
    <mergeCell ref="J9:L9"/>
    <mergeCell ref="M9:O9"/>
    <mergeCell ref="P9:R9"/>
    <mergeCell ref="S9:U9"/>
    <mergeCell ref="C8:F8"/>
    <mergeCell ref="B8:B10"/>
    <mergeCell ref="C32:I32"/>
    <mergeCell ref="M32:Q32"/>
    <mergeCell ref="C31:I31"/>
    <mergeCell ref="M31:Q31"/>
    <mergeCell ref="G4:H4"/>
    <mergeCell ref="L5:M5"/>
    <mergeCell ref="N5:O5"/>
    <mergeCell ref="L6:M6"/>
    <mergeCell ref="N6:O6"/>
    <mergeCell ref="G9:I9"/>
    <mergeCell ref="C9:F9"/>
    <mergeCell ref="P7:R7"/>
  </mergeCells>
  <conditionalFormatting sqref="V11:V25">
    <cfRule type="cellIs" dxfId="5" priority="4" operator="between">
      <formula>0</formula>
      <formula>7.99</formula>
    </cfRule>
    <cfRule type="cellIs" dxfId="4" priority="5" operator="between">
      <formula>8</formula>
      <formula>8.99</formula>
    </cfRule>
    <cfRule type="cellIs" dxfId="3" priority="6" operator="between">
      <formula>10</formula>
      <formula>9</formula>
    </cfRule>
  </conditionalFormatting>
  <conditionalFormatting sqref="V26">
    <cfRule type="cellIs" dxfId="2" priority="1" operator="between">
      <formula>0</formula>
      <formula>7.99</formula>
    </cfRule>
    <cfRule type="cellIs" dxfId="1" priority="2" operator="between">
      <formula>8</formula>
      <formula>8.99</formula>
    </cfRule>
    <cfRule type="cellIs" dxfId="0" priority="3" operator="between">
      <formula>10</formula>
      <formula>9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5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showGridLines="0" tabSelected="1" zoomScale="77" zoomScaleNormal="77" workbookViewId="0">
      <selection activeCell="B5" sqref="B5"/>
    </sheetView>
  </sheetViews>
  <sheetFormatPr baseColWidth="10" defaultRowHeight="15" x14ac:dyDescent="0.25"/>
  <cols>
    <col min="2" max="2" width="42.42578125" customWidth="1"/>
    <col min="3" max="3" width="6.42578125" customWidth="1"/>
    <col min="4" max="4" width="7.28515625" customWidth="1"/>
    <col min="5" max="6" width="9" customWidth="1"/>
    <col min="7" max="7" width="7.85546875" customWidth="1"/>
    <col min="8" max="8" width="8.28515625" customWidth="1"/>
    <col min="9" max="9" width="12.7109375" customWidth="1"/>
    <col min="10" max="11" width="6.5703125" customWidth="1"/>
    <col min="12" max="12" width="9.42578125" customWidth="1"/>
    <col min="13" max="15" width="6.5703125" customWidth="1"/>
    <col min="16" max="16" width="13.28515625" customWidth="1"/>
    <col min="17" max="17" width="13" customWidth="1"/>
    <col min="18" max="18" width="30.85546875" customWidth="1"/>
  </cols>
  <sheetData>
    <row r="1" spans="1:18" x14ac:dyDescent="0.25">
      <c r="R1" s="4" t="s">
        <v>31</v>
      </c>
    </row>
    <row r="2" spans="1:18" x14ac:dyDescent="0.25">
      <c r="R2" s="4" t="str">
        <f>'CONCENTRADO DE DESEMPEÑO'!W2</f>
        <v>ZACATECAS</v>
      </c>
    </row>
    <row r="3" spans="1:18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6" t="s">
        <v>50</v>
      </c>
    </row>
    <row r="4" spans="1:18" ht="29.45" customHeight="1" x14ac:dyDescent="0.25">
      <c r="B4" s="24" t="s">
        <v>20</v>
      </c>
      <c r="C4" s="37">
        <f>'CONCENTRADO DE DESEMPEÑO'!C4:F4</f>
        <v>0</v>
      </c>
      <c r="D4" s="37"/>
      <c r="E4" s="37"/>
      <c r="F4" s="37"/>
      <c r="G4" s="87" t="s">
        <v>76</v>
      </c>
      <c r="H4" s="87"/>
      <c r="I4" s="37">
        <f>'CONCENTRADO DE DESEMPEÑO'!I4</f>
        <v>0</v>
      </c>
      <c r="J4" s="40"/>
      <c r="K4" s="5"/>
      <c r="P4" s="104" t="str">
        <f>'CONCENTRADO DE DESEMPEÑO'!P4</f>
        <v>Bitácora de desempeño del personal de Módulos de Atención Ciudadana</v>
      </c>
      <c r="Q4" s="104"/>
      <c r="R4" s="104"/>
    </row>
    <row r="5" spans="1:18" ht="29.45" customHeight="1" x14ac:dyDescent="0.25">
      <c r="B5" s="24"/>
      <c r="C5" s="37"/>
      <c r="D5" s="37"/>
      <c r="E5" s="37"/>
      <c r="F5" s="37"/>
      <c r="G5" s="24"/>
      <c r="H5" s="24"/>
      <c r="I5" s="37"/>
      <c r="J5" s="40"/>
      <c r="K5" s="5"/>
      <c r="P5" s="140"/>
      <c r="Q5" s="140"/>
      <c r="R5" s="4" t="s">
        <v>32</v>
      </c>
    </row>
    <row r="6" spans="1:18" x14ac:dyDescent="0.25">
      <c r="B6" s="12"/>
      <c r="C6" s="10"/>
      <c r="D6" s="10"/>
      <c r="E6" s="74" t="s">
        <v>77</v>
      </c>
      <c r="F6" s="74" t="s">
        <v>21</v>
      </c>
      <c r="G6" s="74" t="s">
        <v>84</v>
      </c>
      <c r="H6" s="74" t="s">
        <v>85</v>
      </c>
      <c r="I6" s="5"/>
      <c r="J6" s="88"/>
      <c r="K6" s="88"/>
      <c r="L6" s="88"/>
      <c r="M6" s="88"/>
      <c r="R6" s="79" t="s">
        <v>94</v>
      </c>
    </row>
    <row r="7" spans="1:18" x14ac:dyDescent="0.25">
      <c r="B7" s="4" t="s">
        <v>23</v>
      </c>
      <c r="C7" s="105" t="str">
        <f>'CONCENTRADO DE DESEMPEÑO'!C6:F6</f>
        <v>Trimestre</v>
      </c>
      <c r="D7" s="105"/>
      <c r="E7" s="61" t="str">
        <f>IF('CONCENTRADO DE DESEMPEÑO'!G6 = 0,"",'CONCENTRADO DE DESEMPEÑO'!G6)</f>
        <v>X</v>
      </c>
      <c r="F7" s="61" t="str">
        <f>IF('CONCENTRADO DE DESEMPEÑO'!H6 = 0,"",'CONCENTRADO DE DESEMPEÑO'!H6)</f>
        <v/>
      </c>
      <c r="G7" s="61" t="str">
        <f>IF('CONCENTRADO DE DESEMPEÑO'!I6 = 0,"",'CONCENTRADO DE DESEMPEÑO'!I6)</f>
        <v/>
      </c>
      <c r="H7" s="61" t="str">
        <f>IF('CONCENTRADO DE DESEMPEÑO'!J6 = 0,"",'CONCENTRADO DE DESEMPEÑO'!J6)</f>
        <v/>
      </c>
      <c r="I7" s="73"/>
      <c r="J7" s="89"/>
      <c r="K7" s="89"/>
      <c r="L7" s="89"/>
      <c r="M7" s="89"/>
      <c r="R7" s="79" t="s">
        <v>95</v>
      </c>
    </row>
    <row r="8" spans="1:18" ht="14.45" customHeight="1" x14ac:dyDescent="0.25">
      <c r="A8" s="98" t="s">
        <v>0</v>
      </c>
      <c r="B8" s="98" t="s">
        <v>1</v>
      </c>
      <c r="C8" s="106" t="s">
        <v>87</v>
      </c>
      <c r="D8" s="102"/>
      <c r="E8" s="102"/>
      <c r="F8" s="102"/>
      <c r="G8" s="102"/>
      <c r="H8" s="103"/>
      <c r="I8" s="97" t="s">
        <v>89</v>
      </c>
      <c r="J8" s="100" t="s">
        <v>64</v>
      </c>
      <c r="K8" s="101"/>
      <c r="L8" s="101"/>
      <c r="M8" s="101"/>
      <c r="N8" s="102"/>
      <c r="O8" s="103"/>
      <c r="P8" s="97" t="s">
        <v>89</v>
      </c>
      <c r="Q8" s="90" t="s">
        <v>80</v>
      </c>
      <c r="R8" s="97" t="s">
        <v>18</v>
      </c>
    </row>
    <row r="9" spans="1:18" x14ac:dyDescent="0.25">
      <c r="A9" s="98"/>
      <c r="B9" s="98"/>
      <c r="C9" s="98" t="s">
        <v>28</v>
      </c>
      <c r="D9" s="98"/>
      <c r="E9" s="98" t="s">
        <v>29</v>
      </c>
      <c r="F9" s="98"/>
      <c r="G9" s="98" t="s">
        <v>30</v>
      </c>
      <c r="H9" s="98"/>
      <c r="I9" s="97"/>
      <c r="J9" s="98" t="s">
        <v>28</v>
      </c>
      <c r="K9" s="98"/>
      <c r="L9" s="98" t="s">
        <v>29</v>
      </c>
      <c r="M9" s="98"/>
      <c r="N9" s="98" t="s">
        <v>30</v>
      </c>
      <c r="O9" s="98"/>
      <c r="P9" s="97"/>
      <c r="Q9" s="90"/>
      <c r="R9" s="97"/>
    </row>
    <row r="10" spans="1:18" x14ac:dyDescent="0.25">
      <c r="A10" s="98"/>
      <c r="B10" s="98"/>
      <c r="C10" s="68" t="s">
        <v>26</v>
      </c>
      <c r="D10" s="68" t="s">
        <v>27</v>
      </c>
      <c r="E10" s="68" t="s">
        <v>26</v>
      </c>
      <c r="F10" s="68" t="s">
        <v>27</v>
      </c>
      <c r="G10" s="68" t="s">
        <v>26</v>
      </c>
      <c r="H10" s="68" t="s">
        <v>27</v>
      </c>
      <c r="I10" s="97"/>
      <c r="J10" s="68" t="s">
        <v>26</v>
      </c>
      <c r="K10" s="68" t="s">
        <v>27</v>
      </c>
      <c r="L10" s="68" t="s">
        <v>26</v>
      </c>
      <c r="M10" s="68" t="s">
        <v>27</v>
      </c>
      <c r="N10" s="68" t="s">
        <v>26</v>
      </c>
      <c r="O10" s="68" t="s">
        <v>27</v>
      </c>
      <c r="P10" s="97"/>
      <c r="Q10" s="90"/>
      <c r="R10" s="97"/>
    </row>
    <row r="11" spans="1:18" ht="21.75" customHeight="1" x14ac:dyDescent="0.25">
      <c r="A11" s="19">
        <v>1</v>
      </c>
      <c r="B11" s="14" t="str">
        <f>'CONCENTRADO DE DESEMPEÑO'!B11</f>
        <v>NOMBRE DEL FUNCIONARIO</v>
      </c>
      <c r="C11" s="48"/>
      <c r="D11" s="49"/>
      <c r="E11" s="48"/>
      <c r="F11" s="49"/>
      <c r="G11" s="48"/>
      <c r="H11" s="49"/>
      <c r="I11" s="23">
        <f>10-((C11+E11+G11)*0.5)-((D11+F11+H11)*1)</f>
        <v>10</v>
      </c>
      <c r="J11" s="48"/>
      <c r="K11" s="49"/>
      <c r="L11" s="48"/>
      <c r="M11" s="49"/>
      <c r="N11" s="48"/>
      <c r="O11" s="49"/>
      <c r="P11" s="23">
        <f>10-((J11+L11+N11)*0.5)-((K11+M11+O11*1))</f>
        <v>10</v>
      </c>
      <c r="Q11" s="23">
        <f t="shared" ref="Q11:Q25" si="0">(I11+P11)/2</f>
        <v>10</v>
      </c>
      <c r="R11" s="2"/>
    </row>
    <row r="12" spans="1:18" ht="21.75" customHeight="1" x14ac:dyDescent="0.25">
      <c r="A12" s="19">
        <v>2</v>
      </c>
      <c r="B12" s="14" t="str">
        <f>'CONCENTRADO DE DESEMPEÑO'!B12</f>
        <v>NOMBRE DEL FUNCIONARIO</v>
      </c>
      <c r="C12" s="48"/>
      <c r="D12" s="49"/>
      <c r="E12" s="48"/>
      <c r="F12" s="49"/>
      <c r="G12" s="48"/>
      <c r="H12" s="49"/>
      <c r="I12" s="23">
        <f t="shared" ref="I12:I25" si="1">10-((C12+E12+G12)*0.5)-((D12+F12+H12)*1)</f>
        <v>10</v>
      </c>
      <c r="J12" s="48"/>
      <c r="K12" s="49"/>
      <c r="L12" s="48"/>
      <c r="M12" s="49"/>
      <c r="N12" s="48"/>
      <c r="O12" s="49"/>
      <c r="P12" s="23">
        <f t="shared" ref="P12:P25" si="2">10-((J12+L12+N12)*0.5)-((K12+M12+O12*1))</f>
        <v>10</v>
      </c>
      <c r="Q12" s="23">
        <f t="shared" si="0"/>
        <v>10</v>
      </c>
      <c r="R12" s="2"/>
    </row>
    <row r="13" spans="1:18" ht="21.75" customHeight="1" x14ac:dyDescent="0.25">
      <c r="A13" s="19">
        <v>3</v>
      </c>
      <c r="B13" s="14" t="str">
        <f>'CONCENTRADO DE DESEMPEÑO'!B13</f>
        <v>NOMBRE DEL FUNCIONARIO</v>
      </c>
      <c r="C13" s="48"/>
      <c r="D13" s="49"/>
      <c r="E13" s="48"/>
      <c r="F13" s="49"/>
      <c r="G13" s="48"/>
      <c r="H13" s="49"/>
      <c r="I13" s="23">
        <f t="shared" si="1"/>
        <v>10</v>
      </c>
      <c r="J13" s="48"/>
      <c r="K13" s="49"/>
      <c r="L13" s="48"/>
      <c r="M13" s="49"/>
      <c r="N13" s="48"/>
      <c r="O13" s="49"/>
      <c r="P13" s="23">
        <f t="shared" si="2"/>
        <v>10</v>
      </c>
      <c r="Q13" s="23">
        <f t="shared" si="0"/>
        <v>10</v>
      </c>
      <c r="R13" s="2"/>
    </row>
    <row r="14" spans="1:18" ht="21.75" customHeight="1" x14ac:dyDescent="0.25">
      <c r="A14" s="19">
        <v>4</v>
      </c>
      <c r="B14" s="14" t="str">
        <f>'CONCENTRADO DE DESEMPEÑO'!B14</f>
        <v>NOMBRE DEL FUNCIONARIO</v>
      </c>
      <c r="C14" s="48"/>
      <c r="D14" s="49"/>
      <c r="E14" s="48"/>
      <c r="F14" s="49"/>
      <c r="G14" s="48"/>
      <c r="H14" s="49"/>
      <c r="I14" s="23">
        <f t="shared" si="1"/>
        <v>10</v>
      </c>
      <c r="J14" s="48"/>
      <c r="K14" s="49"/>
      <c r="L14" s="48"/>
      <c r="M14" s="49"/>
      <c r="N14" s="48"/>
      <c r="O14" s="49"/>
      <c r="P14" s="23">
        <f t="shared" si="2"/>
        <v>10</v>
      </c>
      <c r="Q14" s="23">
        <f t="shared" si="0"/>
        <v>10</v>
      </c>
      <c r="R14" s="2"/>
    </row>
    <row r="15" spans="1:18" ht="21.75" customHeight="1" x14ac:dyDescent="0.25">
      <c r="A15" s="19">
        <v>5</v>
      </c>
      <c r="B15" s="14" t="str">
        <f>'CONCENTRADO DE DESEMPEÑO'!B15</f>
        <v>NOMBRE DEL FUNCIONARIO</v>
      </c>
      <c r="C15" s="48"/>
      <c r="D15" s="49"/>
      <c r="E15" s="48"/>
      <c r="F15" s="49"/>
      <c r="G15" s="48"/>
      <c r="H15" s="49"/>
      <c r="I15" s="23">
        <f t="shared" si="1"/>
        <v>10</v>
      </c>
      <c r="J15" s="48"/>
      <c r="K15" s="49"/>
      <c r="L15" s="48"/>
      <c r="M15" s="49"/>
      <c r="N15" s="48"/>
      <c r="O15" s="49"/>
      <c r="P15" s="23">
        <f t="shared" si="2"/>
        <v>10</v>
      </c>
      <c r="Q15" s="23">
        <f t="shared" si="0"/>
        <v>10</v>
      </c>
      <c r="R15" s="2"/>
    </row>
    <row r="16" spans="1:18" ht="21.75" customHeight="1" x14ac:dyDescent="0.25">
      <c r="A16" s="19">
        <v>6</v>
      </c>
      <c r="B16" s="14" t="str">
        <f>'CONCENTRADO DE DESEMPEÑO'!B16</f>
        <v>NOMBRE DEL FUNCIONARIO</v>
      </c>
      <c r="C16" s="48"/>
      <c r="D16" s="49"/>
      <c r="E16" s="48"/>
      <c r="F16" s="49"/>
      <c r="G16" s="48"/>
      <c r="H16" s="49"/>
      <c r="I16" s="23">
        <f t="shared" si="1"/>
        <v>10</v>
      </c>
      <c r="J16" s="48"/>
      <c r="K16" s="49"/>
      <c r="L16" s="48"/>
      <c r="M16" s="49"/>
      <c r="N16" s="48"/>
      <c r="O16" s="49"/>
      <c r="P16" s="23">
        <f t="shared" si="2"/>
        <v>10</v>
      </c>
      <c r="Q16" s="23">
        <f t="shared" si="0"/>
        <v>10</v>
      </c>
      <c r="R16" s="2"/>
    </row>
    <row r="17" spans="1:18" ht="21.75" customHeight="1" x14ac:dyDescent="0.25">
      <c r="A17" s="19">
        <v>7</v>
      </c>
      <c r="B17" s="14" t="str">
        <f>'CONCENTRADO DE DESEMPEÑO'!B17</f>
        <v>NOMBRE DEL FUNCIONARIO</v>
      </c>
      <c r="C17" s="48"/>
      <c r="D17" s="49"/>
      <c r="E17" s="48"/>
      <c r="F17" s="49"/>
      <c r="G17" s="48"/>
      <c r="H17" s="49"/>
      <c r="I17" s="23">
        <f t="shared" si="1"/>
        <v>10</v>
      </c>
      <c r="J17" s="48"/>
      <c r="K17" s="49"/>
      <c r="L17" s="48"/>
      <c r="M17" s="49"/>
      <c r="N17" s="48"/>
      <c r="O17" s="49"/>
      <c r="P17" s="23">
        <f t="shared" si="2"/>
        <v>10</v>
      </c>
      <c r="Q17" s="23">
        <f t="shared" si="0"/>
        <v>10</v>
      </c>
      <c r="R17" s="2"/>
    </row>
    <row r="18" spans="1:18" ht="21.75" customHeight="1" x14ac:dyDescent="0.25">
      <c r="A18" s="19">
        <v>8</v>
      </c>
      <c r="B18" s="14" t="str">
        <f>'CONCENTRADO DE DESEMPEÑO'!B18</f>
        <v>NOMBRE DEL FUNCIONARIO</v>
      </c>
      <c r="C18" s="48"/>
      <c r="D18" s="49"/>
      <c r="E18" s="48"/>
      <c r="F18" s="49"/>
      <c r="G18" s="48"/>
      <c r="H18" s="49"/>
      <c r="I18" s="23">
        <f t="shared" si="1"/>
        <v>10</v>
      </c>
      <c r="J18" s="48"/>
      <c r="K18" s="49"/>
      <c r="L18" s="48"/>
      <c r="M18" s="49"/>
      <c r="N18" s="48"/>
      <c r="O18" s="49"/>
      <c r="P18" s="23">
        <f t="shared" si="2"/>
        <v>10</v>
      </c>
      <c r="Q18" s="23">
        <f t="shared" si="0"/>
        <v>10</v>
      </c>
      <c r="R18" s="2"/>
    </row>
    <row r="19" spans="1:18" ht="21.75" customHeight="1" x14ac:dyDescent="0.25">
      <c r="A19" s="19">
        <v>9</v>
      </c>
      <c r="B19" s="14" t="str">
        <f>'CONCENTRADO DE DESEMPEÑO'!B19</f>
        <v>NOMBRE DEL FUNCIONARIO</v>
      </c>
      <c r="C19" s="48"/>
      <c r="D19" s="49"/>
      <c r="E19" s="48"/>
      <c r="F19" s="49"/>
      <c r="G19" s="48"/>
      <c r="H19" s="49"/>
      <c r="I19" s="23">
        <f t="shared" si="1"/>
        <v>10</v>
      </c>
      <c r="J19" s="48"/>
      <c r="K19" s="49"/>
      <c r="L19" s="48"/>
      <c r="M19" s="49"/>
      <c r="N19" s="48"/>
      <c r="O19" s="49"/>
      <c r="P19" s="23">
        <f t="shared" si="2"/>
        <v>10</v>
      </c>
      <c r="Q19" s="23">
        <f t="shared" si="0"/>
        <v>10</v>
      </c>
      <c r="R19" s="2"/>
    </row>
    <row r="20" spans="1:18" ht="21.75" customHeight="1" x14ac:dyDescent="0.25">
      <c r="A20" s="19">
        <v>10</v>
      </c>
      <c r="B20" s="14" t="str">
        <f>'CONCENTRADO DE DESEMPEÑO'!B20</f>
        <v>NOMBRE DEL FUNCIONARIO</v>
      </c>
      <c r="C20" s="48"/>
      <c r="D20" s="49"/>
      <c r="E20" s="48"/>
      <c r="F20" s="49"/>
      <c r="G20" s="48"/>
      <c r="H20" s="49"/>
      <c r="I20" s="23">
        <f t="shared" si="1"/>
        <v>10</v>
      </c>
      <c r="J20" s="48"/>
      <c r="K20" s="49"/>
      <c r="L20" s="48"/>
      <c r="M20" s="49"/>
      <c r="N20" s="48"/>
      <c r="O20" s="49"/>
      <c r="P20" s="23">
        <f t="shared" si="2"/>
        <v>10</v>
      </c>
      <c r="Q20" s="23">
        <f t="shared" si="0"/>
        <v>10</v>
      </c>
      <c r="R20" s="2"/>
    </row>
    <row r="21" spans="1:18" ht="21.75" customHeight="1" x14ac:dyDescent="0.25">
      <c r="A21" s="19">
        <v>11</v>
      </c>
      <c r="B21" s="14" t="str">
        <f>'CONCENTRADO DE DESEMPEÑO'!B21</f>
        <v>NOMBRE DEL FUNCIONARIO</v>
      </c>
      <c r="C21" s="48"/>
      <c r="D21" s="49"/>
      <c r="E21" s="48"/>
      <c r="F21" s="49"/>
      <c r="G21" s="48"/>
      <c r="H21" s="49"/>
      <c r="I21" s="23">
        <f t="shared" si="1"/>
        <v>10</v>
      </c>
      <c r="J21" s="48"/>
      <c r="K21" s="49"/>
      <c r="L21" s="48"/>
      <c r="M21" s="49"/>
      <c r="N21" s="48"/>
      <c r="O21" s="49"/>
      <c r="P21" s="23">
        <f t="shared" si="2"/>
        <v>10</v>
      </c>
      <c r="Q21" s="23">
        <f t="shared" si="0"/>
        <v>10</v>
      </c>
      <c r="R21" s="2"/>
    </row>
    <row r="22" spans="1:18" ht="21.75" customHeight="1" x14ac:dyDescent="0.25">
      <c r="A22" s="19">
        <v>12</v>
      </c>
      <c r="B22" s="14" t="str">
        <f>'CONCENTRADO DE DESEMPEÑO'!B22</f>
        <v>NOMBRE DEL FUNCIONARIO</v>
      </c>
      <c r="C22" s="48"/>
      <c r="D22" s="49"/>
      <c r="E22" s="48"/>
      <c r="F22" s="49"/>
      <c r="G22" s="48"/>
      <c r="H22" s="49"/>
      <c r="I22" s="23">
        <f t="shared" si="1"/>
        <v>10</v>
      </c>
      <c r="J22" s="48"/>
      <c r="K22" s="49"/>
      <c r="L22" s="48"/>
      <c r="M22" s="49"/>
      <c r="N22" s="48"/>
      <c r="O22" s="49"/>
      <c r="P22" s="23">
        <f t="shared" si="2"/>
        <v>10</v>
      </c>
      <c r="Q22" s="23">
        <f t="shared" si="0"/>
        <v>10</v>
      </c>
      <c r="R22" s="2"/>
    </row>
    <row r="23" spans="1:18" ht="21.75" customHeight="1" x14ac:dyDescent="0.25">
      <c r="A23" s="19">
        <v>13</v>
      </c>
      <c r="B23" s="14" t="str">
        <f>'CONCENTRADO DE DESEMPEÑO'!B23</f>
        <v>NOMBRE DEL FUNCIONARIO</v>
      </c>
      <c r="C23" s="48"/>
      <c r="D23" s="49"/>
      <c r="E23" s="48"/>
      <c r="F23" s="49"/>
      <c r="G23" s="48"/>
      <c r="H23" s="49"/>
      <c r="I23" s="23">
        <f t="shared" si="1"/>
        <v>10</v>
      </c>
      <c r="J23" s="48"/>
      <c r="K23" s="49"/>
      <c r="L23" s="48"/>
      <c r="M23" s="49"/>
      <c r="N23" s="48"/>
      <c r="O23" s="49"/>
      <c r="P23" s="23">
        <f t="shared" si="2"/>
        <v>10</v>
      </c>
      <c r="Q23" s="23">
        <f t="shared" si="0"/>
        <v>10</v>
      </c>
      <c r="R23" s="2"/>
    </row>
    <row r="24" spans="1:18" ht="21.75" customHeight="1" x14ac:dyDescent="0.25">
      <c r="A24" s="19">
        <v>14</v>
      </c>
      <c r="B24" s="14" t="str">
        <f>'CONCENTRADO DE DESEMPEÑO'!B24</f>
        <v>NOMBRE DEL FUNCIONARIO</v>
      </c>
      <c r="C24" s="48"/>
      <c r="D24" s="49"/>
      <c r="E24" s="48"/>
      <c r="F24" s="49"/>
      <c r="G24" s="48"/>
      <c r="H24" s="49"/>
      <c r="I24" s="23">
        <f t="shared" si="1"/>
        <v>10</v>
      </c>
      <c r="J24" s="48"/>
      <c r="K24" s="49"/>
      <c r="L24" s="48"/>
      <c r="M24" s="49"/>
      <c r="N24" s="48"/>
      <c r="O24" s="49"/>
      <c r="P24" s="23">
        <f t="shared" si="2"/>
        <v>10</v>
      </c>
      <c r="Q24" s="23">
        <f t="shared" si="0"/>
        <v>10</v>
      </c>
      <c r="R24" s="2"/>
    </row>
    <row r="25" spans="1:18" ht="21.75" customHeight="1" x14ac:dyDescent="0.25">
      <c r="A25" s="19">
        <v>15</v>
      </c>
      <c r="B25" s="14" t="str">
        <f>'CONCENTRADO DE DESEMPEÑO'!B25</f>
        <v>NOMBRE DEL FUNCIONARIO</v>
      </c>
      <c r="C25" s="48"/>
      <c r="D25" s="49"/>
      <c r="E25" s="48"/>
      <c r="F25" s="49"/>
      <c r="G25" s="48"/>
      <c r="H25" s="49"/>
      <c r="I25" s="23">
        <f t="shared" si="1"/>
        <v>10</v>
      </c>
      <c r="J25" s="48"/>
      <c r="K25" s="49"/>
      <c r="L25" s="48"/>
      <c r="M25" s="49"/>
      <c r="N25" s="48"/>
      <c r="O25" s="49"/>
      <c r="P25" s="23">
        <f t="shared" si="2"/>
        <v>10</v>
      </c>
      <c r="Q25" s="23">
        <f t="shared" si="0"/>
        <v>10</v>
      </c>
      <c r="R25" s="2"/>
    </row>
    <row r="26" spans="1:18" x14ac:dyDescent="0.25">
      <c r="A26" s="5" t="s">
        <v>70</v>
      </c>
    </row>
    <row r="27" spans="1:18" x14ac:dyDescent="0.25">
      <c r="A27" s="5" t="s">
        <v>69</v>
      </c>
    </row>
    <row r="28" spans="1:18" x14ac:dyDescent="0.25">
      <c r="A28" s="5" t="s">
        <v>49</v>
      </c>
    </row>
    <row r="29" spans="1:18" ht="28.5" customHeight="1" x14ac:dyDescent="0.25">
      <c r="A29" s="91" t="s">
        <v>22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</row>
    <row r="33" spans="3:15" x14ac:dyDescent="0.25">
      <c r="C33" s="86"/>
      <c r="D33" s="86"/>
      <c r="E33" s="86"/>
      <c r="F33" s="86"/>
      <c r="G33" s="86"/>
      <c r="H33" s="86"/>
      <c r="J33" s="86"/>
      <c r="K33" s="86"/>
      <c r="L33" s="86"/>
      <c r="M33" s="86"/>
      <c r="N33" s="86"/>
      <c r="O33" s="86"/>
    </row>
    <row r="34" spans="3:15" x14ac:dyDescent="0.25">
      <c r="C34" s="107" t="s">
        <v>24</v>
      </c>
      <c r="D34" s="107"/>
      <c r="E34" s="107"/>
      <c r="F34" s="107"/>
      <c r="G34" s="107"/>
      <c r="H34" s="107"/>
      <c r="J34" s="108" t="s">
        <v>25</v>
      </c>
      <c r="K34" s="108"/>
      <c r="L34" s="108"/>
      <c r="M34" s="108"/>
      <c r="N34" s="108"/>
      <c r="O34" s="108"/>
    </row>
  </sheetData>
  <mergeCells count="26">
    <mergeCell ref="C34:H34"/>
    <mergeCell ref="J34:O34"/>
    <mergeCell ref="I8:I10"/>
    <mergeCell ref="J9:K9"/>
    <mergeCell ref="L9:M9"/>
    <mergeCell ref="C9:D9"/>
    <mergeCell ref="E9:F9"/>
    <mergeCell ref="G9:H9"/>
    <mergeCell ref="A29:R29"/>
    <mergeCell ref="J33:O33"/>
    <mergeCell ref="C33:H33"/>
    <mergeCell ref="P8:P10"/>
    <mergeCell ref="A8:A10"/>
    <mergeCell ref="B8:B10"/>
    <mergeCell ref="C7:D7"/>
    <mergeCell ref="G4:H4"/>
    <mergeCell ref="Q8:Q10"/>
    <mergeCell ref="N9:O9"/>
    <mergeCell ref="J6:K6"/>
    <mergeCell ref="J7:K7"/>
    <mergeCell ref="C8:H8"/>
    <mergeCell ref="J8:O8"/>
    <mergeCell ref="L6:M6"/>
    <mergeCell ref="L7:M7"/>
    <mergeCell ref="P4:R4"/>
    <mergeCell ref="R8:R10"/>
  </mergeCells>
  <printOptions horizontalCentered="1"/>
  <pageMargins left="0.23622047244094491" right="0.23622047244094491" top="0.74803149606299213" bottom="0.74803149606299213" header="0.31496062992125984" footer="0.31496062992125984"/>
  <pageSetup scale="6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M29"/>
  <sheetViews>
    <sheetView showGridLines="0" tabSelected="1" zoomScale="73" zoomScaleNormal="73" workbookViewId="0">
      <selection activeCell="B5" sqref="B5"/>
    </sheetView>
  </sheetViews>
  <sheetFormatPr baseColWidth="10" defaultRowHeight="15" x14ac:dyDescent="0.25"/>
  <cols>
    <col min="1" max="1" width="18.140625" customWidth="1"/>
    <col min="3" max="3" width="12.7109375" customWidth="1"/>
    <col min="4" max="4" width="15.7109375" customWidth="1"/>
    <col min="6" max="6" width="13.7109375" customWidth="1"/>
    <col min="7" max="7" width="15.7109375" customWidth="1"/>
    <col min="8" max="10" width="17" customWidth="1"/>
    <col min="11" max="11" width="52.28515625" customWidth="1"/>
  </cols>
  <sheetData>
    <row r="4" spans="1:11" x14ac:dyDescent="0.25">
      <c r="K4" s="4" t="s">
        <v>31</v>
      </c>
    </row>
    <row r="5" spans="1:1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11" t="str">
        <f>'CONCENTRADO DE DESEMPEÑO'!W2</f>
        <v>ZACATECAS</v>
      </c>
    </row>
    <row r="6" spans="1:11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6" t="s">
        <v>50</v>
      </c>
    </row>
    <row r="7" spans="1:11" ht="30" x14ac:dyDescent="0.3">
      <c r="A7" s="35" t="str">
        <f>'CONCENTRADO DE DESEMPEÑO'!B4</f>
        <v xml:space="preserve">Distrito </v>
      </c>
      <c r="B7" s="28">
        <f>'CONCENTRADO DE DESEMPEÑO'!C4</f>
        <v>0</v>
      </c>
      <c r="K7" s="75" t="str">
        <f>'CONCENTRADO DE DESEMPEÑO'!P4</f>
        <v>Bitácora de desempeño del personal de Módulos de Atención Ciudadana</v>
      </c>
    </row>
    <row r="8" spans="1:11" ht="18.75" x14ac:dyDescent="0.3">
      <c r="A8" s="35" t="s">
        <v>48</v>
      </c>
      <c r="B8" s="28">
        <f>'CONCENTRADO DE DESEMPEÑO'!I4</f>
        <v>0</v>
      </c>
      <c r="K8" s="4" t="s">
        <v>43</v>
      </c>
    </row>
    <row r="9" spans="1:11" ht="18.75" x14ac:dyDescent="0.3">
      <c r="A9" s="35"/>
      <c r="B9" s="28"/>
      <c r="C9" s="5"/>
      <c r="D9" s="74" t="str">
        <f>'CONCENTRADO DE DESEMPEÑO'!G5</f>
        <v>ENE-ABR</v>
      </c>
      <c r="E9" s="74" t="str">
        <f>'CONCENTRADO DE DESEMPEÑO'!H5</f>
        <v>ABR-JUN</v>
      </c>
      <c r="F9" s="74" t="str">
        <f>'CONCENTRADO DE DESEMPEÑO'!I5</f>
        <v>JUL-SEP</v>
      </c>
      <c r="G9" s="74" t="str">
        <f>'CONCENTRADO DE DESEMPEÑO'!J5</f>
        <v>OCT-DIC</v>
      </c>
      <c r="H9" s="31"/>
      <c r="I9" s="80"/>
      <c r="J9" s="80"/>
      <c r="K9" s="79" t="s">
        <v>94</v>
      </c>
    </row>
    <row r="10" spans="1:11" x14ac:dyDescent="0.25">
      <c r="A10" s="112" t="s">
        <v>23</v>
      </c>
      <c r="B10" s="112"/>
      <c r="C10" s="11" t="str">
        <f>'CONCENTRADO DE DESEMPEÑO'!C6:F6</f>
        <v>Trimestre</v>
      </c>
      <c r="D10" s="61" t="str">
        <f>IF('CONCENTRADO DE DESEMPEÑO'!G6 = 0,"",'CONCENTRADO DE DESEMPEÑO'!G6)</f>
        <v>X</v>
      </c>
      <c r="E10" s="61" t="str">
        <f>IF('CONCENTRADO DE DESEMPEÑO'!H6 = 0,"",'CONCENTRADO DE DESEMPEÑO'!H6)</f>
        <v/>
      </c>
      <c r="F10" s="61" t="str">
        <f>IF('CONCENTRADO DE DESEMPEÑO'!I6 = 0,"",'CONCENTRADO DE DESEMPEÑO'!I6)</f>
        <v/>
      </c>
      <c r="G10" s="81" t="str">
        <f>IF('CONCENTRADO DE DESEMPEÑO'!J6 = 0,"",'CONCENTRADO DE DESEMPEÑO'!J6)</f>
        <v/>
      </c>
      <c r="H10" s="78"/>
      <c r="I10" s="78"/>
      <c r="J10" s="78"/>
      <c r="K10" s="79" t="s">
        <v>95</v>
      </c>
    </row>
    <row r="11" spans="1:11" ht="15.6" customHeight="1" x14ac:dyDescent="0.25">
      <c r="A11" s="98" t="s">
        <v>40</v>
      </c>
      <c r="B11" s="98" t="s">
        <v>66</v>
      </c>
      <c r="C11" s="115" t="s">
        <v>37</v>
      </c>
      <c r="D11" s="115"/>
      <c r="E11" s="115"/>
      <c r="F11" s="115"/>
      <c r="G11" s="97" t="s">
        <v>41</v>
      </c>
      <c r="H11" s="117" t="s">
        <v>67</v>
      </c>
      <c r="I11" s="118"/>
      <c r="J11" s="118"/>
      <c r="K11" s="119"/>
    </row>
    <row r="12" spans="1:11" ht="40.5" customHeight="1" x14ac:dyDescent="0.25">
      <c r="A12" s="98"/>
      <c r="B12" s="98"/>
      <c r="C12" s="69" t="s">
        <v>36</v>
      </c>
      <c r="D12" s="70" t="s">
        <v>65</v>
      </c>
      <c r="E12" s="69" t="s">
        <v>38</v>
      </c>
      <c r="F12" s="69" t="s">
        <v>39</v>
      </c>
      <c r="G12" s="97"/>
      <c r="H12" s="120"/>
      <c r="I12" s="121"/>
      <c r="J12" s="121"/>
      <c r="K12" s="122"/>
    </row>
    <row r="13" spans="1:11" ht="27" customHeight="1" x14ac:dyDescent="0.25">
      <c r="A13" s="116" t="s">
        <v>87</v>
      </c>
      <c r="B13" s="19" t="s">
        <v>34</v>
      </c>
      <c r="C13" s="50"/>
      <c r="D13" s="50"/>
      <c r="E13" s="50"/>
      <c r="F13" s="50"/>
      <c r="G13" s="22">
        <f>10-((C13+D13+E13+F13)*1)</f>
        <v>10</v>
      </c>
      <c r="H13" s="109"/>
      <c r="I13" s="110"/>
      <c r="J13" s="110"/>
      <c r="K13" s="111"/>
    </row>
    <row r="14" spans="1:11" ht="27" customHeight="1" x14ac:dyDescent="0.25">
      <c r="A14" s="116"/>
      <c r="B14" s="64" t="s">
        <v>35</v>
      </c>
      <c r="C14" s="50"/>
      <c r="D14" s="50"/>
      <c r="E14" s="50"/>
      <c r="F14" s="50"/>
      <c r="G14" s="33">
        <f t="shared" ref="G14:G15" si="0">10-((C14+D14+E14+F14)*1)</f>
        <v>10</v>
      </c>
      <c r="H14" s="109"/>
      <c r="I14" s="110"/>
      <c r="J14" s="110"/>
      <c r="K14" s="111"/>
    </row>
    <row r="15" spans="1:11" ht="27" customHeight="1" x14ac:dyDescent="0.25">
      <c r="A15" s="116"/>
      <c r="B15" s="64" t="s">
        <v>78</v>
      </c>
      <c r="C15" s="50"/>
      <c r="D15" s="50"/>
      <c r="E15" s="50"/>
      <c r="F15" s="50"/>
      <c r="G15" s="33">
        <f t="shared" si="0"/>
        <v>10</v>
      </c>
      <c r="H15" s="109"/>
      <c r="I15" s="110"/>
      <c r="J15" s="110"/>
      <c r="K15" s="111"/>
    </row>
    <row r="16" spans="1:11" ht="27" customHeight="1" x14ac:dyDescent="0.25">
      <c r="A16" s="116" t="s">
        <v>89</v>
      </c>
      <c r="B16" s="116"/>
      <c r="C16" s="116"/>
      <c r="D16" s="116"/>
      <c r="E16" s="116"/>
      <c r="F16" s="116"/>
      <c r="G16" s="29">
        <f>SUM(G13:G15)/3</f>
        <v>10</v>
      </c>
      <c r="H16" s="109"/>
      <c r="I16" s="110"/>
      <c r="J16" s="110"/>
      <c r="K16" s="111"/>
    </row>
    <row r="17" spans="1:13" ht="27" customHeight="1" x14ac:dyDescent="0.25">
      <c r="A17" s="116" t="s">
        <v>64</v>
      </c>
      <c r="B17" s="22" t="s">
        <v>34</v>
      </c>
      <c r="C17" s="50"/>
      <c r="D17" s="50"/>
      <c r="E17" s="50"/>
      <c r="F17" s="50"/>
      <c r="G17" s="22">
        <f>10-((C17+D17+E17+F17)*1)</f>
        <v>10</v>
      </c>
      <c r="H17" s="109"/>
      <c r="I17" s="110"/>
      <c r="J17" s="110"/>
      <c r="K17" s="111"/>
    </row>
    <row r="18" spans="1:13" ht="27" customHeight="1" x14ac:dyDescent="0.25">
      <c r="A18" s="116"/>
      <c r="B18" s="33" t="s">
        <v>35</v>
      </c>
      <c r="C18" s="50"/>
      <c r="D18" s="50"/>
      <c r="E18" s="50"/>
      <c r="F18" s="50"/>
      <c r="G18" s="33">
        <f t="shared" ref="G18:G19" si="1">10-((C18+D18+E18+F18)*1)</f>
        <v>10</v>
      </c>
      <c r="H18" s="109"/>
      <c r="I18" s="110"/>
      <c r="J18" s="110"/>
      <c r="K18" s="111"/>
    </row>
    <row r="19" spans="1:13" ht="27" customHeight="1" x14ac:dyDescent="0.25">
      <c r="A19" s="116"/>
      <c r="B19" s="33" t="s">
        <v>78</v>
      </c>
      <c r="C19" s="50"/>
      <c r="D19" s="50"/>
      <c r="E19" s="50"/>
      <c r="F19" s="50"/>
      <c r="G19" s="33">
        <f t="shared" si="1"/>
        <v>10</v>
      </c>
      <c r="H19" s="109"/>
      <c r="I19" s="110"/>
      <c r="J19" s="110"/>
      <c r="K19" s="111"/>
    </row>
    <row r="20" spans="1:13" ht="27" customHeight="1" x14ac:dyDescent="0.25">
      <c r="A20" s="116" t="s">
        <v>89</v>
      </c>
      <c r="B20" s="116"/>
      <c r="C20" s="116"/>
      <c r="D20" s="116"/>
      <c r="E20" s="116"/>
      <c r="F20" s="116"/>
      <c r="G20" s="29">
        <f>SUM(G17:G19)/3</f>
        <v>10</v>
      </c>
      <c r="H20" s="109"/>
      <c r="I20" s="110"/>
      <c r="J20" s="110"/>
      <c r="K20" s="111"/>
    </row>
    <row r="21" spans="1:13" ht="31.5" customHeight="1" x14ac:dyDescent="0.25">
      <c r="A21" s="114" t="s">
        <v>88</v>
      </c>
      <c r="B21" s="114"/>
      <c r="C21" s="114"/>
      <c r="D21" s="114"/>
      <c r="E21" s="114"/>
      <c r="F21" s="114"/>
      <c r="G21" s="30">
        <f>(G20+G16)/2</f>
        <v>10</v>
      </c>
      <c r="H21" s="109"/>
      <c r="I21" s="110"/>
      <c r="J21" s="110"/>
      <c r="K21" s="111"/>
    </row>
    <row r="22" spans="1:13" x14ac:dyDescent="0.25">
      <c r="A22" s="5" t="s">
        <v>42</v>
      </c>
    </row>
    <row r="23" spans="1:13" x14ac:dyDescent="0.25">
      <c r="A23" s="5" t="s">
        <v>68</v>
      </c>
    </row>
    <row r="26" spans="1:13" x14ac:dyDescent="0.25">
      <c r="A26" s="113" t="s">
        <v>22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</row>
    <row r="28" spans="1:13" x14ac:dyDescent="0.25">
      <c r="A28" s="86"/>
      <c r="B28" s="86"/>
      <c r="C28" s="86"/>
      <c r="K28" s="17"/>
      <c r="L28" s="41"/>
      <c r="M28" s="41"/>
    </row>
    <row r="29" spans="1:13" x14ac:dyDescent="0.25">
      <c r="A29" s="107" t="s">
        <v>24</v>
      </c>
      <c r="B29" s="107"/>
      <c r="C29" s="107"/>
      <c r="K29" s="16" t="s">
        <v>25</v>
      </c>
      <c r="L29" s="41"/>
      <c r="M29" s="41"/>
    </row>
  </sheetData>
  <mergeCells count="23">
    <mergeCell ref="A10:B10"/>
    <mergeCell ref="A26:K26"/>
    <mergeCell ref="A21:F21"/>
    <mergeCell ref="C11:F11"/>
    <mergeCell ref="A11:A12"/>
    <mergeCell ref="B11:B12"/>
    <mergeCell ref="A13:A15"/>
    <mergeCell ref="G11:G12"/>
    <mergeCell ref="A16:F16"/>
    <mergeCell ref="A17:A19"/>
    <mergeCell ref="A20:F20"/>
    <mergeCell ref="H15:K15"/>
    <mergeCell ref="H11:K12"/>
    <mergeCell ref="H13:K13"/>
    <mergeCell ref="H14:K14"/>
    <mergeCell ref="A28:C28"/>
    <mergeCell ref="A29:C29"/>
    <mergeCell ref="H20:K20"/>
    <mergeCell ref="H21:K21"/>
    <mergeCell ref="H16:K16"/>
    <mergeCell ref="H17:K17"/>
    <mergeCell ref="H18:K18"/>
    <mergeCell ref="H19:K19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showGridLines="0" tabSelected="1" zoomScale="87" zoomScaleNormal="87" workbookViewId="0">
      <selection activeCell="B5" sqref="B5"/>
    </sheetView>
  </sheetViews>
  <sheetFormatPr baseColWidth="10" defaultRowHeight="15" x14ac:dyDescent="0.25"/>
  <cols>
    <col min="2" max="2" width="42.42578125" customWidth="1"/>
    <col min="3" max="3" width="12.42578125" customWidth="1"/>
    <col min="4" max="5" width="10.85546875" customWidth="1"/>
    <col min="6" max="6" width="11.85546875" customWidth="1"/>
    <col min="7" max="9" width="10.85546875" customWidth="1"/>
    <col min="10" max="10" width="15" customWidth="1"/>
    <col min="11" max="11" width="16.42578125" customWidth="1"/>
    <col min="12" max="12" width="41.85546875" customWidth="1"/>
  </cols>
  <sheetData>
    <row r="1" spans="1:12" x14ac:dyDescent="0.25">
      <c r="L1" s="4" t="s">
        <v>31</v>
      </c>
    </row>
    <row r="2" spans="1:12" x14ac:dyDescent="0.25">
      <c r="L2" s="4" t="str">
        <f>'CONCENTRADO DE DESEMPEÑO'!W2</f>
        <v>ZACATECAS</v>
      </c>
    </row>
    <row r="3" spans="1:12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6" t="s">
        <v>50</v>
      </c>
    </row>
    <row r="4" spans="1:12" ht="43.15" customHeight="1" x14ac:dyDescent="0.25">
      <c r="A4" s="36" t="str">
        <f>'CONCENTRADO DE DESEMPEÑO'!B4</f>
        <v xml:space="preserve">Distrito </v>
      </c>
      <c r="B4" s="32">
        <f>'CONCENTRADO DE DESEMPEÑO'!C4</f>
        <v>0</v>
      </c>
      <c r="C4" s="124"/>
      <c r="D4" s="124"/>
      <c r="E4" s="124"/>
      <c r="F4" s="125"/>
      <c r="G4" s="125"/>
      <c r="H4" s="65"/>
      <c r="J4" s="123" t="str">
        <f>'CONCENTRADO DE DESEMPEÑO'!P4</f>
        <v>Bitácora de desempeño del personal de Módulos de Atención Ciudadana</v>
      </c>
      <c r="K4" s="123"/>
      <c r="L4" s="123"/>
    </row>
    <row r="5" spans="1:12" ht="15.75" x14ac:dyDescent="0.25">
      <c r="A5" s="36" t="str">
        <f>SERVICIO!A8</f>
        <v>Módulo</v>
      </c>
      <c r="B5" s="52">
        <f>'CONCENTRADO DE DESEMPEÑO'!I4</f>
        <v>0</v>
      </c>
      <c r="C5" s="10"/>
      <c r="D5" s="10"/>
      <c r="E5" s="8"/>
      <c r="F5" s="8"/>
      <c r="G5" s="8"/>
      <c r="H5" s="8"/>
      <c r="L5" s="4" t="s">
        <v>44</v>
      </c>
    </row>
    <row r="6" spans="1:12" ht="15.75" x14ac:dyDescent="0.25">
      <c r="A6" s="36"/>
      <c r="B6" s="52"/>
      <c r="C6" s="10"/>
      <c r="D6" s="74" t="str">
        <f>'CONCENTRADO DE DESEMPEÑO'!G5</f>
        <v>ENE-ABR</v>
      </c>
      <c r="E6" s="74" t="str">
        <f>'CONCENTRADO DE DESEMPEÑO'!H5</f>
        <v>ABR-JUN</v>
      </c>
      <c r="F6" s="74" t="str">
        <f>'CONCENTRADO DE DESEMPEÑO'!I5</f>
        <v>JUL-SEP</v>
      </c>
      <c r="G6" s="74" t="str">
        <f>'CONCENTRADO DE DESEMPEÑO'!J5</f>
        <v>OCT-DIC</v>
      </c>
      <c r="J6" s="74"/>
      <c r="K6" s="74"/>
      <c r="L6" s="79" t="s">
        <v>94</v>
      </c>
    </row>
    <row r="7" spans="1:12" x14ac:dyDescent="0.25">
      <c r="B7" s="4" t="str">
        <f>SERVICIO!A10</f>
        <v>Periodo de verificación</v>
      </c>
      <c r="C7" s="63" t="str">
        <f>'CONCENTRADO DE DESEMPEÑO'!C6</f>
        <v>Trimestre</v>
      </c>
      <c r="D7" s="60" t="str">
        <f>IF('CONCENTRADO DE DESEMPEÑO'!G6 = 0,"",'CONCENTRADO DE DESEMPEÑO'!G6)</f>
        <v>X</v>
      </c>
      <c r="E7" s="60" t="str">
        <f>IF('CONCENTRADO DE DESEMPEÑO'!H6 = 0,"",'CONCENTRADO DE DESEMPEÑO'!H6)</f>
        <v/>
      </c>
      <c r="F7" s="60" t="str">
        <f>IF('CONCENTRADO DE DESEMPEÑO'!J6 = 0,"",'CONCENTRADO DE DESEMPEÑO'!J6)</f>
        <v/>
      </c>
      <c r="G7" s="60"/>
      <c r="I7" s="78"/>
      <c r="J7" s="78"/>
      <c r="L7" s="79" t="s">
        <v>95</v>
      </c>
    </row>
    <row r="8" spans="1:12" ht="14.45" customHeight="1" x14ac:dyDescent="0.25">
      <c r="A8" s="98" t="s">
        <v>0</v>
      </c>
      <c r="B8" s="98" t="s">
        <v>1</v>
      </c>
      <c r="C8" s="127" t="str">
        <f>PUNTUALIDAD!C8</f>
        <v>Primer Trimestre</v>
      </c>
      <c r="D8" s="127"/>
      <c r="E8" s="127"/>
      <c r="F8" s="97" t="s">
        <v>89</v>
      </c>
      <c r="G8" s="127" t="str">
        <f>PUNTUALIDAD!J8</f>
        <v>Segundo Trimestre</v>
      </c>
      <c r="H8" s="127"/>
      <c r="I8" s="128"/>
      <c r="J8" s="126" t="s">
        <v>89</v>
      </c>
      <c r="K8" s="97" t="s">
        <v>90</v>
      </c>
      <c r="L8" s="97" t="s">
        <v>45</v>
      </c>
    </row>
    <row r="9" spans="1:12" x14ac:dyDescent="0.25">
      <c r="A9" s="98"/>
      <c r="B9" s="98"/>
      <c r="C9" s="129" t="s">
        <v>28</v>
      </c>
      <c r="D9" s="129" t="s">
        <v>79</v>
      </c>
      <c r="E9" s="129" t="s">
        <v>30</v>
      </c>
      <c r="F9" s="97"/>
      <c r="G9" s="129" t="s">
        <v>28</v>
      </c>
      <c r="H9" s="129" t="s">
        <v>79</v>
      </c>
      <c r="I9" s="129" t="s">
        <v>30</v>
      </c>
      <c r="J9" s="97"/>
      <c r="K9" s="97"/>
      <c r="L9" s="97"/>
    </row>
    <row r="10" spans="1:12" x14ac:dyDescent="0.25">
      <c r="A10" s="98"/>
      <c r="B10" s="98"/>
      <c r="C10" s="130"/>
      <c r="D10" s="130"/>
      <c r="E10" s="130"/>
      <c r="F10" s="97"/>
      <c r="G10" s="130"/>
      <c r="H10" s="130"/>
      <c r="I10" s="130"/>
      <c r="J10" s="97"/>
      <c r="K10" s="97"/>
      <c r="L10" s="97"/>
    </row>
    <row r="11" spans="1:12" ht="21.75" customHeight="1" x14ac:dyDescent="0.25">
      <c r="A11" s="19">
        <v>1</v>
      </c>
      <c r="B11" s="14" t="str">
        <f>'CONCENTRADO DE DESEMPEÑO'!B11</f>
        <v>NOMBRE DEL FUNCIONARIO</v>
      </c>
      <c r="C11" s="51"/>
      <c r="D11" s="51"/>
      <c r="E11" s="51"/>
      <c r="F11" s="34">
        <f>10-((C11+D11+E11)*0.5)</f>
        <v>10</v>
      </c>
      <c r="G11" s="51"/>
      <c r="H11" s="51"/>
      <c r="I11" s="51"/>
      <c r="J11" s="34">
        <f>10-((G11+H11+I11)*0.5)</f>
        <v>10</v>
      </c>
      <c r="K11" s="23">
        <f t="shared" ref="K11:K25" si="0">(F11+J11)/2</f>
        <v>10</v>
      </c>
      <c r="L11" s="47"/>
    </row>
    <row r="12" spans="1:12" ht="21.75" customHeight="1" x14ac:dyDescent="0.25">
      <c r="A12" s="19">
        <v>2</v>
      </c>
      <c r="B12" s="14" t="str">
        <f>'CONCENTRADO DE DESEMPEÑO'!B12</f>
        <v>NOMBRE DEL FUNCIONARIO</v>
      </c>
      <c r="C12" s="51"/>
      <c r="D12" s="51"/>
      <c r="E12" s="51"/>
      <c r="F12" s="34">
        <f t="shared" ref="F12:F25" si="1">10-((C12+D12+E12)*0.5)</f>
        <v>10</v>
      </c>
      <c r="G12" s="51"/>
      <c r="H12" s="51"/>
      <c r="I12" s="51"/>
      <c r="J12" s="34">
        <f t="shared" ref="J12:J25" si="2">10-((G12+H12+I12)*0.5)</f>
        <v>10</v>
      </c>
      <c r="K12" s="23">
        <f t="shared" si="0"/>
        <v>10</v>
      </c>
      <c r="L12" s="47"/>
    </row>
    <row r="13" spans="1:12" ht="21.75" customHeight="1" x14ac:dyDescent="0.25">
      <c r="A13" s="19">
        <v>3</v>
      </c>
      <c r="B13" s="14" t="str">
        <f>'CONCENTRADO DE DESEMPEÑO'!B13</f>
        <v>NOMBRE DEL FUNCIONARIO</v>
      </c>
      <c r="C13" s="51"/>
      <c r="D13" s="51"/>
      <c r="E13" s="51"/>
      <c r="F13" s="34">
        <f t="shared" si="1"/>
        <v>10</v>
      </c>
      <c r="G13" s="51"/>
      <c r="H13" s="51"/>
      <c r="I13" s="51"/>
      <c r="J13" s="34">
        <f t="shared" si="2"/>
        <v>10</v>
      </c>
      <c r="K13" s="23">
        <f t="shared" si="0"/>
        <v>10</v>
      </c>
      <c r="L13" s="47"/>
    </row>
    <row r="14" spans="1:12" ht="21.75" customHeight="1" x14ac:dyDescent="0.25">
      <c r="A14" s="19">
        <v>4</v>
      </c>
      <c r="B14" s="14" t="str">
        <f>'CONCENTRADO DE DESEMPEÑO'!B14</f>
        <v>NOMBRE DEL FUNCIONARIO</v>
      </c>
      <c r="C14" s="51"/>
      <c r="D14" s="51"/>
      <c r="E14" s="51"/>
      <c r="F14" s="34">
        <f t="shared" si="1"/>
        <v>10</v>
      </c>
      <c r="G14" s="51"/>
      <c r="H14" s="51"/>
      <c r="I14" s="51"/>
      <c r="J14" s="34">
        <f t="shared" si="2"/>
        <v>10</v>
      </c>
      <c r="K14" s="23">
        <f t="shared" si="0"/>
        <v>10</v>
      </c>
      <c r="L14" s="47"/>
    </row>
    <row r="15" spans="1:12" ht="21.75" customHeight="1" x14ac:dyDescent="0.25">
      <c r="A15" s="19">
        <v>5</v>
      </c>
      <c r="B15" s="14" t="str">
        <f>'CONCENTRADO DE DESEMPEÑO'!B15</f>
        <v>NOMBRE DEL FUNCIONARIO</v>
      </c>
      <c r="C15" s="51"/>
      <c r="D15" s="51"/>
      <c r="E15" s="51"/>
      <c r="F15" s="34">
        <f t="shared" si="1"/>
        <v>10</v>
      </c>
      <c r="G15" s="51"/>
      <c r="H15" s="51"/>
      <c r="I15" s="51"/>
      <c r="J15" s="34">
        <f t="shared" si="2"/>
        <v>10</v>
      </c>
      <c r="K15" s="23">
        <f t="shared" si="0"/>
        <v>10</v>
      </c>
      <c r="L15" s="47"/>
    </row>
    <row r="16" spans="1:12" ht="21.75" customHeight="1" x14ac:dyDescent="0.25">
      <c r="A16" s="19">
        <v>6</v>
      </c>
      <c r="B16" s="14" t="str">
        <f>'CONCENTRADO DE DESEMPEÑO'!B16</f>
        <v>NOMBRE DEL FUNCIONARIO</v>
      </c>
      <c r="C16" s="51"/>
      <c r="D16" s="51"/>
      <c r="E16" s="51"/>
      <c r="F16" s="34">
        <f t="shared" si="1"/>
        <v>10</v>
      </c>
      <c r="G16" s="51"/>
      <c r="H16" s="51"/>
      <c r="I16" s="51"/>
      <c r="J16" s="34">
        <f t="shared" si="2"/>
        <v>10</v>
      </c>
      <c r="K16" s="23">
        <f t="shared" si="0"/>
        <v>10</v>
      </c>
      <c r="L16" s="47"/>
    </row>
    <row r="17" spans="1:12" ht="21.75" customHeight="1" x14ac:dyDescent="0.25">
      <c r="A17" s="19">
        <v>7</v>
      </c>
      <c r="B17" s="14" t="str">
        <f>'CONCENTRADO DE DESEMPEÑO'!B17</f>
        <v>NOMBRE DEL FUNCIONARIO</v>
      </c>
      <c r="C17" s="51"/>
      <c r="D17" s="51"/>
      <c r="E17" s="51"/>
      <c r="F17" s="34">
        <f t="shared" si="1"/>
        <v>10</v>
      </c>
      <c r="G17" s="51"/>
      <c r="H17" s="51"/>
      <c r="I17" s="51"/>
      <c r="J17" s="34">
        <f t="shared" si="2"/>
        <v>10</v>
      </c>
      <c r="K17" s="23">
        <f t="shared" si="0"/>
        <v>10</v>
      </c>
      <c r="L17" s="47"/>
    </row>
    <row r="18" spans="1:12" ht="21.75" customHeight="1" x14ac:dyDescent="0.25">
      <c r="A18" s="19">
        <v>8</v>
      </c>
      <c r="B18" s="14" t="str">
        <f>'CONCENTRADO DE DESEMPEÑO'!B18</f>
        <v>NOMBRE DEL FUNCIONARIO</v>
      </c>
      <c r="C18" s="51"/>
      <c r="D18" s="51"/>
      <c r="E18" s="51"/>
      <c r="F18" s="34">
        <f t="shared" si="1"/>
        <v>10</v>
      </c>
      <c r="G18" s="51"/>
      <c r="H18" s="51"/>
      <c r="I18" s="51"/>
      <c r="J18" s="34">
        <f t="shared" si="2"/>
        <v>10</v>
      </c>
      <c r="K18" s="23">
        <f t="shared" si="0"/>
        <v>10</v>
      </c>
      <c r="L18" s="47"/>
    </row>
    <row r="19" spans="1:12" ht="21.75" customHeight="1" x14ac:dyDescent="0.25">
      <c r="A19" s="19">
        <v>9</v>
      </c>
      <c r="B19" s="14" t="str">
        <f>'CONCENTRADO DE DESEMPEÑO'!B19</f>
        <v>NOMBRE DEL FUNCIONARIO</v>
      </c>
      <c r="C19" s="51"/>
      <c r="D19" s="51"/>
      <c r="E19" s="51"/>
      <c r="F19" s="34">
        <f t="shared" si="1"/>
        <v>10</v>
      </c>
      <c r="G19" s="51"/>
      <c r="H19" s="51"/>
      <c r="I19" s="51"/>
      <c r="J19" s="34">
        <f t="shared" si="2"/>
        <v>10</v>
      </c>
      <c r="K19" s="23">
        <f t="shared" si="0"/>
        <v>10</v>
      </c>
      <c r="L19" s="47"/>
    </row>
    <row r="20" spans="1:12" ht="21.75" customHeight="1" x14ac:dyDescent="0.25">
      <c r="A20" s="19">
        <v>10</v>
      </c>
      <c r="B20" s="14" t="str">
        <f>'CONCENTRADO DE DESEMPEÑO'!B20</f>
        <v>NOMBRE DEL FUNCIONARIO</v>
      </c>
      <c r="C20" s="51"/>
      <c r="D20" s="51"/>
      <c r="E20" s="51"/>
      <c r="F20" s="34">
        <f t="shared" si="1"/>
        <v>10</v>
      </c>
      <c r="G20" s="51"/>
      <c r="H20" s="51"/>
      <c r="I20" s="51"/>
      <c r="J20" s="34">
        <f t="shared" si="2"/>
        <v>10</v>
      </c>
      <c r="K20" s="23">
        <f t="shared" si="0"/>
        <v>10</v>
      </c>
      <c r="L20" s="47"/>
    </row>
    <row r="21" spans="1:12" ht="21.75" customHeight="1" x14ac:dyDescent="0.25">
      <c r="A21" s="19">
        <v>11</v>
      </c>
      <c r="B21" s="14" t="str">
        <f>'CONCENTRADO DE DESEMPEÑO'!B21</f>
        <v>NOMBRE DEL FUNCIONARIO</v>
      </c>
      <c r="C21" s="51"/>
      <c r="D21" s="51"/>
      <c r="E21" s="51"/>
      <c r="F21" s="34">
        <f t="shared" si="1"/>
        <v>10</v>
      </c>
      <c r="G21" s="51"/>
      <c r="H21" s="51"/>
      <c r="I21" s="51"/>
      <c r="J21" s="34">
        <f t="shared" si="2"/>
        <v>10</v>
      </c>
      <c r="K21" s="23">
        <f t="shared" si="0"/>
        <v>10</v>
      </c>
      <c r="L21" s="47"/>
    </row>
    <row r="22" spans="1:12" ht="21.75" customHeight="1" x14ac:dyDescent="0.25">
      <c r="A22" s="19">
        <v>12</v>
      </c>
      <c r="B22" s="14" t="str">
        <f>'CONCENTRADO DE DESEMPEÑO'!B22</f>
        <v>NOMBRE DEL FUNCIONARIO</v>
      </c>
      <c r="C22" s="51"/>
      <c r="D22" s="51"/>
      <c r="E22" s="51"/>
      <c r="F22" s="34">
        <f t="shared" si="1"/>
        <v>10</v>
      </c>
      <c r="G22" s="51"/>
      <c r="H22" s="51"/>
      <c r="I22" s="51"/>
      <c r="J22" s="34">
        <f t="shared" si="2"/>
        <v>10</v>
      </c>
      <c r="K22" s="23">
        <f t="shared" si="0"/>
        <v>10</v>
      </c>
      <c r="L22" s="47"/>
    </row>
    <row r="23" spans="1:12" ht="21.75" customHeight="1" x14ac:dyDescent="0.25">
      <c r="A23" s="19">
        <v>13</v>
      </c>
      <c r="B23" s="14" t="str">
        <f>'CONCENTRADO DE DESEMPEÑO'!B23</f>
        <v>NOMBRE DEL FUNCIONARIO</v>
      </c>
      <c r="C23" s="51"/>
      <c r="D23" s="51"/>
      <c r="E23" s="51"/>
      <c r="F23" s="34">
        <f t="shared" si="1"/>
        <v>10</v>
      </c>
      <c r="G23" s="51"/>
      <c r="H23" s="51"/>
      <c r="I23" s="51"/>
      <c r="J23" s="34">
        <f t="shared" si="2"/>
        <v>10</v>
      </c>
      <c r="K23" s="23">
        <f t="shared" si="0"/>
        <v>10</v>
      </c>
      <c r="L23" s="47"/>
    </row>
    <row r="24" spans="1:12" ht="21.75" customHeight="1" x14ac:dyDescent="0.25">
      <c r="A24" s="19">
        <v>14</v>
      </c>
      <c r="B24" s="14" t="str">
        <f>'CONCENTRADO DE DESEMPEÑO'!B24</f>
        <v>NOMBRE DEL FUNCIONARIO</v>
      </c>
      <c r="C24" s="51"/>
      <c r="D24" s="51"/>
      <c r="E24" s="51"/>
      <c r="F24" s="34">
        <f t="shared" si="1"/>
        <v>10</v>
      </c>
      <c r="G24" s="51"/>
      <c r="H24" s="51"/>
      <c r="I24" s="51"/>
      <c r="J24" s="34">
        <f t="shared" si="2"/>
        <v>10</v>
      </c>
      <c r="K24" s="23">
        <f t="shared" si="0"/>
        <v>10</v>
      </c>
      <c r="L24" s="47"/>
    </row>
    <row r="25" spans="1:12" ht="21.75" customHeight="1" x14ac:dyDescent="0.25">
      <c r="A25" s="19">
        <v>15</v>
      </c>
      <c r="B25" s="14" t="str">
        <f>'CONCENTRADO DE DESEMPEÑO'!B25</f>
        <v>NOMBRE DEL FUNCIONARIO</v>
      </c>
      <c r="C25" s="51"/>
      <c r="D25" s="51"/>
      <c r="E25" s="51"/>
      <c r="F25" s="34">
        <f t="shared" si="1"/>
        <v>10</v>
      </c>
      <c r="G25" s="51"/>
      <c r="H25" s="51"/>
      <c r="I25" s="51"/>
      <c r="J25" s="34">
        <f t="shared" si="2"/>
        <v>10</v>
      </c>
      <c r="K25" s="23">
        <f t="shared" si="0"/>
        <v>10</v>
      </c>
      <c r="L25" s="47"/>
    </row>
    <row r="26" spans="1:12" x14ac:dyDescent="0.25">
      <c r="A26" s="5"/>
    </row>
    <row r="27" spans="1:12" x14ac:dyDescent="0.25">
      <c r="A27" s="5" t="s">
        <v>71</v>
      </c>
    </row>
    <row r="28" spans="1:12" x14ac:dyDescent="0.25">
      <c r="A28" s="5" t="s">
        <v>49</v>
      </c>
    </row>
    <row r="29" spans="1:12" ht="28.5" customHeight="1" x14ac:dyDescent="0.25">
      <c r="A29" s="113" t="s">
        <v>22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</row>
    <row r="33" spans="2:11" x14ac:dyDescent="0.25">
      <c r="C33" s="41"/>
      <c r="D33" s="41"/>
      <c r="E33" s="41"/>
      <c r="G33" s="41"/>
      <c r="H33" s="41"/>
      <c r="I33" s="86"/>
      <c r="J33" s="86"/>
      <c r="K33" s="86"/>
    </row>
    <row r="34" spans="2:11" x14ac:dyDescent="0.25">
      <c r="B34" s="16" t="s">
        <v>51</v>
      </c>
      <c r="C34" s="107"/>
      <c r="D34" s="107"/>
      <c r="E34" s="107"/>
      <c r="G34" s="41"/>
      <c r="H34" s="41"/>
      <c r="I34" s="108" t="s">
        <v>25</v>
      </c>
      <c r="J34" s="108"/>
      <c r="K34" s="108"/>
    </row>
  </sheetData>
  <mergeCells count="21">
    <mergeCell ref="H9:H10"/>
    <mergeCell ref="D9:D10"/>
    <mergeCell ref="C9:C10"/>
    <mergeCell ref="E9:E10"/>
    <mergeCell ref="G9:G10"/>
    <mergeCell ref="J4:L4"/>
    <mergeCell ref="I34:K34"/>
    <mergeCell ref="I33:K33"/>
    <mergeCell ref="C4:E4"/>
    <mergeCell ref="F4:G4"/>
    <mergeCell ref="C34:E34"/>
    <mergeCell ref="J8:J10"/>
    <mergeCell ref="K8:K10"/>
    <mergeCell ref="A29:L29"/>
    <mergeCell ref="A8:A10"/>
    <mergeCell ref="B8:B10"/>
    <mergeCell ref="L8:L10"/>
    <mergeCell ref="C8:E8"/>
    <mergeCell ref="F8:F10"/>
    <mergeCell ref="G8:I8"/>
    <mergeCell ref="I9:I10"/>
  </mergeCells>
  <printOptions horizontalCentered="1"/>
  <pageMargins left="0.25" right="0.25" top="0.75" bottom="0.75" header="0.3" footer="0.3"/>
  <pageSetup scale="66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showGridLines="0" tabSelected="1" zoomScaleNormal="100" workbookViewId="0">
      <selection activeCell="B5" sqref="B5"/>
    </sheetView>
  </sheetViews>
  <sheetFormatPr baseColWidth="10" defaultRowHeight="15" x14ac:dyDescent="0.25"/>
  <cols>
    <col min="2" max="2" width="42.42578125" customWidth="1"/>
    <col min="3" max="3" width="12.28515625" customWidth="1"/>
    <col min="4" max="5" width="10.85546875" customWidth="1"/>
    <col min="6" max="6" width="12.7109375" customWidth="1"/>
    <col min="7" max="8" width="10.85546875" customWidth="1"/>
    <col min="9" max="9" width="13.140625" customWidth="1"/>
    <col min="10" max="10" width="12.140625" customWidth="1"/>
    <col min="11" max="11" width="12.28515625" customWidth="1"/>
    <col min="12" max="12" width="41.85546875" customWidth="1"/>
  </cols>
  <sheetData>
    <row r="1" spans="1:12" x14ac:dyDescent="0.25">
      <c r="L1" s="4" t="s">
        <v>31</v>
      </c>
    </row>
    <row r="2" spans="1:12" x14ac:dyDescent="0.25">
      <c r="L2" s="4" t="str">
        <f>'CONCENTRADO DE DESEMPEÑO'!W2</f>
        <v>ZACATECAS</v>
      </c>
    </row>
    <row r="3" spans="1:12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7" t="s">
        <v>50</v>
      </c>
    </row>
    <row r="4" spans="1:12" ht="43.15" customHeight="1" x14ac:dyDescent="0.25">
      <c r="A4" s="36" t="str">
        <f>'CONCENTRADO DE DESEMPEÑO'!B4</f>
        <v xml:space="preserve">Distrito </v>
      </c>
      <c r="B4" s="32">
        <f>'CONCENTRADO DE DESEMPEÑO'!C4</f>
        <v>0</v>
      </c>
      <c r="C4" s="124"/>
      <c r="D4" s="124"/>
      <c r="E4" s="124"/>
      <c r="F4" s="125"/>
      <c r="G4" s="125"/>
      <c r="H4" s="65"/>
      <c r="J4" s="123" t="str">
        <f>'CONCENTRADO DE DESEMPEÑO'!P4</f>
        <v>Bitácora de desempeño del personal de Módulos de Atención Ciudadana</v>
      </c>
      <c r="K4" s="123"/>
      <c r="L4" s="123"/>
    </row>
    <row r="5" spans="1:12" ht="15.75" x14ac:dyDescent="0.25">
      <c r="A5" s="36" t="str">
        <f>SERVICIO!A8</f>
        <v>Módulo</v>
      </c>
      <c r="B5" s="32">
        <f>'CONCENTRADO DE DESEMPEÑO'!I4</f>
        <v>0</v>
      </c>
      <c r="C5" s="10"/>
      <c r="D5" s="10"/>
      <c r="E5" s="8"/>
      <c r="F5" s="8"/>
      <c r="G5" s="8"/>
      <c r="H5" s="8"/>
      <c r="L5" s="4" t="s">
        <v>52</v>
      </c>
    </row>
    <row r="6" spans="1:12" ht="15.75" x14ac:dyDescent="0.25">
      <c r="A6" s="36"/>
      <c r="B6" s="32"/>
      <c r="C6" s="10"/>
      <c r="D6" s="10"/>
      <c r="E6" s="74" t="str">
        <f>'CONCENTRADO DE DESEMPEÑO'!G5</f>
        <v>ENE-ABR</v>
      </c>
      <c r="F6" s="74" t="str">
        <f>'CONCENTRADO DE DESEMPEÑO'!H5</f>
        <v>ABR-JUN</v>
      </c>
      <c r="G6" s="74" t="str">
        <f>'CONCENTRADO DE DESEMPEÑO'!I5</f>
        <v>JUL-SEP</v>
      </c>
      <c r="H6" s="74" t="str">
        <f>'CONCENTRADO DE DESEMPEÑO'!J5</f>
        <v>OCT-DIC</v>
      </c>
      <c r="I6" s="74"/>
      <c r="J6" s="9">
        <f>'CONCENTRADO DE DESEMPEÑO'!R6</f>
        <v>2020</v>
      </c>
      <c r="L6" s="79" t="s">
        <v>94</v>
      </c>
    </row>
    <row r="7" spans="1:12" x14ac:dyDescent="0.25">
      <c r="B7" s="4" t="str">
        <f>SERVICIO!A10</f>
        <v>Periodo de verificación</v>
      </c>
      <c r="D7" s="11" t="str">
        <f>'CONCENTRADO DE DESEMPEÑO'!C6</f>
        <v>Trimestre</v>
      </c>
      <c r="E7" s="60" t="str">
        <f>IF('CONCENTRADO DE DESEMPEÑO'!G6 = 0,"",'CONCENTRADO DE DESEMPEÑO'!G6)</f>
        <v>X</v>
      </c>
      <c r="F7" s="60" t="str">
        <f>IF('CONCENTRADO DE DESEMPEÑO'!I6 = 0,"",'CONCENTRADO DE DESEMPEÑO'!I6)</f>
        <v/>
      </c>
      <c r="G7" s="60" t="str">
        <f>IF('CONCENTRADO DE DESEMPEÑO'!J6 = 0,"",'CONCENTRADO DE DESEMPEÑO'!J6)</f>
        <v/>
      </c>
      <c r="H7" s="81"/>
      <c r="I7" s="78"/>
      <c r="L7" s="79" t="s">
        <v>95</v>
      </c>
    </row>
    <row r="8" spans="1:12" ht="14.45" customHeight="1" x14ac:dyDescent="0.25">
      <c r="A8" s="98" t="s">
        <v>0</v>
      </c>
      <c r="B8" s="98" t="s">
        <v>1</v>
      </c>
      <c r="C8" s="131" t="str">
        <f>PUNTUALIDAD!C8</f>
        <v>Primer Trimestre</v>
      </c>
      <c r="D8" s="131"/>
      <c r="E8" s="131"/>
      <c r="F8" s="97" t="s">
        <v>89</v>
      </c>
      <c r="G8" s="131" t="s">
        <v>64</v>
      </c>
      <c r="H8" s="131"/>
      <c r="I8" s="132"/>
      <c r="J8" s="97" t="s">
        <v>89</v>
      </c>
      <c r="K8" s="97" t="s">
        <v>90</v>
      </c>
      <c r="L8" s="97" t="s">
        <v>75</v>
      </c>
    </row>
    <row r="9" spans="1:12" x14ac:dyDescent="0.25">
      <c r="A9" s="98"/>
      <c r="B9" s="98"/>
      <c r="C9" s="133" t="s">
        <v>28</v>
      </c>
      <c r="D9" s="133" t="s">
        <v>79</v>
      </c>
      <c r="E9" s="133" t="s">
        <v>30</v>
      </c>
      <c r="F9" s="97"/>
      <c r="G9" s="133" t="s">
        <v>28</v>
      </c>
      <c r="H9" s="133" t="s">
        <v>79</v>
      </c>
      <c r="I9" s="133" t="s">
        <v>30</v>
      </c>
      <c r="J9" s="97"/>
      <c r="K9" s="97"/>
      <c r="L9" s="97"/>
    </row>
    <row r="10" spans="1:12" x14ac:dyDescent="0.25">
      <c r="A10" s="98"/>
      <c r="B10" s="98"/>
      <c r="C10" s="134"/>
      <c r="D10" s="134"/>
      <c r="E10" s="134"/>
      <c r="F10" s="97"/>
      <c r="G10" s="134"/>
      <c r="H10" s="134"/>
      <c r="I10" s="134"/>
      <c r="J10" s="97"/>
      <c r="K10" s="97"/>
      <c r="L10" s="97"/>
    </row>
    <row r="11" spans="1:12" ht="21.75" customHeight="1" x14ac:dyDescent="0.25">
      <c r="A11" s="21">
        <v>1</v>
      </c>
      <c r="B11" s="14" t="str">
        <f>'CONCENTRADO DE DESEMPEÑO'!B11</f>
        <v>NOMBRE DEL FUNCIONARIO</v>
      </c>
      <c r="C11" s="51"/>
      <c r="D11" s="51"/>
      <c r="E11" s="51"/>
      <c r="F11" s="34">
        <f>10-((C11+D11+E11)*1.5)</f>
        <v>10</v>
      </c>
      <c r="G11" s="51"/>
      <c r="H11" s="51"/>
      <c r="I11" s="51"/>
      <c r="J11" s="34">
        <f>10-((G11+H11+I11)*1.5)</f>
        <v>10</v>
      </c>
      <c r="K11" s="23">
        <f t="shared" ref="K11:K25" si="0">(F11+J11)/2</f>
        <v>10</v>
      </c>
      <c r="L11" s="56"/>
    </row>
    <row r="12" spans="1:12" ht="21.75" customHeight="1" x14ac:dyDescent="0.25">
      <c r="A12" s="21">
        <v>2</v>
      </c>
      <c r="B12" s="14" t="str">
        <f>'CONCENTRADO DE DESEMPEÑO'!B12</f>
        <v>NOMBRE DEL FUNCIONARIO</v>
      </c>
      <c r="C12" s="51"/>
      <c r="D12" s="51"/>
      <c r="E12" s="51"/>
      <c r="F12" s="34">
        <f t="shared" ref="F12:F25" si="1">10-((C12+D12+E12)*1.5)</f>
        <v>10</v>
      </c>
      <c r="G12" s="51"/>
      <c r="H12" s="51"/>
      <c r="I12" s="51"/>
      <c r="J12" s="34">
        <f t="shared" ref="J12:J25" si="2">10-((G12+H12+I12)*1.5)</f>
        <v>10</v>
      </c>
      <c r="K12" s="23">
        <f t="shared" si="0"/>
        <v>10</v>
      </c>
      <c r="L12" s="56"/>
    </row>
    <row r="13" spans="1:12" ht="21.75" customHeight="1" x14ac:dyDescent="0.25">
      <c r="A13" s="21">
        <v>3</v>
      </c>
      <c r="B13" s="14" t="str">
        <f>'CONCENTRADO DE DESEMPEÑO'!B13</f>
        <v>NOMBRE DEL FUNCIONARIO</v>
      </c>
      <c r="C13" s="51"/>
      <c r="D13" s="51"/>
      <c r="E13" s="51"/>
      <c r="F13" s="34">
        <f t="shared" si="1"/>
        <v>10</v>
      </c>
      <c r="G13" s="51"/>
      <c r="H13" s="51"/>
      <c r="I13" s="51"/>
      <c r="J13" s="34">
        <f t="shared" si="2"/>
        <v>10</v>
      </c>
      <c r="K13" s="23">
        <f t="shared" si="0"/>
        <v>10</v>
      </c>
      <c r="L13" s="56"/>
    </row>
    <row r="14" spans="1:12" ht="21.75" customHeight="1" x14ac:dyDescent="0.25">
      <c r="A14" s="21">
        <v>4</v>
      </c>
      <c r="B14" s="14" t="str">
        <f>'CONCENTRADO DE DESEMPEÑO'!B14</f>
        <v>NOMBRE DEL FUNCIONARIO</v>
      </c>
      <c r="C14" s="51"/>
      <c r="D14" s="51"/>
      <c r="E14" s="51"/>
      <c r="F14" s="34">
        <f t="shared" si="1"/>
        <v>10</v>
      </c>
      <c r="G14" s="51"/>
      <c r="H14" s="51"/>
      <c r="I14" s="51"/>
      <c r="J14" s="34">
        <f t="shared" si="2"/>
        <v>10</v>
      </c>
      <c r="K14" s="23">
        <f t="shared" si="0"/>
        <v>10</v>
      </c>
      <c r="L14" s="56"/>
    </row>
    <row r="15" spans="1:12" ht="21.75" customHeight="1" x14ac:dyDescent="0.25">
      <c r="A15" s="21">
        <v>5</v>
      </c>
      <c r="B15" s="14" t="str">
        <f>'CONCENTRADO DE DESEMPEÑO'!B15</f>
        <v>NOMBRE DEL FUNCIONARIO</v>
      </c>
      <c r="C15" s="51"/>
      <c r="D15" s="51"/>
      <c r="E15" s="51"/>
      <c r="F15" s="34">
        <f t="shared" si="1"/>
        <v>10</v>
      </c>
      <c r="G15" s="51"/>
      <c r="H15" s="51"/>
      <c r="I15" s="51"/>
      <c r="J15" s="34">
        <f t="shared" si="2"/>
        <v>10</v>
      </c>
      <c r="K15" s="23">
        <f t="shared" si="0"/>
        <v>10</v>
      </c>
      <c r="L15" s="56"/>
    </row>
    <row r="16" spans="1:12" ht="21.75" customHeight="1" x14ac:dyDescent="0.25">
      <c r="A16" s="21">
        <v>6</v>
      </c>
      <c r="B16" s="14" t="str">
        <f>'CONCENTRADO DE DESEMPEÑO'!B16</f>
        <v>NOMBRE DEL FUNCIONARIO</v>
      </c>
      <c r="C16" s="51"/>
      <c r="D16" s="51"/>
      <c r="E16" s="51"/>
      <c r="F16" s="34">
        <f t="shared" si="1"/>
        <v>10</v>
      </c>
      <c r="G16" s="51"/>
      <c r="H16" s="51"/>
      <c r="I16" s="51"/>
      <c r="J16" s="34">
        <f t="shared" si="2"/>
        <v>10</v>
      </c>
      <c r="K16" s="23">
        <f t="shared" si="0"/>
        <v>10</v>
      </c>
      <c r="L16" s="56"/>
    </row>
    <row r="17" spans="1:12" ht="21.75" customHeight="1" x14ac:dyDescent="0.25">
      <c r="A17" s="21">
        <v>7</v>
      </c>
      <c r="B17" s="14" t="str">
        <f>'CONCENTRADO DE DESEMPEÑO'!B17</f>
        <v>NOMBRE DEL FUNCIONARIO</v>
      </c>
      <c r="C17" s="51"/>
      <c r="D17" s="51"/>
      <c r="E17" s="51"/>
      <c r="F17" s="34">
        <f t="shared" si="1"/>
        <v>10</v>
      </c>
      <c r="G17" s="51"/>
      <c r="H17" s="51"/>
      <c r="I17" s="51"/>
      <c r="J17" s="34">
        <f t="shared" si="2"/>
        <v>10</v>
      </c>
      <c r="K17" s="23">
        <f t="shared" si="0"/>
        <v>10</v>
      </c>
      <c r="L17" s="56"/>
    </row>
    <row r="18" spans="1:12" ht="21.75" customHeight="1" x14ac:dyDescent="0.25">
      <c r="A18" s="21">
        <v>8</v>
      </c>
      <c r="B18" s="14" t="str">
        <f>'CONCENTRADO DE DESEMPEÑO'!B18</f>
        <v>NOMBRE DEL FUNCIONARIO</v>
      </c>
      <c r="C18" s="51"/>
      <c r="D18" s="51"/>
      <c r="E18" s="51"/>
      <c r="F18" s="34">
        <f t="shared" si="1"/>
        <v>10</v>
      </c>
      <c r="G18" s="51"/>
      <c r="H18" s="51"/>
      <c r="I18" s="51"/>
      <c r="J18" s="34">
        <f t="shared" si="2"/>
        <v>10</v>
      </c>
      <c r="K18" s="23">
        <f t="shared" si="0"/>
        <v>10</v>
      </c>
      <c r="L18" s="56"/>
    </row>
    <row r="19" spans="1:12" ht="21.75" customHeight="1" x14ac:dyDescent="0.25">
      <c r="A19" s="21">
        <v>9</v>
      </c>
      <c r="B19" s="14" t="str">
        <f>'CONCENTRADO DE DESEMPEÑO'!B19</f>
        <v>NOMBRE DEL FUNCIONARIO</v>
      </c>
      <c r="C19" s="51"/>
      <c r="D19" s="51"/>
      <c r="E19" s="51"/>
      <c r="F19" s="34">
        <f t="shared" si="1"/>
        <v>10</v>
      </c>
      <c r="G19" s="51"/>
      <c r="H19" s="51"/>
      <c r="I19" s="51"/>
      <c r="J19" s="34">
        <f t="shared" si="2"/>
        <v>10</v>
      </c>
      <c r="K19" s="23">
        <f t="shared" si="0"/>
        <v>10</v>
      </c>
      <c r="L19" s="56"/>
    </row>
    <row r="20" spans="1:12" ht="21.75" customHeight="1" x14ac:dyDescent="0.25">
      <c r="A20" s="21">
        <v>10</v>
      </c>
      <c r="B20" s="14" t="str">
        <f>'CONCENTRADO DE DESEMPEÑO'!B20</f>
        <v>NOMBRE DEL FUNCIONARIO</v>
      </c>
      <c r="C20" s="51"/>
      <c r="D20" s="51"/>
      <c r="E20" s="51"/>
      <c r="F20" s="34">
        <f t="shared" si="1"/>
        <v>10</v>
      </c>
      <c r="G20" s="51"/>
      <c r="H20" s="51"/>
      <c r="I20" s="51"/>
      <c r="J20" s="34">
        <f t="shared" si="2"/>
        <v>10</v>
      </c>
      <c r="K20" s="23">
        <f t="shared" si="0"/>
        <v>10</v>
      </c>
      <c r="L20" s="56"/>
    </row>
    <row r="21" spans="1:12" ht="21.75" customHeight="1" x14ac:dyDescent="0.25">
      <c r="A21" s="21">
        <v>11</v>
      </c>
      <c r="B21" s="14" t="str">
        <f>'CONCENTRADO DE DESEMPEÑO'!B21</f>
        <v>NOMBRE DEL FUNCIONARIO</v>
      </c>
      <c r="C21" s="51"/>
      <c r="D21" s="51"/>
      <c r="E21" s="51"/>
      <c r="F21" s="34">
        <f t="shared" si="1"/>
        <v>10</v>
      </c>
      <c r="G21" s="51"/>
      <c r="H21" s="51"/>
      <c r="I21" s="51"/>
      <c r="J21" s="34">
        <f t="shared" si="2"/>
        <v>10</v>
      </c>
      <c r="K21" s="23">
        <f t="shared" si="0"/>
        <v>10</v>
      </c>
      <c r="L21" s="56"/>
    </row>
    <row r="22" spans="1:12" ht="21.75" customHeight="1" x14ac:dyDescent="0.25">
      <c r="A22" s="21">
        <v>12</v>
      </c>
      <c r="B22" s="14" t="str">
        <f>'CONCENTRADO DE DESEMPEÑO'!B22</f>
        <v>NOMBRE DEL FUNCIONARIO</v>
      </c>
      <c r="C22" s="51"/>
      <c r="D22" s="51"/>
      <c r="E22" s="51"/>
      <c r="F22" s="34">
        <f t="shared" si="1"/>
        <v>10</v>
      </c>
      <c r="G22" s="51"/>
      <c r="H22" s="51"/>
      <c r="I22" s="51"/>
      <c r="J22" s="34">
        <f t="shared" si="2"/>
        <v>10</v>
      </c>
      <c r="K22" s="23">
        <f t="shared" si="0"/>
        <v>10</v>
      </c>
      <c r="L22" s="56"/>
    </row>
    <row r="23" spans="1:12" ht="21.75" customHeight="1" x14ac:dyDescent="0.25">
      <c r="A23" s="21">
        <v>13</v>
      </c>
      <c r="B23" s="14" t="str">
        <f>'CONCENTRADO DE DESEMPEÑO'!B23</f>
        <v>NOMBRE DEL FUNCIONARIO</v>
      </c>
      <c r="C23" s="51"/>
      <c r="D23" s="51"/>
      <c r="E23" s="51"/>
      <c r="F23" s="34">
        <f t="shared" si="1"/>
        <v>10</v>
      </c>
      <c r="G23" s="51"/>
      <c r="H23" s="51"/>
      <c r="I23" s="51"/>
      <c r="J23" s="34">
        <f t="shared" si="2"/>
        <v>10</v>
      </c>
      <c r="K23" s="23">
        <f t="shared" si="0"/>
        <v>10</v>
      </c>
      <c r="L23" s="56"/>
    </row>
    <row r="24" spans="1:12" ht="21.75" customHeight="1" x14ac:dyDescent="0.25">
      <c r="A24" s="21">
        <v>14</v>
      </c>
      <c r="B24" s="14" t="str">
        <f>'CONCENTRADO DE DESEMPEÑO'!B24</f>
        <v>NOMBRE DEL FUNCIONARIO</v>
      </c>
      <c r="C24" s="51"/>
      <c r="D24" s="51"/>
      <c r="E24" s="51"/>
      <c r="F24" s="34">
        <f t="shared" si="1"/>
        <v>10</v>
      </c>
      <c r="G24" s="51"/>
      <c r="H24" s="51"/>
      <c r="I24" s="51"/>
      <c r="J24" s="34">
        <f t="shared" si="2"/>
        <v>10</v>
      </c>
      <c r="K24" s="23">
        <f t="shared" si="0"/>
        <v>10</v>
      </c>
      <c r="L24" s="56"/>
    </row>
    <row r="25" spans="1:12" ht="21.75" customHeight="1" x14ac:dyDescent="0.25">
      <c r="A25" s="21">
        <v>15</v>
      </c>
      <c r="B25" s="14" t="str">
        <f>'CONCENTRADO DE DESEMPEÑO'!B25</f>
        <v>NOMBRE DEL FUNCIONARIO</v>
      </c>
      <c r="C25" s="51"/>
      <c r="D25" s="51"/>
      <c r="E25" s="51"/>
      <c r="F25" s="34">
        <f t="shared" si="1"/>
        <v>10</v>
      </c>
      <c r="G25" s="51"/>
      <c r="H25" s="51"/>
      <c r="I25" s="51"/>
      <c r="J25" s="34">
        <f t="shared" si="2"/>
        <v>10</v>
      </c>
      <c r="K25" s="23">
        <f t="shared" si="0"/>
        <v>10</v>
      </c>
      <c r="L25" s="56"/>
    </row>
    <row r="26" spans="1:12" x14ac:dyDescent="0.25">
      <c r="A26" s="5"/>
    </row>
    <row r="27" spans="1:12" x14ac:dyDescent="0.25">
      <c r="A27" s="5" t="s">
        <v>72</v>
      </c>
    </row>
    <row r="28" spans="1:12" x14ac:dyDescent="0.25">
      <c r="A28" s="5" t="s">
        <v>49</v>
      </c>
    </row>
    <row r="29" spans="1:12" ht="28.5" customHeight="1" x14ac:dyDescent="0.25">
      <c r="A29" s="113" t="s">
        <v>22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</row>
    <row r="33" spans="3:9" x14ac:dyDescent="0.25">
      <c r="C33" s="86"/>
      <c r="D33" s="86"/>
      <c r="E33" s="86"/>
      <c r="G33" s="86"/>
      <c r="H33" s="86"/>
      <c r="I33" s="86"/>
    </row>
    <row r="34" spans="3:9" x14ac:dyDescent="0.25">
      <c r="C34" s="107" t="s">
        <v>24</v>
      </c>
      <c r="D34" s="107"/>
      <c r="E34" s="107"/>
      <c r="G34" s="135" t="s">
        <v>25</v>
      </c>
      <c r="H34" s="135"/>
      <c r="I34" s="135"/>
    </row>
  </sheetData>
  <mergeCells count="22">
    <mergeCell ref="C34:E34"/>
    <mergeCell ref="G34:I34"/>
    <mergeCell ref="G9:G10"/>
    <mergeCell ref="I9:I10"/>
    <mergeCell ref="A29:L29"/>
    <mergeCell ref="C33:E33"/>
    <mergeCell ref="G33:I33"/>
    <mergeCell ref="J4:L4"/>
    <mergeCell ref="C4:E4"/>
    <mergeCell ref="F4:G4"/>
    <mergeCell ref="A8:A10"/>
    <mergeCell ref="B8:B10"/>
    <mergeCell ref="C8:E8"/>
    <mergeCell ref="F8:F10"/>
    <mergeCell ref="G8:I8"/>
    <mergeCell ref="D9:D10"/>
    <mergeCell ref="H9:H10"/>
    <mergeCell ref="J8:J10"/>
    <mergeCell ref="K8:K10"/>
    <mergeCell ref="L8:L10"/>
    <mergeCell ref="C9:C10"/>
    <mergeCell ref="E9:E10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showGridLines="0" tabSelected="1" zoomScale="70" zoomScaleNormal="70" workbookViewId="0">
      <selection activeCell="B5" sqref="B5"/>
    </sheetView>
  </sheetViews>
  <sheetFormatPr baseColWidth="10" defaultRowHeight="15" x14ac:dyDescent="0.25"/>
  <cols>
    <col min="1" max="1" width="8.7109375" customWidth="1"/>
    <col min="2" max="2" width="41.140625" customWidth="1"/>
    <col min="3" max="12" width="5.85546875" customWidth="1"/>
    <col min="13" max="13" width="9.28515625" customWidth="1"/>
    <col min="14" max="14" width="10.7109375" customWidth="1"/>
    <col min="15" max="16" width="5.85546875" customWidth="1"/>
    <col min="17" max="17" width="8.7109375" customWidth="1"/>
    <col min="18" max="24" width="5.85546875" customWidth="1"/>
    <col min="25" max="25" width="8.140625" customWidth="1"/>
    <col min="26" max="26" width="10.85546875" customWidth="1"/>
    <col min="27" max="27" width="8.7109375" customWidth="1"/>
  </cols>
  <sheetData>
    <row r="1" spans="1:27" x14ac:dyDescent="0.25">
      <c r="AA1" s="4" t="s">
        <v>31</v>
      </c>
    </row>
    <row r="2" spans="1:27" x14ac:dyDescent="0.25">
      <c r="AA2" s="4" t="str">
        <f>'CONCENTRADO DE DESEMPEÑO'!W2</f>
        <v>ZACATECAS</v>
      </c>
    </row>
    <row r="3" spans="1:27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7" t="s">
        <v>50</v>
      </c>
    </row>
    <row r="4" spans="1:27" ht="32.450000000000003" customHeight="1" x14ac:dyDescent="0.25">
      <c r="A4" s="36" t="str">
        <f>'CONCENTRADO DE DESEMPEÑO'!B4</f>
        <v xml:space="preserve">Distrito </v>
      </c>
      <c r="B4" s="32">
        <f>'CONCENTRADO DE DESEMPEÑO'!C4</f>
        <v>0</v>
      </c>
      <c r="C4" s="32"/>
      <c r="D4" s="32"/>
      <c r="E4" s="32"/>
      <c r="F4" s="32"/>
      <c r="G4" s="32"/>
      <c r="H4" s="32"/>
      <c r="I4" s="32"/>
      <c r="J4" s="32"/>
      <c r="K4" s="32"/>
      <c r="L4" s="25"/>
      <c r="M4" s="25"/>
      <c r="N4" s="12"/>
      <c r="O4" s="12"/>
      <c r="P4" s="12"/>
      <c r="Q4" s="12"/>
      <c r="R4" s="12"/>
      <c r="S4" s="104" t="str">
        <f>'CONCENTRADO DE DESEMPEÑO'!P4</f>
        <v>Bitácora de desempeño del personal de Módulos de Atención Ciudadana</v>
      </c>
      <c r="T4" s="104"/>
      <c r="U4" s="104"/>
      <c r="V4" s="104"/>
      <c r="W4" s="104"/>
      <c r="X4" s="104"/>
      <c r="Y4" s="104"/>
      <c r="Z4" s="104"/>
      <c r="AA4" s="104"/>
    </row>
    <row r="5" spans="1:27" ht="15.75" x14ac:dyDescent="0.25">
      <c r="A5" s="36" t="str">
        <f>SERVICIO!A8</f>
        <v>Módulo</v>
      </c>
      <c r="B5" s="32">
        <f>'CONCENTRADO DE DESEMPEÑO'!I4</f>
        <v>0</v>
      </c>
      <c r="C5" s="32"/>
      <c r="D5" s="32"/>
      <c r="E5" s="32"/>
      <c r="F5" s="32"/>
      <c r="G5" s="32"/>
      <c r="H5" s="32"/>
      <c r="I5" s="32"/>
      <c r="J5" s="32"/>
      <c r="K5" s="32"/>
      <c r="L5" s="10"/>
      <c r="M5" s="10"/>
      <c r="N5" s="8"/>
      <c r="O5" s="32"/>
      <c r="P5" s="32"/>
      <c r="Q5" s="32"/>
      <c r="R5" s="32"/>
      <c r="S5" s="32"/>
      <c r="T5" s="32"/>
      <c r="U5" s="32"/>
      <c r="V5" s="32"/>
      <c r="W5" s="32"/>
      <c r="X5" s="10"/>
      <c r="Y5" s="10"/>
      <c r="AA5" s="4" t="s">
        <v>53</v>
      </c>
    </row>
    <row r="6" spans="1:27" ht="15.75" x14ac:dyDescent="0.25">
      <c r="A6" s="36"/>
      <c r="B6" s="32"/>
      <c r="C6" s="32"/>
      <c r="D6" s="32"/>
      <c r="E6" s="8" t="str">
        <f>'CONCENTRADO DE DESEMPEÑO'!G5</f>
        <v>ENE-ABR</v>
      </c>
      <c r="F6" s="8" t="str">
        <f>'CONCENTRADO DE DESEMPEÑO'!H5</f>
        <v>ABR-JUN</v>
      </c>
      <c r="G6" s="8" t="str">
        <f>'CONCENTRADO DE DESEMPEÑO'!I5</f>
        <v>JUL-SEP</v>
      </c>
      <c r="H6" s="8" t="str">
        <f>'CONCENTRADO DE DESEMPEÑO'!J5</f>
        <v>OCT-DIC</v>
      </c>
      <c r="I6" s="9"/>
      <c r="J6" s="32"/>
      <c r="K6" s="32"/>
      <c r="L6" s="10"/>
      <c r="M6" s="82"/>
      <c r="N6" s="136"/>
      <c r="O6" s="136"/>
      <c r="P6" s="136"/>
      <c r="Q6" s="136"/>
      <c r="R6" s="32"/>
      <c r="S6" s="32"/>
      <c r="T6" s="32"/>
      <c r="U6" s="32"/>
      <c r="V6" s="32"/>
      <c r="W6" s="32"/>
      <c r="X6" s="10"/>
      <c r="Y6" s="10"/>
      <c r="AA6" s="79" t="s">
        <v>94</v>
      </c>
    </row>
    <row r="7" spans="1:27" x14ac:dyDescent="0.25">
      <c r="B7" s="4" t="str">
        <f>SERVICIO!A10</f>
        <v>Periodo de verificación</v>
      </c>
      <c r="C7" s="137" t="str">
        <f>'CONCENTRADO DE DESEMPEÑO'!C6:F6</f>
        <v>Trimestre</v>
      </c>
      <c r="D7" s="137"/>
      <c r="E7" s="60" t="str">
        <f>IF('CONCENTRADO DE DESEMPEÑO'!G6 = 0,"",'CONCENTRADO DE DESEMPEÑO'!G6)</f>
        <v>X</v>
      </c>
      <c r="F7" s="60" t="str">
        <f>IF('CONCENTRADO DE DESEMPEÑO'!H6 = 0,"",'CONCENTRADO DE DESEMPEÑO'!H6)</f>
        <v/>
      </c>
      <c r="G7" s="60" t="str">
        <f>IF('CONCENTRADO DE DESEMPEÑO'!I6 = 0,"",'CONCENTRADO DE DESEMPEÑO'!I6)</f>
        <v/>
      </c>
      <c r="H7" s="60" t="str">
        <f>IF('CONCENTRADO DE DESEMPEÑO'!J6 = 0,"",'CONCENTRADO DE DESEMPEÑO'!J6)</f>
        <v/>
      </c>
      <c r="J7" s="4"/>
      <c r="K7" s="4"/>
      <c r="L7" s="27"/>
      <c r="M7" s="83"/>
      <c r="N7" s="89"/>
      <c r="O7" s="89"/>
      <c r="P7" s="89"/>
      <c r="Q7" s="89"/>
      <c r="R7" s="4"/>
      <c r="S7" s="4"/>
      <c r="T7" s="4"/>
      <c r="U7" s="4"/>
      <c r="V7" s="4"/>
      <c r="W7" s="4"/>
      <c r="X7" s="27"/>
      <c r="Y7" s="27"/>
      <c r="AA7" s="79" t="s">
        <v>95</v>
      </c>
    </row>
    <row r="8" spans="1:27" ht="15" customHeight="1" x14ac:dyDescent="0.25">
      <c r="A8" s="98" t="s">
        <v>0</v>
      </c>
      <c r="B8" s="98" t="s">
        <v>1</v>
      </c>
      <c r="C8" s="131" t="s">
        <v>91</v>
      </c>
      <c r="D8" s="131"/>
      <c r="E8" s="131"/>
      <c r="F8" s="131"/>
      <c r="G8" s="131"/>
      <c r="H8" s="131"/>
      <c r="I8" s="131"/>
      <c r="J8" s="131"/>
      <c r="K8" s="131"/>
      <c r="L8" s="131"/>
      <c r="M8" s="139" t="s">
        <v>55</v>
      </c>
      <c r="N8" s="139" t="s">
        <v>54</v>
      </c>
      <c r="O8" s="132" t="s">
        <v>92</v>
      </c>
      <c r="P8" s="132"/>
      <c r="Q8" s="132"/>
      <c r="R8" s="131"/>
      <c r="S8" s="131"/>
      <c r="T8" s="131"/>
      <c r="U8" s="131"/>
      <c r="V8" s="131"/>
      <c r="W8" s="131"/>
      <c r="X8" s="131"/>
      <c r="Y8" s="90" t="s">
        <v>55</v>
      </c>
      <c r="Z8" s="90" t="s">
        <v>54</v>
      </c>
      <c r="AA8" s="90" t="s">
        <v>88</v>
      </c>
    </row>
    <row r="9" spans="1:27" x14ac:dyDescent="0.25">
      <c r="A9" s="98"/>
      <c r="B9" s="98"/>
      <c r="C9" s="138" t="s">
        <v>93</v>
      </c>
      <c r="D9" s="138"/>
      <c r="E9" s="138"/>
      <c r="F9" s="138"/>
      <c r="G9" s="138"/>
      <c r="H9" s="138"/>
      <c r="I9" s="138"/>
      <c r="J9" s="138"/>
      <c r="K9" s="138"/>
      <c r="L9" s="138"/>
      <c r="M9" s="90"/>
      <c r="N9" s="90"/>
      <c r="O9" s="138" t="s">
        <v>93</v>
      </c>
      <c r="P9" s="138"/>
      <c r="Q9" s="138"/>
      <c r="R9" s="138"/>
      <c r="S9" s="138"/>
      <c r="T9" s="138"/>
      <c r="U9" s="138"/>
      <c r="V9" s="138"/>
      <c r="W9" s="138"/>
      <c r="X9" s="138"/>
      <c r="Y9" s="90"/>
      <c r="Z9" s="90"/>
      <c r="AA9" s="90"/>
    </row>
    <row r="10" spans="1:27" ht="28.5" customHeight="1" x14ac:dyDescent="0.25">
      <c r="A10" s="98"/>
      <c r="B10" s="98"/>
      <c r="C10" s="71">
        <v>1</v>
      </c>
      <c r="D10" s="71">
        <v>2</v>
      </c>
      <c r="E10" s="71">
        <v>3</v>
      </c>
      <c r="F10" s="71">
        <v>4</v>
      </c>
      <c r="G10" s="71">
        <v>5</v>
      </c>
      <c r="H10" s="71">
        <v>6</v>
      </c>
      <c r="I10" s="71">
        <v>7</v>
      </c>
      <c r="J10" s="71">
        <v>8</v>
      </c>
      <c r="K10" s="71">
        <v>9</v>
      </c>
      <c r="L10" s="72">
        <v>10</v>
      </c>
      <c r="M10" s="90"/>
      <c r="N10" s="90"/>
      <c r="O10" s="71">
        <v>1</v>
      </c>
      <c r="P10" s="71">
        <v>2</v>
      </c>
      <c r="Q10" s="71">
        <v>3</v>
      </c>
      <c r="R10" s="71">
        <v>4</v>
      </c>
      <c r="S10" s="71">
        <v>5</v>
      </c>
      <c r="T10" s="71">
        <v>6</v>
      </c>
      <c r="U10" s="71">
        <v>7</v>
      </c>
      <c r="V10" s="71">
        <v>8</v>
      </c>
      <c r="W10" s="71">
        <v>9</v>
      </c>
      <c r="X10" s="72">
        <v>10</v>
      </c>
      <c r="Y10" s="90"/>
      <c r="Z10" s="90"/>
      <c r="AA10" s="90"/>
    </row>
    <row r="11" spans="1:27" ht="21.75" customHeight="1" x14ac:dyDescent="0.25">
      <c r="A11" s="21">
        <v>1</v>
      </c>
      <c r="B11" s="14" t="str">
        <f>'CONCENTRADO DE DESEMPEÑO'!B11</f>
        <v>NOMBRE DEL FUNCIONARIO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43">
        <f>SUM(C11:L11)/10</f>
        <v>0</v>
      </c>
      <c r="N11" s="30">
        <f>IF(M11&lt;=8.13, 10, IF(M11&lt;=9.13, 9,IF(M11&lt;=10.13,8, IF(M11&gt;=10.14, 7,))))</f>
        <v>10</v>
      </c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43">
        <f>SUM(O11:X11)/10</f>
        <v>0</v>
      </c>
      <c r="Z11" s="30">
        <f>IF(Y11&lt;=8.13, 10, IF(Y11&lt;=9.13, 9,IF(Y11&lt;=10.13,8, IF(Y11&gt;=10.14, 7,))))</f>
        <v>10</v>
      </c>
      <c r="AA11" s="44">
        <f>(N11+Z11)/2</f>
        <v>10</v>
      </c>
    </row>
    <row r="12" spans="1:27" ht="21.75" customHeight="1" x14ac:dyDescent="0.25">
      <c r="A12" s="21">
        <v>2</v>
      </c>
      <c r="B12" s="14" t="str">
        <f>'CONCENTRADO DE DESEMPEÑO'!B12</f>
        <v>NOMBRE DEL FUNCIONARIO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43">
        <f t="shared" ref="M12:M25" si="0">SUM(C12:L12)/10</f>
        <v>0</v>
      </c>
      <c r="N12" s="30">
        <f t="shared" ref="N12:N25" si="1">IF(M12&lt;=8.13, 10, IF(M12&lt;=9.13, 9,IF(M12&lt;=10.13,8, IF(M12&gt;=10.14, 7,))))</f>
        <v>10</v>
      </c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43">
        <f t="shared" ref="Y12:Y25" si="2">SUM(O12:X12)/10</f>
        <v>0</v>
      </c>
      <c r="Z12" s="30">
        <f t="shared" ref="Z12:Z25" si="3">IF(Y12&lt;=8.13, 10, IF(Y12&lt;=9.13, 9,IF(Y12&lt;=10.13,8, IF(Y12&gt;=10.14, 7,))))</f>
        <v>10</v>
      </c>
      <c r="AA12" s="44">
        <f t="shared" ref="AA12:AA25" si="4">(N12+Z12)/2</f>
        <v>10</v>
      </c>
    </row>
    <row r="13" spans="1:27" ht="21.75" customHeight="1" x14ac:dyDescent="0.25">
      <c r="A13" s="21">
        <v>3</v>
      </c>
      <c r="B13" s="14" t="str">
        <f>'CONCENTRADO DE DESEMPEÑO'!B13</f>
        <v>NOMBRE DEL FUNCIONARIO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43">
        <f t="shared" si="0"/>
        <v>0</v>
      </c>
      <c r="N13" s="30">
        <f t="shared" si="1"/>
        <v>10</v>
      </c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43">
        <f t="shared" si="2"/>
        <v>0</v>
      </c>
      <c r="Z13" s="30">
        <f t="shared" si="3"/>
        <v>10</v>
      </c>
      <c r="AA13" s="44">
        <f t="shared" si="4"/>
        <v>10</v>
      </c>
    </row>
    <row r="14" spans="1:27" ht="21.75" customHeight="1" x14ac:dyDescent="0.25">
      <c r="A14" s="21">
        <v>4</v>
      </c>
      <c r="B14" s="14" t="str">
        <f>'CONCENTRADO DE DESEMPEÑO'!B14</f>
        <v>NOMBRE DEL FUNCIONARIO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43">
        <f t="shared" si="0"/>
        <v>0</v>
      </c>
      <c r="N14" s="30">
        <f t="shared" si="1"/>
        <v>10</v>
      </c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43">
        <f t="shared" si="2"/>
        <v>0</v>
      </c>
      <c r="Z14" s="30">
        <f t="shared" si="3"/>
        <v>10</v>
      </c>
      <c r="AA14" s="44">
        <f t="shared" si="4"/>
        <v>10</v>
      </c>
    </row>
    <row r="15" spans="1:27" ht="21.75" customHeight="1" x14ac:dyDescent="0.25">
      <c r="A15" s="21">
        <v>5</v>
      </c>
      <c r="B15" s="14" t="str">
        <f>'CONCENTRADO DE DESEMPEÑO'!B15</f>
        <v>NOMBRE DEL FUNCIONARIO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43">
        <f t="shared" si="0"/>
        <v>0</v>
      </c>
      <c r="N15" s="30">
        <f t="shared" si="1"/>
        <v>10</v>
      </c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43">
        <f t="shared" si="2"/>
        <v>0</v>
      </c>
      <c r="Z15" s="30">
        <f t="shared" si="3"/>
        <v>10</v>
      </c>
      <c r="AA15" s="44">
        <f t="shared" si="4"/>
        <v>10</v>
      </c>
    </row>
    <row r="16" spans="1:27" ht="21.75" customHeight="1" x14ac:dyDescent="0.25">
      <c r="A16" s="21">
        <v>6</v>
      </c>
      <c r="B16" s="14" t="str">
        <f>'CONCENTRADO DE DESEMPEÑO'!B16</f>
        <v>NOMBRE DEL FUNCIONARIO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43">
        <f t="shared" si="0"/>
        <v>0</v>
      </c>
      <c r="N16" s="30">
        <f t="shared" si="1"/>
        <v>10</v>
      </c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43">
        <f t="shared" si="2"/>
        <v>0</v>
      </c>
      <c r="Z16" s="30">
        <f t="shared" si="3"/>
        <v>10</v>
      </c>
      <c r="AA16" s="44">
        <f t="shared" si="4"/>
        <v>10</v>
      </c>
    </row>
    <row r="17" spans="1:27" ht="21.75" customHeight="1" x14ac:dyDescent="0.25">
      <c r="A17" s="21">
        <v>7</v>
      </c>
      <c r="B17" s="14" t="str">
        <f>'CONCENTRADO DE DESEMPEÑO'!B17</f>
        <v>NOMBRE DEL FUNCIONARIO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43">
        <f t="shared" si="0"/>
        <v>0</v>
      </c>
      <c r="N17" s="30">
        <f t="shared" si="1"/>
        <v>10</v>
      </c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43">
        <f t="shared" si="2"/>
        <v>0</v>
      </c>
      <c r="Z17" s="30">
        <f t="shared" si="3"/>
        <v>10</v>
      </c>
      <c r="AA17" s="44">
        <f t="shared" si="4"/>
        <v>10</v>
      </c>
    </row>
    <row r="18" spans="1:27" ht="21.75" customHeight="1" x14ac:dyDescent="0.25">
      <c r="A18" s="21">
        <v>8</v>
      </c>
      <c r="B18" s="14" t="str">
        <f>'CONCENTRADO DE DESEMPEÑO'!B18</f>
        <v>NOMBRE DEL FUNCIONARIO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43">
        <f t="shared" si="0"/>
        <v>0</v>
      </c>
      <c r="N18" s="30">
        <f t="shared" si="1"/>
        <v>10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43">
        <f t="shared" si="2"/>
        <v>0</v>
      </c>
      <c r="Z18" s="30">
        <f t="shared" si="3"/>
        <v>10</v>
      </c>
      <c r="AA18" s="44">
        <f t="shared" si="4"/>
        <v>10</v>
      </c>
    </row>
    <row r="19" spans="1:27" ht="21.75" customHeight="1" x14ac:dyDescent="0.25">
      <c r="A19" s="21">
        <v>9</v>
      </c>
      <c r="B19" s="14" t="str">
        <f>'CONCENTRADO DE DESEMPEÑO'!B19</f>
        <v>NOMBRE DEL FUNCIONARIO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43">
        <f t="shared" si="0"/>
        <v>0</v>
      </c>
      <c r="N19" s="30">
        <f t="shared" si="1"/>
        <v>10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43">
        <f t="shared" si="2"/>
        <v>0</v>
      </c>
      <c r="Z19" s="30">
        <f t="shared" si="3"/>
        <v>10</v>
      </c>
      <c r="AA19" s="44">
        <f t="shared" si="4"/>
        <v>10</v>
      </c>
    </row>
    <row r="20" spans="1:27" ht="21.75" customHeight="1" x14ac:dyDescent="0.25">
      <c r="A20" s="21">
        <v>10</v>
      </c>
      <c r="B20" s="14" t="str">
        <f>'CONCENTRADO DE DESEMPEÑO'!B20</f>
        <v>NOMBRE DEL FUNCIONARIO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43">
        <f t="shared" si="0"/>
        <v>0</v>
      </c>
      <c r="N20" s="30">
        <f t="shared" si="1"/>
        <v>10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43">
        <f t="shared" si="2"/>
        <v>0</v>
      </c>
      <c r="Z20" s="30">
        <f t="shared" si="3"/>
        <v>10</v>
      </c>
      <c r="AA20" s="44">
        <f t="shared" si="4"/>
        <v>10</v>
      </c>
    </row>
    <row r="21" spans="1:27" ht="21.75" customHeight="1" x14ac:dyDescent="0.25">
      <c r="A21" s="21">
        <v>11</v>
      </c>
      <c r="B21" s="14" t="str">
        <f>'CONCENTRADO DE DESEMPEÑO'!B21</f>
        <v>NOMBRE DEL FUNCIONARIO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43">
        <f t="shared" si="0"/>
        <v>0</v>
      </c>
      <c r="N21" s="30">
        <f t="shared" si="1"/>
        <v>10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43">
        <f t="shared" si="2"/>
        <v>0</v>
      </c>
      <c r="Z21" s="30">
        <f t="shared" si="3"/>
        <v>10</v>
      </c>
      <c r="AA21" s="44">
        <f t="shared" si="4"/>
        <v>10</v>
      </c>
    </row>
    <row r="22" spans="1:27" ht="21.75" customHeight="1" x14ac:dyDescent="0.25">
      <c r="A22" s="21">
        <v>12</v>
      </c>
      <c r="B22" s="14" t="str">
        <f>'CONCENTRADO DE DESEMPEÑO'!B22</f>
        <v>NOMBRE DEL FUNCIONARIO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43">
        <f t="shared" si="0"/>
        <v>0</v>
      </c>
      <c r="N22" s="30">
        <f t="shared" si="1"/>
        <v>10</v>
      </c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43">
        <f t="shared" si="2"/>
        <v>0</v>
      </c>
      <c r="Z22" s="30">
        <f t="shared" si="3"/>
        <v>10</v>
      </c>
      <c r="AA22" s="44">
        <f t="shared" si="4"/>
        <v>10</v>
      </c>
    </row>
    <row r="23" spans="1:27" ht="21.75" customHeight="1" x14ac:dyDescent="0.25">
      <c r="A23" s="21">
        <v>13</v>
      </c>
      <c r="B23" s="14" t="str">
        <f>'CONCENTRADO DE DESEMPEÑO'!B23</f>
        <v>NOMBRE DEL FUNCIONARIO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43">
        <f t="shared" si="0"/>
        <v>0</v>
      </c>
      <c r="N23" s="30">
        <f t="shared" si="1"/>
        <v>10</v>
      </c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43">
        <f t="shared" si="2"/>
        <v>0</v>
      </c>
      <c r="Z23" s="30">
        <f t="shared" si="3"/>
        <v>10</v>
      </c>
      <c r="AA23" s="44">
        <f t="shared" si="4"/>
        <v>10</v>
      </c>
    </row>
    <row r="24" spans="1:27" ht="21.75" customHeight="1" x14ac:dyDescent="0.25">
      <c r="A24" s="21">
        <v>14</v>
      </c>
      <c r="B24" s="14" t="str">
        <f>'CONCENTRADO DE DESEMPEÑO'!B24</f>
        <v>NOMBRE DEL FUNCIONARIO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43">
        <f t="shared" si="0"/>
        <v>0</v>
      </c>
      <c r="N24" s="30">
        <f t="shared" si="1"/>
        <v>10</v>
      </c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43">
        <f t="shared" si="2"/>
        <v>0</v>
      </c>
      <c r="Z24" s="30">
        <f t="shared" si="3"/>
        <v>10</v>
      </c>
      <c r="AA24" s="44">
        <f t="shared" si="4"/>
        <v>10</v>
      </c>
    </row>
    <row r="25" spans="1:27" ht="28.5" customHeight="1" x14ac:dyDescent="0.25">
      <c r="A25" s="21">
        <v>15</v>
      </c>
      <c r="B25" s="14" t="str">
        <f>'CONCENTRADO DE DESEMPEÑO'!B25</f>
        <v>NOMBRE DEL FUNCIONARIO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43">
        <f t="shared" si="0"/>
        <v>0</v>
      </c>
      <c r="N25" s="30">
        <f t="shared" si="1"/>
        <v>10</v>
      </c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43">
        <f t="shared" si="2"/>
        <v>0</v>
      </c>
      <c r="Z25" s="30">
        <f t="shared" si="3"/>
        <v>10</v>
      </c>
      <c r="AA25" s="44">
        <f t="shared" si="4"/>
        <v>10</v>
      </c>
    </row>
    <row r="26" spans="1:27" x14ac:dyDescent="0.25">
      <c r="A26" s="5" t="s">
        <v>60</v>
      </c>
    </row>
    <row r="27" spans="1:27" x14ac:dyDescent="0.25">
      <c r="A27" s="5" t="s">
        <v>62</v>
      </c>
    </row>
    <row r="28" spans="1:27" x14ac:dyDescent="0.25">
      <c r="A28" s="9">
        <v>10</v>
      </c>
      <c r="B28" t="s">
        <v>56</v>
      </c>
    </row>
    <row r="29" spans="1:27" x14ac:dyDescent="0.25">
      <c r="A29" s="9">
        <v>9</v>
      </c>
      <c r="B29" t="s">
        <v>57</v>
      </c>
    </row>
    <row r="30" spans="1:27" x14ac:dyDescent="0.25">
      <c r="A30" s="9">
        <v>8</v>
      </c>
      <c r="B30" t="s">
        <v>58</v>
      </c>
    </row>
    <row r="31" spans="1:27" x14ac:dyDescent="0.25">
      <c r="A31" s="9">
        <v>7</v>
      </c>
      <c r="B31" t="s">
        <v>59</v>
      </c>
    </row>
    <row r="32" spans="1:27" ht="28.5" customHeight="1" x14ac:dyDescent="0.25">
      <c r="A32" s="91" t="s">
        <v>22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</row>
    <row r="36" spans="3:25" x14ac:dyDescent="0.25">
      <c r="L36" s="20"/>
      <c r="M36" s="20"/>
      <c r="O36" s="26"/>
      <c r="P36" s="26"/>
      <c r="Q36" s="26"/>
      <c r="R36" s="26"/>
      <c r="S36" s="26"/>
      <c r="T36" s="26"/>
      <c r="U36" s="26"/>
      <c r="X36" s="20"/>
      <c r="Y36" s="20"/>
    </row>
    <row r="37" spans="3:25" x14ac:dyDescent="0.25">
      <c r="C37" s="108" t="s">
        <v>24</v>
      </c>
      <c r="D37" s="108"/>
      <c r="E37" s="108"/>
      <c r="F37" s="108"/>
      <c r="G37" s="108"/>
      <c r="H37" s="108"/>
      <c r="I37" s="108"/>
      <c r="J37" s="20"/>
      <c r="K37" s="20"/>
      <c r="L37" s="20"/>
      <c r="M37" s="20"/>
      <c r="O37" s="91" t="s">
        <v>25</v>
      </c>
      <c r="P37" s="91"/>
      <c r="Q37" s="91"/>
      <c r="R37" s="91"/>
      <c r="S37" s="91"/>
      <c r="T37" s="91"/>
      <c r="U37" s="91"/>
      <c r="X37" s="20"/>
      <c r="Y37" s="20"/>
    </row>
  </sheetData>
  <mergeCells count="20">
    <mergeCell ref="C37:I37"/>
    <mergeCell ref="O37:U37"/>
    <mergeCell ref="C7:D7"/>
    <mergeCell ref="A32:AA32"/>
    <mergeCell ref="C8:L8"/>
    <mergeCell ref="C9:L9"/>
    <mergeCell ref="M8:M10"/>
    <mergeCell ref="O8:X8"/>
    <mergeCell ref="Y8:Y10"/>
    <mergeCell ref="Z8:Z10"/>
    <mergeCell ref="AA8:AA10"/>
    <mergeCell ref="A8:A10"/>
    <mergeCell ref="B8:B10"/>
    <mergeCell ref="N8:N10"/>
    <mergeCell ref="O9:X9"/>
    <mergeCell ref="S4:AA4"/>
    <mergeCell ref="N6:O6"/>
    <mergeCell ref="P6:Q6"/>
    <mergeCell ref="N7:O7"/>
    <mergeCell ref="P7:Q7"/>
  </mergeCells>
  <printOptions horizontalCentered="1"/>
  <pageMargins left="0.23622047244094491" right="0.23622047244094491" top="0.74803149606299213" bottom="0.74803149606299213" header="0.31496062992125984" footer="0.31496062992125984"/>
  <pageSetup scale="6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CONCENTRADO DE DESEMPEÑO</vt:lpstr>
      <vt:lpstr>PUNTUALIDAD</vt:lpstr>
      <vt:lpstr>SERVICIO</vt:lpstr>
      <vt:lpstr>IMAGEN</vt:lpstr>
      <vt:lpstr>NORMATIVO</vt:lpstr>
      <vt:lpstr>PRODUCTIVIDAD</vt:lpstr>
      <vt:lpstr>TESTIGO DE FILTRADO DE CAPTURA</vt:lpstr>
      <vt:lpstr>IMAGEN!Área_de_impresión</vt:lpstr>
      <vt:lpstr>NORMATIVO!Área_de_impresión</vt:lpstr>
      <vt:lpstr>PRODUCTIVIDAD!Área_de_impresión</vt:lpstr>
      <vt:lpstr>SERVICIO!Área_de_impresión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ricardo.sanchezs@ine.mx</dc:creator>
  <cp:lastModifiedBy>PALACIOS MARTINEZ DANIEL</cp:lastModifiedBy>
  <cp:lastPrinted>2020-08-06T16:23:10Z</cp:lastPrinted>
  <dcterms:created xsi:type="dcterms:W3CDTF">2019-10-09T17:30:52Z</dcterms:created>
  <dcterms:modified xsi:type="dcterms:W3CDTF">2020-08-06T16:23:32Z</dcterms:modified>
</cp:coreProperties>
</file>