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INE-TRABAJO DESDE CASA\PARA IMPRIMIR\Revision_22_06_20\"/>
    </mc:Choice>
  </mc:AlternateContent>
  <bookViews>
    <workbookView xWindow="-120" yWindow="-120" windowWidth="20730" windowHeight="11160" tabRatio="831"/>
  </bookViews>
  <sheets>
    <sheet name="Portada" sheetId="36" r:id="rId1"/>
    <sheet name="Parámetros de riesgo" sheetId="32" r:id="rId2"/>
    <sheet name="Matriz Riesgo y Op" sheetId="20" r:id="rId3"/>
    <sheet name="Ponderación" sheetId="7" r:id="rId4"/>
    <sheet name="E de efectividad Ri" sheetId="33" r:id="rId5"/>
    <sheet name="E de efectividad Op" sheetId="3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MENAZARAS">[1]CÁLCULOS!$B$29:$B$30</definedName>
    <definedName name="_xlnm.Print_Area" localSheetId="5">'E de efectividad Op'!$A$1:$H$36</definedName>
    <definedName name="_xlnm.Print_Area" localSheetId="4">'E de efectividad Ri'!$A$1:$H$36</definedName>
    <definedName name="_xlnm.Print_Area" localSheetId="2">'Matriz Riesgo y Op'!$A$1:$N$41</definedName>
    <definedName name="_xlnm.Print_Area" localSheetId="0">Portada!$A$1:$L$12</definedName>
    <definedName name="arriba3d">#REF!</definedName>
    <definedName name="ARRIBA4A">#REF!</definedName>
    <definedName name="ARRIBADOSA">#REF!</definedName>
    <definedName name="ARRIBADOSABE">#REF!</definedName>
    <definedName name="ARRIBADUOSAAA">'[2]1a. Misión, Visión'!#REF!</definedName>
    <definedName name="ARRIBAFACTCLAU">#REF!</definedName>
    <definedName name="ARRIBAIMPRIMIR">#REF!</definedName>
    <definedName name="BUSCARMES">#REF!</definedName>
    <definedName name="DEBILIDAD">#REF!</definedName>
    <definedName name="Entorno">Ponderación!$A$2:$B$11</definedName>
    <definedName name="ESTRATEGIA">#REF!</definedName>
    <definedName name="EXTERNAS">#REF!</definedName>
    <definedName name="FLUJODECAJA">#REF!</definedName>
    <definedName name="FORTALEZAS">#REF!</definedName>
    <definedName name="GRAFIK2a6">#REF!</definedName>
    <definedName name="Impacto" localSheetId="1">[3]Ponderación!$G$2:$H$4</definedName>
    <definedName name="Impacto" localSheetId="0">[4]Ponderación!$G$2:$H$5</definedName>
    <definedName name="Impacto">Ponderación!$G$2:$H$5</definedName>
    <definedName name="INDICE">[2]INDICE!#REF!</definedName>
    <definedName name="INFO2a6">#REF!</definedName>
    <definedName name="INFO2E">#REF!</definedName>
    <definedName name="INFO2F">#REF!</definedName>
    <definedName name="INFO2G">#REF!</definedName>
    <definedName name="INFO3A">#REF!</definedName>
    <definedName name="INFO3B">#REF!</definedName>
    <definedName name="info3ce">#REF!</definedName>
    <definedName name="INFO4A">#REF!</definedName>
    <definedName name="INFOADL">#REF!</definedName>
    <definedName name="infoBCG">#REF!</definedName>
    <definedName name="INFODOSA">#REF!</definedName>
    <definedName name="INFODOSABE">#REF!</definedName>
    <definedName name="INFODOSBE">#REF!</definedName>
    <definedName name="INFODUOSAAA">'[2]1a. Misión, Visión'!#REF!</definedName>
    <definedName name="INFOINDICE">[2]INDICE!#REF!</definedName>
    <definedName name="INFOPLAN">[2]INDICE!#REF!</definedName>
    <definedName name="INFOSTRATEGICPLAN">[2]INDICE!#REF!</definedName>
    <definedName name="INFOUNOBE">#REF!</definedName>
    <definedName name="INFOUNOCE">#REF!</definedName>
    <definedName name="INTENSIDAD">[1]CÁLCULOS!$B$22:$B$26</definedName>
    <definedName name="INVERSION">#REF!</definedName>
    <definedName name="Menor" localSheetId="3">"Severidad"</definedName>
    <definedName name="Naturaleza" localSheetId="1">[3]Ponderación!$A$2:$B$8</definedName>
    <definedName name="Naturaleza" localSheetId="0">[5]Ponderación!$A$2:$B$11</definedName>
    <definedName name="Naturaleza">Ponderación!$A$2:$B$11</definedName>
    <definedName name="nomeses">#REF!</definedName>
    <definedName name="NUMES">#REF!</definedName>
    <definedName name="PESTPEST">'[1]3a'!#REF!</definedName>
    <definedName name="PLANNINGSALES">[2]INDICE!#REF!</definedName>
    <definedName name="PONERDATOS">#REF!</definedName>
    <definedName name="Probabilidad" localSheetId="1">[3]Ponderación!$D$2:$E$4</definedName>
    <definedName name="Probabilidad" localSheetId="0">[5]Ponderación!$D$2:$E$4</definedName>
    <definedName name="Probabilidad">Ponderación!$D$2:$E$4</definedName>
    <definedName name="PUBLICIDAD">[2]INDICE!#REF!</definedName>
    <definedName name="Severidad">[5]Ponderación!$G$2:$H$5</definedName>
    <definedName name="_xlnm.Print_Titles" localSheetId="2">'Matriz Riesgo y Op'!$1:$4</definedName>
    <definedName name="_xlnm.Print_Titles" localSheetId="1">'Parámetros de riesgo'!$1:$4</definedName>
    <definedName name="trescece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34" l="1"/>
  <c r="A10" i="33" l="1"/>
  <c r="A14" i="33"/>
  <c r="A19" i="33"/>
  <c r="B14" i="33"/>
  <c r="B19" i="33"/>
  <c r="I18" i="20" l="1"/>
  <c r="J18" i="20" s="1"/>
  <c r="K18" i="20" s="1"/>
  <c r="L18" i="20" s="1"/>
  <c r="A14" i="34" l="1"/>
  <c r="I37" i="20" l="1"/>
  <c r="J37" i="20" s="1"/>
  <c r="K37" i="20" s="1"/>
  <c r="L37" i="20" s="1"/>
  <c r="I32" i="20"/>
  <c r="J32" i="20" s="1"/>
  <c r="K32" i="20" s="1"/>
  <c r="L32" i="20" s="1"/>
  <c r="I27" i="20"/>
  <c r="J27" i="20" s="1"/>
  <c r="K27" i="20" s="1"/>
  <c r="L27" i="20" s="1"/>
  <c r="I13" i="20"/>
  <c r="J13" i="20" s="1"/>
  <c r="K13" i="20" s="1"/>
  <c r="L13" i="20" s="1"/>
  <c r="I8" i="20" l="1"/>
  <c r="J8" i="20" s="1"/>
  <c r="K8" i="20" s="1"/>
  <c r="L8" i="20" l="1"/>
  <c r="B9" i="33" l="1"/>
  <c r="B14" i="34"/>
  <c r="B19" i="34"/>
  <c r="B9" i="34"/>
  <c r="A9" i="34" l="1"/>
  <c r="F25" i="34"/>
  <c r="E25" i="34"/>
  <c r="D25" i="34"/>
  <c r="C25" i="34"/>
  <c r="C26" i="34" l="1"/>
  <c r="C28" i="34" s="1"/>
  <c r="F25" i="33"/>
  <c r="A9" i="33" l="1"/>
  <c r="C25" i="33"/>
  <c r="D25" i="33"/>
  <c r="E25" i="33"/>
  <c r="C26" i="33" l="1"/>
  <c r="C28" i="33" s="1"/>
</calcChain>
</file>

<file path=xl/sharedStrings.xml><?xml version="1.0" encoding="utf-8"?>
<sst xmlns="http://schemas.openxmlformats.org/spreadsheetml/2006/main" count="331" uniqueCount="208">
  <si>
    <t>MODERADO</t>
  </si>
  <si>
    <t>ASUMIRLO</t>
  </si>
  <si>
    <t>VIGILARLO</t>
  </si>
  <si>
    <t>MINIMIZARLO</t>
  </si>
  <si>
    <t>Moderado</t>
  </si>
  <si>
    <t>Operativo</t>
  </si>
  <si>
    <t>Industrial</t>
  </si>
  <si>
    <t>Financiera</t>
  </si>
  <si>
    <t>Político</t>
  </si>
  <si>
    <t>Ambiental</t>
  </si>
  <si>
    <t>Legal y Reglamentario</t>
  </si>
  <si>
    <t>Salud</t>
  </si>
  <si>
    <t>Alta</t>
  </si>
  <si>
    <t>Leve</t>
  </si>
  <si>
    <t>Grave</t>
  </si>
  <si>
    <t>Media</t>
  </si>
  <si>
    <t>Baja</t>
  </si>
  <si>
    <t>0 - 199</t>
  </si>
  <si>
    <t>200 - 399</t>
  </si>
  <si>
    <t>400 - 599</t>
  </si>
  <si>
    <t>600 - 799</t>
  </si>
  <si>
    <t>800 - 1000</t>
  </si>
  <si>
    <t>ATENCIÓN INMEDIATA</t>
  </si>
  <si>
    <t>CONTROLARLO</t>
  </si>
  <si>
    <t>TRIVIAL</t>
  </si>
  <si>
    <t>TOLERABLE</t>
  </si>
  <si>
    <t>IMPORTANTE</t>
  </si>
  <si>
    <t>INTOLERABLE</t>
  </si>
  <si>
    <t>OPORTUNIDADES</t>
  </si>
  <si>
    <t>NATURALEZA</t>
  </si>
  <si>
    <t>CLASIFICACIÓN</t>
  </si>
  <si>
    <t>DICTAMEN</t>
  </si>
  <si>
    <t>Operativa</t>
  </si>
  <si>
    <t>Política</t>
  </si>
  <si>
    <t>Económico / Financiero</t>
  </si>
  <si>
    <t>0 - 250</t>
  </si>
  <si>
    <t>LIMITADA</t>
  </si>
  <si>
    <t>A CONSIDERAR</t>
  </si>
  <si>
    <t>251 - 500</t>
  </si>
  <si>
    <t>MEDIA</t>
  </si>
  <si>
    <t>ABORDAR</t>
  </si>
  <si>
    <t>501 - 750</t>
  </si>
  <si>
    <t>POTENCIAL</t>
  </si>
  <si>
    <t>APROPIARSE</t>
  </si>
  <si>
    <t>751 - 1000</t>
  </si>
  <si>
    <t>SOBRESALIENTE</t>
  </si>
  <si>
    <t>EXPLOTARLA</t>
  </si>
  <si>
    <t>DEFINICIONES</t>
  </si>
  <si>
    <t>RIESGOS</t>
  </si>
  <si>
    <t>RANGOS</t>
  </si>
  <si>
    <t>ACCIONES</t>
  </si>
  <si>
    <t>Institucional</t>
  </si>
  <si>
    <t>Importante</t>
  </si>
  <si>
    <t>Social/Cultural</t>
  </si>
  <si>
    <t>Tecnológicos</t>
  </si>
  <si>
    <t>CONCLUSIONES</t>
  </si>
  <si>
    <t>Impacto</t>
  </si>
  <si>
    <t>Probabilidad</t>
  </si>
  <si>
    <t>Entorno</t>
  </si>
  <si>
    <t>PROBABILIDAD</t>
  </si>
  <si>
    <t>¿QUÉ LO ORIGINO?</t>
  </si>
  <si>
    <t>CONSECUENCIAS</t>
  </si>
  <si>
    <t>IMPACTO</t>
  </si>
  <si>
    <t>Riesgo mínimo negativo que limita la integridad para otorgar la prestación del servicio determinado por el proceso. Puede revertirse de forma rápida o inmediata y genera costos de no calidad mínimos sin daños permanentes.</t>
  </si>
  <si>
    <t>Riesgo negativo considerable que afecta la integridad para otorgar la prestación del servicio determinado por el proceso. Puede revertirse en un corto tiempo y genera costos de no calidad considerables y con daños mínimos permanentes.</t>
  </si>
  <si>
    <t>Riesgo negativo que afecta gravemente la integridad para otorgar la prestación del servicio determinado por el proceso. Pocas veces puede revertirse en un mediano o largo tiempo y genera costos de no calidad altos y con daños visiblemente permanentes.</t>
  </si>
  <si>
    <t>PARÁMETROS DE RIESGOS</t>
  </si>
  <si>
    <t>IDENTIFICACIÓN</t>
  </si>
  <si>
    <t>EVALUACIÓN</t>
  </si>
  <si>
    <t>ACTIVIDAD DEL PROCESO</t>
  </si>
  <si>
    <t>ACCIONES DE RESPUESTA</t>
  </si>
  <si>
    <t>RESPONSABLE</t>
  </si>
  <si>
    <t>El proceso no realiza las mejoras en sus actividades, deben realizar las correcciones y acciones correctivas necesarias para poder abordar la oportunidad, para que genere de manera consistente el resultado esperado.</t>
  </si>
  <si>
    <t>Baja:</t>
  </si>
  <si>
    <t>El proceso se apropia de la oportunidad, sin embargo se deben realizar seguimiento oportuno que genere de manera consistente el resultado esperado.</t>
  </si>
  <si>
    <t>Media:</t>
  </si>
  <si>
    <t>El proceso explota la opotunidad de manera efectiva y produce el resultado esperado en un entorno de mejora continua.</t>
  </si>
  <si>
    <r>
      <t>Alta:</t>
    </r>
    <r>
      <rPr>
        <sz val="11"/>
        <color theme="1"/>
        <rFont val="Arial"/>
        <family val="2"/>
      </rPr>
      <t xml:space="preserve"> </t>
    </r>
  </si>
  <si>
    <t>Descripción de la Efectividad(Oportunidad)</t>
  </si>
  <si>
    <t>El proceso potencialmente no mantiene los riesgos controlados y se deben realizar las correcciones y acciones correctivas necesarias para que genere de manera consistente el resultado esperado.</t>
  </si>
  <si>
    <t>El proceso mantiene los riesgos controlados, sin embargo se deben realizar las correcciones necesarias para que genere de manera consistente el resultado esperado.</t>
  </si>
  <si>
    <t>El proceso mantiene los riesgos controlados y produce consistentemente el resultado esperado.</t>
  </si>
  <si>
    <t>Descripción de la Efectividad (Riesgo)</t>
  </si>
  <si>
    <t>0% al 69%</t>
  </si>
  <si>
    <t>70% al 84%</t>
  </si>
  <si>
    <t>85% al 100%</t>
  </si>
  <si>
    <t>Efectividad</t>
  </si>
  <si>
    <t xml:space="preserve">Efectividad </t>
  </si>
  <si>
    <t>Nivel de cumplimiento (E=PO/PEx100)</t>
  </si>
  <si>
    <t>(Numero de Actividades  x Criterio de Evaluación mayor (4) )</t>
  </si>
  <si>
    <t>Esperado:</t>
  </si>
  <si>
    <t>Total:</t>
  </si>
  <si>
    <t>Firma:</t>
  </si>
  <si>
    <t>Enterado Responsable del proceso</t>
  </si>
  <si>
    <t>Sub- total:</t>
  </si>
  <si>
    <t>Observaciones</t>
  </si>
  <si>
    <t>Evidencia de soporte</t>
  </si>
  <si>
    <t>Criterio de evaluación</t>
  </si>
  <si>
    <t>Referencia documental:</t>
  </si>
  <si>
    <t>Responsable:</t>
  </si>
  <si>
    <t>Proceso:</t>
  </si>
  <si>
    <t>Fecha:</t>
  </si>
  <si>
    <t>Acciones de Respuesta</t>
  </si>
  <si>
    <t>Oportunidad</t>
  </si>
  <si>
    <t>Riesgo</t>
  </si>
  <si>
    <t>ATENCIÓN A RIESGOS</t>
  </si>
  <si>
    <t>ATENCIÓN A OPORTUNIDADES</t>
  </si>
  <si>
    <t>EVALUACIÓN DE LA EFECTIVIDAD DE LOS RIESGOS</t>
  </si>
  <si>
    <t>¿CUAL ES EL RIESGO DE QUE NO SE REALICE LA ACTIVIDAD?</t>
  </si>
  <si>
    <t>PROBABILIDAD DE QUE PASE</t>
  </si>
  <si>
    <t>IMPACTO AL PROCESO</t>
  </si>
  <si>
    <t>PROBABILIDAD DE MEJORA</t>
  </si>
  <si>
    <t>¿QUÉ ORIGINARÍA LA OPORTUNIDAD?</t>
  </si>
  <si>
    <t>BENEFICIOS</t>
  </si>
  <si>
    <t>IMPACTO DE LA MEJORA</t>
  </si>
  <si>
    <t>ENTORNO DE LA MEJORA</t>
  </si>
  <si>
    <t>ENTORNO DEL RIESGO</t>
  </si>
  <si>
    <t>¿CUÁL ES LA OPORTUNIDAD Y/O MEJORA EN LA ACTIVIDAD?</t>
  </si>
  <si>
    <t>SEGUIMIENTO</t>
  </si>
  <si>
    <t>Versión: 0</t>
  </si>
  <si>
    <t>Fecha de emisión:
06/03/2020</t>
  </si>
  <si>
    <r>
      <t>F</t>
    </r>
    <r>
      <rPr>
        <sz val="11"/>
        <color theme="1"/>
        <rFont val="Arial"/>
        <family val="2"/>
      </rPr>
      <t>echa de emisión</t>
    </r>
    <r>
      <rPr>
        <sz val="11"/>
        <color rgb="FF000000"/>
        <rFont val="Arial"/>
        <family val="2"/>
      </rPr>
      <t>:
06/03/2020</t>
    </r>
  </si>
  <si>
    <t>INSTITUTO NACIONAL ELECTORAL JLE NAYARIT
SISTEMA DE GESTIÓN DE LA CALIDAD</t>
  </si>
  <si>
    <t xml:space="preserve">
Que no se cuente con los elementos correspondientes a cada factor para  el análisis objetivo del desempeño del personal de módulos de atención ciudadana.</t>
  </si>
  <si>
    <t>Que el Vocal del RFE de la Junta Local no cuente con la información de la evaluación del personal de los MAC.</t>
  </si>
  <si>
    <t>Falta de formatos para el control de la información de los factores a supervisar.</t>
  </si>
  <si>
    <t xml:space="preserve">Tener oportunamente la información necesaria para requisitar la herramienta de evaluación distrital que generen mayor control de elementos para la realización de una evaluación objetiva. </t>
  </si>
  <si>
    <t>Necesidad de mantener informado al personal para que se establezcan acuerdos respecto a las acciones a implementar para corregir las deficiencias detectadas.</t>
  </si>
  <si>
    <t xml:space="preserve">Incentivar el animo del personal para mejorar en los rubros en los que se tenga debilidades o amenazas para asegurar la mejora así como disminuir los errores en los procedimientos de los MAC. </t>
  </si>
  <si>
    <t>VRFED-RM</t>
  </si>
  <si>
    <t>VRFED</t>
  </si>
  <si>
    <t>VRFEL</t>
  </si>
  <si>
    <t>Asegurar la utilización de los instrumentos de evaluación para el llenado de la bitácora de desempeño.</t>
  </si>
  <si>
    <t>Elaboración y homogenización de formatos semanales  para el correcto registro y seguimiento de evidencia en cada factor.</t>
  </si>
  <si>
    <t>Falta de evidencia o resultados de la evaluación.</t>
  </si>
  <si>
    <t>Asegurar la retroalimentación de resultados de evaluación al personal de MAC.</t>
  </si>
  <si>
    <t>Supervisión puntual sobre requisitado de formatos de evidencia.</t>
  </si>
  <si>
    <t>Que el personal del MAC desconozca sus áreas de oportunidad para mejorar su desempeño.</t>
  </si>
  <si>
    <t xml:space="preserve">Que no se corrijan los errores de procedimientos por parte los funcionarios/as de MAC por desconocimiento de los resultados en los distintos factores.  </t>
  </si>
  <si>
    <t>Que la VRFE-JL no cuente con la información necesaria de la evaluación en apoyo a la toma de decisiones.
Impacto negativo en otros procesos como el de reclutamiento y selección en su caso.</t>
  </si>
  <si>
    <t>Asegurar que se integren y envíen los reportes en la fecha establecida.</t>
  </si>
  <si>
    <t xml:space="preserve">Incorporar la retroalimentación en las  reuniones de trabajo semanales, </t>
  </si>
  <si>
    <t xml:space="preserve">
Asegurar el envío de los resultados en tiempo y forma a la Vocalía del RFE de la Junta Local.</t>
  </si>
  <si>
    <t xml:space="preserve">Realizar un calendario de entrega de las evaluaciones del personal con la finalidad de establecer las fechas límite para remitir la información. </t>
  </si>
  <si>
    <t>CLASIFICACIÓN
RIESGO</t>
  </si>
  <si>
    <t xml:space="preserve">NIVEL DE RIESGO </t>
  </si>
  <si>
    <t>CLASIFICACIÓN
 OPORTUNIDAD</t>
  </si>
  <si>
    <t>NIVEL DE OPORTUNIDAD</t>
  </si>
  <si>
    <t>EVALUACIÓN DE LA EFECTIVIDAD DE LOS OPORTUNIDADES</t>
  </si>
  <si>
    <t>ROL</t>
  </si>
  <si>
    <t>NOMBRE</t>
  </si>
  <si>
    <t>FIRMA</t>
  </si>
  <si>
    <t>Elaboración:</t>
  </si>
  <si>
    <t>Coordinadores de la Calidad</t>
  </si>
  <si>
    <t>Lic. María Concepción Maldonado Soto 
Mtra. Luz Elena Rodríguez López 
C. Raúl Carrillo Manríquez</t>
  </si>
  <si>
    <t>Revisión:</t>
  </si>
  <si>
    <t>Alta Dirección</t>
  </si>
  <si>
    <t>Mtro. Ignacio Rodríguez Villaseñor</t>
  </si>
  <si>
    <t>Aprobación:</t>
  </si>
  <si>
    <t>Mtro. Eduardo Manuel Trujillo Trujillo
Mtra. Verónica Sandoval Castañeda
Lic. Pablo García Martínez</t>
  </si>
  <si>
    <t>ANÁLISIS DE RIESGOS/OPORTUNIDADES
PROCESO DE DESEMPEÑO DEL PERSONAL</t>
  </si>
  <si>
    <t>Riesgo cuyos efectos están relacionados con la nula o mala prestación del servicio y/o entrega de la credencial para votar durante la operación y a la entrega a la Ciudadanía. Puede incluir maquinaria, equipo, infraestructura, recurso humano, insumos, servicios de apoyo (agua potable, electricidad, redes, internet, Sistema SIIRFE-MAC) y partes interesadas.</t>
  </si>
  <si>
    <t>Cualquier riesgo cuyo efecto negativo está relacionado con la salud física, medio ambiente y seguridad laboral de cualquier parte interesada (interna o externa) así como el ambiente laboral de los funcionarios dentro de los MAC´s.</t>
  </si>
  <si>
    <t>Riesgo cuyos efectos están relacionados con los cambios de las normatividades legales y reglamentarias aplicables al instituto en el ámbito federal, local y del ramo que no permitan acceder, mantener o mejorar las relaciones con las partes interesadas y esto afecte a la  operación y a la entrega de la credencial para votar y/o trámite a la Ciudadanía.</t>
  </si>
  <si>
    <t>Riesgo cuyos efectos están relacionados con la probabilidad de que las fuerzas políticas generen cambios negativos en el entorno institucional y obstaculicen o minimicen relaciones con partes interesadas.</t>
  </si>
  <si>
    <t>Riesgo cuyos efectos están relacionados con partes interesadas que generan una desventaja frente a la competencia en el mismo ramo, zona geográfica, Ciudad, Estado y/o País en la prestación del producto/servicio brindado a la Ciudadanía.</t>
  </si>
  <si>
    <t>Riesgo cuyos efectos están relacionados con cambios en la planeación y ejecución estratégica del INE, DERFE, DOS que provocan limitantes tangibles e intangibles en los resultados de los  MAC´s.</t>
  </si>
  <si>
    <t xml:space="preserve">Riesgo en los integrantes del mercado y su influencia en el entorno. Variables como la evolución demográfica, movilidad social, cambios en el estilo de vida, actitud consumista, nivel educativo, patrones culturales y la religión.
</t>
  </si>
  <si>
    <t>Riesgo del desarrollo tecnológico y sus aportes en la actividad Institucional. Depende de su estado la cifra en gasto público en investigación, preocupación gubernamental y de industria por la tecnología, grado de obsolescencia, madurez de las tecnologías convencionales, desarrollo de nuevos productos, velocidad de transmisión de la tecnología.</t>
  </si>
  <si>
    <t>Riesgo cuyos efectos están relacionados con limitar o detener la sostenibilidad financiera de los  MAC´s  las cuales pueden ser generadas en conjunto por una o unas de las partes interesadas.</t>
  </si>
  <si>
    <t>Oportunidad cuyos efectos están relacionados con la prestación del servicio y/o entrega de la credencial para votar durante la operación y a la entrega a la Ciudadanía de forma eficiente. Puede incluir maquinaria, equipo, infraestructura, recurso humano, insumos, servicios de apoyo (agua potable, electricidad, redes, internet, Sistema SIIRFE-MAC, etc.) y partes interesadas.</t>
  </si>
  <si>
    <t>Oportunidad cuyo efecto está relacionado con mantener e incrementar los beneficios en la salud física, medio ambiente y seguridad laboral de cualquier parte interesada (interna y externa) así como el ambiente laboral de los funcionarios dentro de los MAC´s.</t>
  </si>
  <si>
    <t>Oportunidad cuyos efectos están relacionados con el aprovechamiento de los cambios en las normatividades legales y reglamentarias aplicables en el Instituto en el ámbito federal, local y del ramo que permitan  mantener y mejorar las relaciones con las partes interesadas durante la operación y a la entrega de la credencial para votar y/o trámite a la Ciudadanía.</t>
  </si>
  <si>
    <t>Oportunidad cuyos efectos están relacionados con la probabilidad de que las fuerzas políticas generen cambios positivos en el entorno Institucional y apoyen a mejorar las relaciones con las partes interesadas.</t>
  </si>
  <si>
    <t>Oportunidad cuyos efectos están relacionados con partes interesadas que generan una ventaja competitiva en el mismo ramo, zona geográfica, Ciudad, Estado y/o País en la prestación del producto / servicio brindado a la Ciudadanía.</t>
  </si>
  <si>
    <t xml:space="preserve">Oportunidad que los integrantes del mercado y su influencia en el entorno sean de beneficio con la evolución demográfica, movilidad social, cambios en el estilo de vida, actitud consumista, nivel educativo, patrones culturales y la religión.
</t>
  </si>
  <si>
    <t>Oportunidad en el desarrollo tecnológico y sus aportes en la actividad de los  MAC´s, madurez de las tecnologías convencionales, desarrollo de nuevos productos, velocidad de transmisión de la tecnología.</t>
  </si>
  <si>
    <t>Oportunidad cuyos efectos están relacionados con mantener e incrementar la sostenibilidad financiera del Instituto, las cuales pueden ser generadas en conjunto por una o unas de las partes interesadas.</t>
  </si>
  <si>
    <r>
      <rPr>
        <b/>
        <sz val="16"/>
        <color theme="1"/>
        <rFont val="Arial"/>
        <family val="2"/>
      </rPr>
      <t>Remotamente posible</t>
    </r>
    <r>
      <rPr>
        <sz val="16"/>
        <color theme="1"/>
        <rFont val="Arial"/>
        <family val="2"/>
      </rPr>
      <t>. El daño ocurre muy rara vez.</t>
    </r>
  </si>
  <si>
    <r>
      <rPr>
        <b/>
        <sz val="16"/>
        <color theme="1"/>
        <rFont val="Arial"/>
        <family val="2"/>
      </rPr>
      <t>Bastante posible</t>
    </r>
    <r>
      <rPr>
        <sz val="16"/>
        <color theme="1"/>
        <rFont val="Arial"/>
        <family val="2"/>
      </rPr>
      <t>. El daño ocurre en algunas ocasiones y no es extraño que sucediera.</t>
    </r>
  </si>
  <si>
    <r>
      <rPr>
        <b/>
        <sz val="16"/>
        <color theme="1"/>
        <rFont val="Arial"/>
        <family val="2"/>
      </rPr>
      <t>Completamente posible</t>
    </r>
    <r>
      <rPr>
        <sz val="16"/>
        <color theme="1"/>
        <rFont val="Arial"/>
        <family val="2"/>
      </rPr>
      <t>. El daño ocurre siempre o casi siempre y ya ha ocurrido en ocasiones anteriores.</t>
    </r>
  </si>
  <si>
    <r>
      <rPr>
        <b/>
        <sz val="16"/>
        <rFont val="Arial"/>
        <family val="2"/>
      </rPr>
      <t>Remotamente posible</t>
    </r>
    <r>
      <rPr>
        <sz val="16"/>
        <rFont val="Arial"/>
        <family val="2"/>
      </rPr>
      <t>. La oportunidad ocurre muy rara vez.</t>
    </r>
  </si>
  <si>
    <r>
      <rPr>
        <b/>
        <sz val="16"/>
        <rFont val="Arial"/>
        <family val="2"/>
      </rPr>
      <t>Bastante posible</t>
    </r>
    <r>
      <rPr>
        <sz val="16"/>
        <rFont val="Arial"/>
        <family val="2"/>
      </rPr>
      <t>. La oportunidad ocurre en algunas ocasiones y no es extraño que sucediera.</t>
    </r>
  </si>
  <si>
    <r>
      <rPr>
        <b/>
        <sz val="16"/>
        <rFont val="Arial"/>
        <family val="2"/>
      </rPr>
      <t>Completamente posible</t>
    </r>
    <r>
      <rPr>
        <sz val="16"/>
        <rFont val="Arial"/>
        <family val="2"/>
      </rPr>
      <t>. La oportunidad ocurre casi siempre o siempre y ya ha ocurrido en ocasiones anteriores.</t>
    </r>
  </si>
  <si>
    <r>
      <t>Control rutinario, no afecta la secuencia e integridad del proceso  y/o Partes Interesadas. 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oportunidades.</t>
    </r>
  </si>
  <si>
    <r>
      <t xml:space="preserve">Monitorear el riesgo, afecta mínimamente la secuencia y la integridad del proceso. Documentar las acciones de respuesta en la </t>
    </r>
    <r>
      <rPr>
        <b/>
        <sz val="16"/>
        <color theme="1"/>
        <rFont val="Arial"/>
        <family val="2"/>
      </rPr>
      <t>evaluación de efectividad de riesgos y oportunidades.</t>
    </r>
  </si>
  <si>
    <r>
      <t>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</t>
    </r>
    <r>
      <rPr>
        <sz val="16"/>
        <color theme="1"/>
        <rFont val="Arial"/>
        <family val="2"/>
      </rPr>
      <t xml:space="preserve"> e incluir  controles permanentes ya que existe un riesgo moderado en la secuencia y la integridad del proceso y/o partes interesadas.</t>
    </r>
  </si>
  <si>
    <r>
      <t>Acción de contención inmediata, es importante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eficaz y eficiente donde se realice un control específico y permanente ya que el riesgo es alto en la secuencia y la integridad del proceso  y/o partes interesadas.</t>
    </r>
  </si>
  <si>
    <r>
      <t>Acción de contención inmediata, es urgente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y revisión del proceso (aplicar reingeniería si es necesario) eficaz y eficiente donde se realice un control específico y permanente ya que el riesgo es grave en la secuencia y la integridad del proceso  y/o partes interesadas.</t>
    </r>
  </si>
  <si>
    <r>
      <t xml:space="preserve">Oportunidad que genera un beneficio mínimo en el proceso y/o partes interesadas de la cual se espera un resultado inmediato.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</si>
  <si>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r>
      <t xml:space="preserve">Oportunidad con buena posibilidad de abordarse siempre y cuando se profundice en los beneficios esperados en el proceso de una o varias áreas  y/o partes interesadas de la cual se espera un resultado a corto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</si>
  <si>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r>
      <t xml:space="preserve">Oportunidad con beneficios claros y específicos en el proceso de una o varias áreas y/o partes interesadas, de la cual se espera un resultado a corto y mediano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</si>
  <si>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r>
      <t xml:space="preserve">Oportunidad con beneficios claros, generales y específicos en el proceso de varias o todas las áreas  y/o partes interesadas de la cual se obtiene un resultado a corto, mediano y/o largo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</si>
  <si>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t>● Retroalimentar el resultado obtenido con los evaluados.</t>
  </si>
  <si>
    <t>● Remitir los resultados obtenidos a VRFE-JL.</t>
  </si>
  <si>
    <t>● Requisitar la herramienta de evaluación de los factores:
   	 Puntualidad.
   	 Actitud de Servicio.
   	 Imagen Institucional.
   	 Cumplimiento Normativo.
   	 Productividad.</t>
  </si>
  <si>
    <t>● Requisitar la herramienta de evaluación de los factores: 
   	 Puntualidad.
   	 Actitud de Servicio.
   	 Imagen Institucional.
   	 Cumplimiento Normativo.
   	 Productividad.</t>
  </si>
  <si>
    <t>No dar seguimiento diario a cada figura de MAC.
No contar con  datos necesarios para requisitar los instrumentos de evaluación requeridos por cada factor.</t>
  </si>
  <si>
    <t>No tener un registro puntual para cada figura de MAC de los factores para evaluar su desempeño. 
Que no se cumpla con los requisitos del Sistema de Gestión de Calidad.</t>
  </si>
  <si>
    <t>Elaborar formatos para la evaluación de los factores y asegurar que sean aplicados de forma correcta por el RM y VRFED.</t>
  </si>
  <si>
    <t>Incorporar la retroalimentación a las reuniones de trabajo semanal y señalar de  manera documentada los puntos a reforzar y se escuche la razón de los funcionarios respecto a la deficiencia detectada, logrando con ello mejorar.</t>
  </si>
  <si>
    <t>Toma de decisiones rápidas y oportunas.  
Concentración oportuna de las evaluaciones del personal de MAC de toda la entidad.</t>
  </si>
  <si>
    <t>Impacto mínimo positivo que mantiene la integridad para otorgar la prestación del servicio determinado por el proceso. Puede implementarse de forma rápida y genera costos de calidad mínimos.</t>
  </si>
  <si>
    <t>Impacto positivo considerable que mejora la integridad para otorgar la prestación del servicio determinado por el proceso. Puede implementarse de un corto tiempo y genera costos de calidad considerables.</t>
  </si>
  <si>
    <t>Impacto positivo garantizado que potencializa la integridad para otorgar la prestación del servicio determinado por el proceso. Puede implementarse en un mediano o largo tiempo y genera costos de calidad considerables y posiblemente permanentes.</t>
  </si>
  <si>
    <t>Oportunidad cuyos efectos están relacionados con cambios en la planeación y ejecución estratégica del INE, DERFE, DOS que provocan beneficios tangibles e intangibles en los resultados de los  MAC´s.</t>
  </si>
  <si>
    <t>Falta de consolidación de información para el envío a la VRFEL, en los periodos de integración y remisión de resultados.</t>
  </si>
  <si>
    <t>El tener conocimiento de los periodos de evaluación y días de envío de reporte a la VRFEL, coordinación de las vocalías del RFE local y distritales.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</si>
</sst>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Arial"/>
      <family val="2"/>
    </font>
    <font>
      <b/>
      <sz val="14"/>
      <color theme="0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  <family val="2"/>
    </font>
    <font>
      <sz val="10"/>
      <color indexed="42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sz val="8"/>
      <name val="Arial"/>
      <family val="2"/>
    </font>
    <font>
      <b/>
      <sz val="16"/>
      <color indexed="23"/>
      <name val="Arial"/>
      <family val="2"/>
    </font>
    <font>
      <b/>
      <sz val="11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22"/>
      <color theme="9" tint="-0.249977111117893"/>
      <name val="Arial"/>
      <family val="2"/>
    </font>
    <font>
      <b/>
      <sz val="20"/>
      <name val="Arial"/>
      <family val="2"/>
    </font>
    <font>
      <b/>
      <sz val="14"/>
      <color indexed="23"/>
      <name val="Arial"/>
      <family val="2"/>
    </font>
    <font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color theme="9" tint="-0.249977111117893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D5007F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/>
      <bottom style="dashed">
        <color theme="2" tint="-0.24994659260841701"/>
      </bottom>
      <diagonal/>
    </border>
    <border>
      <left style="dash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uble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/>
      <right/>
      <top style="hair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hair">
        <color indexed="64"/>
      </top>
      <bottom style="dashed">
        <color theme="2" tint="-0.24994659260841701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double">
        <color theme="0" tint="-0.34998626667073579"/>
      </bottom>
      <diagonal/>
    </border>
    <border>
      <left/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double">
        <color theme="0" tint="-0.34998626667073579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/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dotted">
        <color theme="2" tint="-0.24994659260841701"/>
      </top>
      <bottom style="dashed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theme="2" tint="-0.24994659260841701"/>
      </top>
      <bottom/>
      <diagonal/>
    </border>
    <border>
      <left style="dashed">
        <color theme="2" tint="-0.24994659260841701"/>
      </left>
      <right/>
      <top/>
      <bottom/>
      <diagonal/>
    </border>
    <border>
      <left/>
      <right/>
      <top style="dashed">
        <color theme="2" tint="-0.24994659260841701"/>
      </top>
      <bottom/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9" borderId="0" applyFont="0" applyBorder="0" applyAlignment="0"/>
    <xf numFmtId="0" fontId="4" fillId="0" borderId="0"/>
    <xf numFmtId="0" fontId="5" fillId="10" borderId="18">
      <alignment horizontal="center" vertical="center"/>
    </xf>
    <xf numFmtId="0" fontId="1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Border="1"/>
    <xf numFmtId="0" fontId="15" fillId="0" borderId="0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8" fillId="11" borderId="30" xfId="0" applyFont="1" applyFill="1" applyBorder="1"/>
    <xf numFmtId="0" fontId="6" fillId="0" borderId="30" xfId="0" applyFont="1" applyBorder="1"/>
    <xf numFmtId="0" fontId="8" fillId="0" borderId="0" xfId="0" applyFont="1" applyFill="1" applyBorder="1" applyAlignment="1">
      <alignment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/>
    <xf numFmtId="0" fontId="6" fillId="0" borderId="33" xfId="0" applyFont="1" applyBorder="1"/>
    <xf numFmtId="0" fontId="8" fillId="11" borderId="34" xfId="0" applyFont="1" applyFill="1" applyBorder="1"/>
    <xf numFmtId="0" fontId="15" fillId="0" borderId="37" xfId="0" applyFont="1" applyBorder="1" applyAlignment="1">
      <alignment vertical="center" wrapText="1"/>
    </xf>
    <xf numFmtId="0" fontId="6" fillId="13" borderId="40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0" borderId="41" xfId="0" applyFont="1" applyBorder="1"/>
    <xf numFmtId="0" fontId="6" fillId="0" borderId="42" xfId="0" applyFont="1" applyBorder="1"/>
    <xf numFmtId="0" fontId="6" fillId="0" borderId="43" xfId="0" applyFont="1" applyBorder="1"/>
    <xf numFmtId="0" fontId="14" fillId="13" borderId="44" xfId="0" applyFont="1" applyFill="1" applyBorder="1" applyAlignment="1">
      <alignment horizontal="center" vertical="center" wrapText="1"/>
    </xf>
    <xf numFmtId="0" fontId="14" fillId="3" borderId="44" xfId="0" applyFont="1" applyFill="1" applyBorder="1" applyAlignment="1">
      <alignment horizontal="center" vertical="center" wrapText="1"/>
    </xf>
    <xf numFmtId="0" fontId="14" fillId="4" borderId="4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46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12" borderId="25" xfId="0" applyFont="1" applyFill="1" applyBorder="1" applyAlignment="1" applyProtection="1">
      <alignment horizontal="center" vertical="center" wrapText="1"/>
      <protection locked="0"/>
    </xf>
    <xf numFmtId="0" fontId="13" fillId="12" borderId="25" xfId="0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Border="1" applyAlignment="1" applyProtection="1">
      <alignment horizontal="center" vertical="center" wrapText="1"/>
      <protection locked="0"/>
    </xf>
    <xf numFmtId="0" fontId="8" fillId="12" borderId="48" xfId="0" applyFont="1" applyFill="1" applyBorder="1" applyAlignment="1" applyProtection="1">
      <alignment horizontal="center" vertical="center" wrapText="1"/>
      <protection locked="0"/>
    </xf>
    <xf numFmtId="0" fontId="0" fillId="17" borderId="1" xfId="0" applyFont="1" applyFill="1" applyBorder="1" applyAlignment="1">
      <alignment horizontal="center" vertical="center" wrapText="1"/>
    </xf>
    <xf numFmtId="0" fontId="6" fillId="0" borderId="45" xfId="0" applyFont="1" applyBorder="1" applyAlignment="1" applyProtection="1">
      <alignment horizontal="center" vertical="center" wrapText="1"/>
      <protection locked="0"/>
    </xf>
    <xf numFmtId="0" fontId="6" fillId="0" borderId="86" xfId="0" applyFont="1" applyBorder="1" applyAlignment="1" applyProtection="1">
      <alignment horizontal="center" vertical="center" wrapText="1"/>
      <protection locked="0"/>
    </xf>
    <xf numFmtId="0" fontId="6" fillId="0" borderId="88" xfId="0" applyFont="1" applyBorder="1" applyAlignment="1" applyProtection="1">
      <alignment horizontal="center" vertical="center" wrapText="1"/>
      <protection locked="0"/>
    </xf>
    <xf numFmtId="0" fontId="6" fillId="0" borderId="89" xfId="0" applyFont="1" applyBorder="1" applyAlignment="1" applyProtection="1">
      <alignment horizontal="center" vertical="center" wrapText="1"/>
      <protection locked="0"/>
    </xf>
    <xf numFmtId="0" fontId="6" fillId="0" borderId="90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6" fillId="0" borderId="55" xfId="0" applyFont="1" applyBorder="1" applyAlignment="1" applyProtection="1">
      <alignment horizontal="justify" vertical="center" wrapText="1"/>
      <protection locked="0"/>
    </xf>
    <xf numFmtId="0" fontId="20" fillId="0" borderId="36" xfId="0" applyFont="1" applyBorder="1" applyAlignment="1">
      <alignment horizontal="center" vertical="center" wrapText="1"/>
    </xf>
    <xf numFmtId="0" fontId="22" fillId="0" borderId="46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14" fontId="24" fillId="0" borderId="0" xfId="0" applyNumberFormat="1" applyFont="1" applyAlignment="1">
      <alignment horizontal="center" vertical="center" wrapText="1"/>
    </xf>
    <xf numFmtId="0" fontId="6" fillId="0" borderId="0" xfId="4" applyFont="1" applyFill="1"/>
    <xf numFmtId="0" fontId="25" fillId="0" borderId="0" xfId="4" applyFont="1" applyFill="1" applyBorder="1"/>
    <xf numFmtId="0" fontId="6" fillId="0" borderId="0" xfId="4" applyFont="1" applyFill="1" applyBorder="1"/>
    <xf numFmtId="0" fontId="4" fillId="0" borderId="0" xfId="5"/>
    <xf numFmtId="0" fontId="4" fillId="0" borderId="0" xfId="4" applyFont="1" applyFill="1"/>
    <xf numFmtId="0" fontId="4" fillId="0" borderId="0" xfId="4" applyFont="1" applyFill="1" applyBorder="1"/>
    <xf numFmtId="0" fontId="28" fillId="0" borderId="0" xfId="5" applyFont="1" applyProtection="1">
      <protection locked="0"/>
    </xf>
    <xf numFmtId="0" fontId="28" fillId="0" borderId="0" xfId="4" applyFont="1" applyFill="1" applyBorder="1"/>
    <xf numFmtId="0" fontId="29" fillId="0" borderId="0" xfId="5" applyFont="1"/>
    <xf numFmtId="0" fontId="30" fillId="0" borderId="0" xfId="5" applyFont="1" applyAlignment="1" applyProtection="1">
      <alignment horizontal="left"/>
      <protection locked="0"/>
    </xf>
    <xf numFmtId="0" fontId="31" fillId="0" borderId="0" xfId="5" applyFont="1"/>
    <xf numFmtId="0" fontId="32" fillId="0" borderId="0" xfId="5" applyFont="1" applyAlignment="1" applyProtection="1">
      <alignment horizontal="left"/>
      <protection locked="0"/>
    </xf>
    <xf numFmtId="0" fontId="33" fillId="0" borderId="0" xfId="5" applyFont="1"/>
    <xf numFmtId="0" fontId="34" fillId="0" borderId="0" xfId="5" applyFont="1"/>
    <xf numFmtId="0" fontId="35" fillId="0" borderId="0" xfId="5" applyFont="1"/>
    <xf numFmtId="0" fontId="36" fillId="0" borderId="0" xfId="5" applyFont="1"/>
    <xf numFmtId="0" fontId="37" fillId="0" borderId="0" xfId="5" applyFont="1"/>
    <xf numFmtId="0" fontId="38" fillId="0" borderId="0" xfId="5" applyFont="1"/>
    <xf numFmtId="0" fontId="28" fillId="0" borderId="0" xfId="5" applyFont="1" applyAlignment="1" applyProtection="1">
      <alignment horizontal="left"/>
      <protection locked="0"/>
    </xf>
    <xf numFmtId="0" fontId="27" fillId="0" borderId="10" xfId="0" applyFont="1" applyBorder="1" applyAlignment="1">
      <alignment horizontal="justify" vertical="center" wrapText="1"/>
    </xf>
    <xf numFmtId="0" fontId="27" fillId="0" borderId="13" xfId="0" applyFont="1" applyBorder="1" applyAlignment="1">
      <alignment horizontal="justify" vertical="center" wrapText="1"/>
    </xf>
    <xf numFmtId="0" fontId="39" fillId="0" borderId="85" xfId="0" applyFont="1" applyBorder="1" applyAlignment="1">
      <alignment horizontal="justify" vertical="center"/>
    </xf>
    <xf numFmtId="0" fontId="39" fillId="0" borderId="10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27" fillId="0" borderId="0" xfId="0" applyFont="1" applyFill="1" applyBorder="1" applyAlignment="1">
      <alignment vertical="center" wrapText="1"/>
    </xf>
    <xf numFmtId="0" fontId="26" fillId="11" borderId="6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6" fillId="11" borderId="9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justify" vertical="center" wrapText="1"/>
    </xf>
    <xf numFmtId="0" fontId="26" fillId="11" borderId="20" xfId="0" applyFont="1" applyFill="1" applyBorder="1" applyAlignment="1">
      <alignment horizontal="center" vertical="center" wrapText="1"/>
    </xf>
    <xf numFmtId="0" fontId="26" fillId="11" borderId="1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vertical="center" wrapText="1"/>
    </xf>
    <xf numFmtId="0" fontId="26" fillId="11" borderId="80" xfId="0" applyFont="1" applyFill="1" applyBorder="1" applyAlignment="1">
      <alignment horizontal="center" vertical="center" wrapText="1"/>
    </xf>
    <xf numFmtId="0" fontId="26" fillId="11" borderId="14" xfId="0" applyFont="1" applyFill="1" applyBorder="1" applyAlignment="1">
      <alignment horizontal="center" vertical="center" wrapText="1"/>
    </xf>
    <xf numFmtId="0" fontId="26" fillId="11" borderId="81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6" fillId="11" borderId="82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26" fillId="11" borderId="7" xfId="0" applyFont="1" applyFill="1" applyBorder="1" applyAlignment="1">
      <alignment horizontal="center" vertical="center" wrapText="1"/>
    </xf>
    <xf numFmtId="0" fontId="26" fillId="11" borderId="8" xfId="0" applyFont="1" applyFill="1" applyBorder="1" applyAlignment="1">
      <alignment horizontal="center" vertical="center" wrapText="1"/>
    </xf>
    <xf numFmtId="0" fontId="26" fillId="0" borderId="83" xfId="0" applyFont="1" applyFill="1" applyBorder="1" applyAlignment="1">
      <alignment horizontal="center" vertical="center" wrapText="1"/>
    </xf>
    <xf numFmtId="0" fontId="26" fillId="11" borderId="84" xfId="0" applyFont="1" applyFill="1" applyBorder="1" applyAlignment="1">
      <alignment horizontal="center" vertical="center" wrapText="1"/>
    </xf>
    <xf numFmtId="0" fontId="26" fillId="0" borderId="83" xfId="0" applyFont="1" applyFill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7" fillId="0" borderId="83" xfId="0" applyFont="1" applyFill="1" applyBorder="1" applyAlignment="1">
      <alignment vertical="center" wrapText="1"/>
    </xf>
    <xf numFmtId="0" fontId="39" fillId="7" borderId="4" xfId="0" applyFont="1" applyFill="1" applyBorder="1" applyAlignment="1">
      <alignment horizontal="center" vertical="center" wrapText="1"/>
    </xf>
    <xf numFmtId="0" fontId="39" fillId="0" borderId="83" xfId="0" applyFont="1" applyFill="1" applyBorder="1" applyAlignment="1">
      <alignment vertical="center" wrapText="1"/>
    </xf>
    <xf numFmtId="0" fontId="41" fillId="6" borderId="4" xfId="0" applyFont="1" applyFill="1" applyBorder="1" applyAlignment="1">
      <alignment horizontal="center" vertical="center" wrapText="1"/>
    </xf>
    <xf numFmtId="0" fontId="39" fillId="8" borderId="4" xfId="0" applyFont="1" applyFill="1" applyBorder="1" applyAlignment="1">
      <alignment horizontal="center" vertical="center" wrapText="1"/>
    </xf>
    <xf numFmtId="0" fontId="41" fillId="5" borderId="4" xfId="0" applyFont="1" applyFill="1" applyBorder="1" applyAlignment="1">
      <alignment horizontal="center" vertical="center" wrapText="1"/>
    </xf>
    <xf numFmtId="0" fontId="39" fillId="5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39" fillId="6" borderId="12" xfId="0" applyFont="1" applyFill="1" applyBorder="1" applyAlignment="1">
      <alignment horizontal="center" vertical="center" wrapText="1"/>
    </xf>
    <xf numFmtId="0" fontId="41" fillId="4" borderId="12" xfId="0" applyFont="1" applyFill="1" applyBorder="1" applyAlignment="1">
      <alignment horizontal="center" vertical="center" wrapText="1"/>
    </xf>
    <xf numFmtId="0" fontId="6" fillId="0" borderId="45" xfId="0" applyFont="1" applyBorder="1" applyAlignment="1" applyProtection="1">
      <alignment horizontal="justify" vertical="center" wrapText="1"/>
      <protection locked="0"/>
    </xf>
    <xf numFmtId="0" fontId="6" fillId="0" borderId="46" xfId="0" applyFont="1" applyBorder="1" applyAlignment="1" applyProtection="1">
      <alignment horizontal="justify" vertical="center" wrapText="1"/>
      <protection locked="0"/>
    </xf>
    <xf numFmtId="0" fontId="22" fillId="0" borderId="45" xfId="0" applyFont="1" applyBorder="1" applyAlignment="1" applyProtection="1">
      <alignment horizontal="justify" vertical="center" wrapText="1"/>
      <protection locked="0"/>
    </xf>
    <xf numFmtId="0" fontId="7" fillId="0" borderId="95" xfId="0" applyFont="1" applyBorder="1" applyAlignment="1" applyProtection="1">
      <alignment horizontal="center" vertical="center" wrapText="1"/>
      <protection locked="0"/>
    </xf>
    <xf numFmtId="0" fontId="7" fillId="0" borderId="94" xfId="0" applyFont="1" applyBorder="1" applyAlignment="1" applyProtection="1">
      <alignment horizontal="center" vertical="center" wrapText="1"/>
      <protection locked="0"/>
    </xf>
    <xf numFmtId="0" fontId="6" fillId="0" borderId="96" xfId="0" applyFont="1" applyBorder="1" applyAlignment="1" applyProtection="1">
      <alignment horizontal="center" vertical="center" wrapText="1"/>
      <protection locked="0"/>
    </xf>
    <xf numFmtId="0" fontId="26" fillId="12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91" xfId="0" applyFont="1" applyBorder="1" applyAlignment="1">
      <alignment horizontal="center" vertical="center" wrapText="1"/>
    </xf>
    <xf numFmtId="0" fontId="27" fillId="0" borderId="92" xfId="0" applyFont="1" applyBorder="1" applyAlignment="1">
      <alignment horizontal="center" vertical="center" wrapText="1"/>
    </xf>
    <xf numFmtId="0" fontId="27" fillId="0" borderId="93" xfId="0" applyFont="1" applyBorder="1" applyAlignment="1">
      <alignment horizontal="center" vertical="center" wrapText="1"/>
    </xf>
    <xf numFmtId="0" fontId="26" fillId="0" borderId="0" xfId="6" applyFont="1" applyFill="1" applyBorder="1">
      <alignment horizontal="center" vertic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26" fillId="12" borderId="3" xfId="0" applyFont="1" applyFill="1" applyBorder="1" applyAlignment="1">
      <alignment horizontal="center" vertical="center" wrapText="1"/>
    </xf>
    <xf numFmtId="0" fontId="26" fillId="12" borderId="0" xfId="0" applyFont="1" applyFill="1" applyAlignment="1">
      <alignment horizontal="center" vertical="center" wrapText="1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27" fillId="0" borderId="5" xfId="0" applyFont="1" applyBorder="1" applyAlignment="1">
      <alignment horizontal="justify" vertical="center" wrapText="1"/>
    </xf>
    <xf numFmtId="0" fontId="27" fillId="0" borderId="21" xfId="0" applyFont="1" applyBorder="1" applyAlignment="1">
      <alignment horizontal="justify" vertical="center" wrapText="1"/>
    </xf>
    <xf numFmtId="0" fontId="27" fillId="0" borderId="17" xfId="0" applyFont="1" applyBorder="1" applyAlignment="1">
      <alignment horizontal="justify" vertical="center" wrapText="1"/>
    </xf>
    <xf numFmtId="0" fontId="26" fillId="11" borderId="7" xfId="0" applyFont="1" applyFill="1" applyBorder="1" applyAlignment="1">
      <alignment horizontal="center" vertical="center" wrapText="1"/>
    </xf>
    <xf numFmtId="0" fontId="26" fillId="11" borderId="8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justify" vertical="center" wrapText="1"/>
    </xf>
    <xf numFmtId="0" fontId="27" fillId="0" borderId="10" xfId="0" applyFont="1" applyBorder="1" applyAlignment="1">
      <alignment horizontal="justify" vertical="center" wrapText="1"/>
    </xf>
    <xf numFmtId="0" fontId="39" fillId="0" borderId="4" xfId="0" applyFont="1" applyBorder="1" applyAlignment="1">
      <alignment horizontal="justify" vertical="center" wrapText="1"/>
    </xf>
    <xf numFmtId="0" fontId="39" fillId="0" borderId="10" xfId="0" applyFont="1" applyBorder="1" applyAlignment="1">
      <alignment horizontal="justify" vertical="center" wrapText="1"/>
    </xf>
    <xf numFmtId="0" fontId="27" fillId="0" borderId="78" xfId="0" applyFont="1" applyBorder="1" applyAlignment="1">
      <alignment horizontal="justify" vertical="center" wrapText="1"/>
    </xf>
    <xf numFmtId="0" fontId="27" fillId="0" borderId="15" xfId="0" applyFont="1" applyBorder="1" applyAlignment="1">
      <alignment horizontal="justify" vertical="center" wrapText="1"/>
    </xf>
    <xf numFmtId="0" fontId="27" fillId="0" borderId="16" xfId="0" applyFont="1" applyBorder="1" applyAlignment="1">
      <alignment horizontal="justify" vertical="center" wrapText="1"/>
    </xf>
    <xf numFmtId="0" fontId="27" fillId="0" borderId="79" xfId="0" applyFont="1" applyBorder="1" applyAlignment="1">
      <alignment horizontal="justify" vertical="center" wrapText="1"/>
    </xf>
    <xf numFmtId="0" fontId="27" fillId="0" borderId="75" xfId="0" applyFont="1" applyBorder="1" applyAlignment="1">
      <alignment horizontal="justify" vertical="center" wrapText="1"/>
    </xf>
    <xf numFmtId="0" fontId="27" fillId="0" borderId="76" xfId="0" applyFont="1" applyBorder="1" applyAlignment="1">
      <alignment horizontal="justify" vertical="center" wrapText="1"/>
    </xf>
    <xf numFmtId="0" fontId="39" fillId="0" borderId="72" xfId="0" applyFont="1" applyBorder="1" applyAlignment="1">
      <alignment horizontal="justify" vertical="center" wrapText="1"/>
    </xf>
    <xf numFmtId="0" fontId="26" fillId="11" borderId="77" xfId="0" applyFont="1" applyFill="1" applyBorder="1" applyAlignment="1">
      <alignment horizontal="center" vertical="center" wrapText="1"/>
    </xf>
    <xf numFmtId="0" fontId="26" fillId="11" borderId="73" xfId="0" applyFont="1" applyFill="1" applyBorder="1" applyAlignment="1">
      <alignment horizontal="center" vertical="center" wrapText="1"/>
    </xf>
    <xf numFmtId="0" fontId="26" fillId="11" borderId="74" xfId="0" applyFont="1" applyFill="1" applyBorder="1" applyAlignment="1">
      <alignment horizontal="center" vertical="center" wrapText="1"/>
    </xf>
    <xf numFmtId="0" fontId="27" fillId="0" borderId="47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/>
    </xf>
    <xf numFmtId="0" fontId="26" fillId="11" borderId="19" xfId="0" applyFont="1" applyFill="1" applyBorder="1" applyAlignment="1">
      <alignment horizontal="center" vertical="center" wrapText="1"/>
    </xf>
    <xf numFmtId="0" fontId="26" fillId="11" borderId="7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3" fillId="0" borderId="70" xfId="0" applyFont="1" applyFill="1" applyBorder="1" applyAlignment="1">
      <alignment horizontal="left" vertical="center" wrapText="1"/>
    </xf>
    <xf numFmtId="0" fontId="6" fillId="0" borderId="54" xfId="0" applyFont="1" applyBorder="1" applyAlignment="1" applyProtection="1">
      <alignment horizontal="justify" vertical="center" wrapText="1"/>
      <protection hidden="1"/>
    </xf>
    <xf numFmtId="0" fontId="6" fillId="0" borderId="55" xfId="0" applyFont="1" applyBorder="1" applyAlignment="1" applyProtection="1">
      <alignment horizontal="justify" vertical="center" wrapText="1"/>
      <protection hidden="1"/>
    </xf>
    <xf numFmtId="0" fontId="6" fillId="0" borderId="57" xfId="0" applyFont="1" applyBorder="1" applyAlignment="1" applyProtection="1">
      <alignment horizontal="justify" vertical="center" wrapText="1"/>
      <protection hidden="1"/>
    </xf>
    <xf numFmtId="0" fontId="7" fillId="0" borderId="45" xfId="0" applyFont="1" applyBorder="1" applyAlignment="1" applyProtection="1">
      <alignment horizontal="justify" vertical="center" wrapText="1"/>
      <protection locked="0"/>
    </xf>
    <xf numFmtId="0" fontId="7" fillId="0" borderId="46" xfId="0" applyFont="1" applyBorder="1" applyAlignment="1" applyProtection="1">
      <alignment horizontal="justify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0" fontId="7" fillId="0" borderId="46" xfId="0" applyFont="1" applyBorder="1" applyAlignment="1" applyProtection="1">
      <alignment horizontal="center" vertical="center" wrapText="1"/>
      <protection locked="0"/>
    </xf>
    <xf numFmtId="0" fontId="6" fillId="0" borderId="45" xfId="0" applyNumberFormat="1" applyFont="1" applyBorder="1" applyAlignment="1" applyProtection="1">
      <alignment horizontal="center" vertical="center" wrapText="1"/>
      <protection hidden="1"/>
    </xf>
    <xf numFmtId="0" fontId="6" fillId="0" borderId="46" xfId="0" applyNumberFormat="1" applyFont="1" applyBorder="1" applyAlignment="1" applyProtection="1">
      <alignment horizontal="center" vertical="center" wrapText="1"/>
      <protection hidden="1"/>
    </xf>
    <xf numFmtId="0" fontId="6" fillId="0" borderId="49" xfId="0" applyFont="1" applyBorder="1" applyAlignment="1" applyProtection="1">
      <alignment horizontal="center" vertical="center" wrapText="1"/>
      <protection hidden="1"/>
    </xf>
    <xf numFmtId="0" fontId="6" fillId="0" borderId="50" xfId="0" applyFont="1" applyBorder="1" applyAlignment="1" applyProtection="1">
      <alignment horizontal="center" vertical="center" wrapText="1"/>
      <protection hidden="1"/>
    </xf>
    <xf numFmtId="0" fontId="6" fillId="0" borderId="51" xfId="0" applyFont="1" applyBorder="1" applyAlignment="1" applyProtection="1">
      <alignment horizontal="center" vertical="center" wrapText="1"/>
      <protection hidden="1"/>
    </xf>
    <xf numFmtId="0" fontId="6" fillId="0" borderId="49" xfId="0" applyFont="1" applyFill="1" applyBorder="1" applyAlignment="1" applyProtection="1">
      <alignment horizontal="center" vertical="center" wrapText="1"/>
      <protection locked="0"/>
    </xf>
    <xf numFmtId="0" fontId="6" fillId="0" borderId="50" xfId="0" applyFont="1" applyFill="1" applyBorder="1" applyAlignment="1" applyProtection="1">
      <alignment horizontal="center" vertical="center" wrapText="1"/>
      <protection locked="0"/>
    </xf>
    <xf numFmtId="0" fontId="6" fillId="0" borderId="51" xfId="0" applyFont="1" applyFill="1" applyBorder="1" applyAlignment="1" applyProtection="1">
      <alignment horizontal="center" vertical="center" wrapText="1"/>
      <protection locked="0"/>
    </xf>
    <xf numFmtId="0" fontId="6" fillId="0" borderId="45" xfId="0" applyFont="1" applyFill="1" applyBorder="1" applyAlignment="1" applyProtection="1">
      <alignment horizontal="justify" vertical="center" wrapText="1"/>
      <protection locked="0"/>
    </xf>
    <xf numFmtId="0" fontId="6" fillId="0" borderId="46" xfId="0" applyFont="1" applyFill="1" applyBorder="1" applyAlignment="1" applyProtection="1">
      <alignment horizontal="justify" vertical="center" wrapText="1"/>
      <protection locked="0"/>
    </xf>
    <xf numFmtId="0" fontId="6" fillId="0" borderId="58" xfId="0" applyFont="1" applyFill="1" applyBorder="1" applyAlignment="1" applyProtection="1">
      <alignment horizontal="justify" vertical="center" wrapText="1"/>
      <protection locked="0"/>
    </xf>
    <xf numFmtId="0" fontId="7" fillId="0" borderId="58" xfId="0" applyFont="1" applyBorder="1" applyAlignment="1" applyProtection="1">
      <alignment horizontal="justify" vertical="center" wrapText="1"/>
      <protection locked="0"/>
    </xf>
    <xf numFmtId="0" fontId="7" fillId="0" borderId="49" xfId="0" applyFont="1" applyBorder="1" applyAlignment="1" applyProtection="1">
      <alignment horizontal="center" vertical="center" wrapText="1"/>
      <protection locked="0"/>
    </xf>
    <xf numFmtId="0" fontId="7" fillId="0" borderId="50" xfId="0" applyFont="1" applyBorder="1" applyAlignment="1" applyProtection="1">
      <alignment horizontal="center" vertical="center" wrapText="1"/>
      <protection locked="0"/>
    </xf>
    <xf numFmtId="0" fontId="7" fillId="0" borderId="51" xfId="0" applyFont="1" applyBorder="1" applyAlignment="1" applyProtection="1">
      <alignment horizontal="center" vertical="center" wrapText="1"/>
      <protection locked="0"/>
    </xf>
    <xf numFmtId="0" fontId="6" fillId="0" borderId="52" xfId="0" applyFont="1" applyBorder="1" applyAlignment="1" applyProtection="1">
      <alignment horizontal="center" vertical="center" wrapText="1"/>
      <protection hidden="1"/>
    </xf>
    <xf numFmtId="0" fontId="6" fillId="0" borderId="53" xfId="0" applyFont="1" applyBorder="1" applyAlignment="1" applyProtection="1">
      <alignment horizontal="center" vertical="center" wrapText="1"/>
      <protection hidden="1"/>
    </xf>
    <xf numFmtId="0" fontId="6" fillId="0" borderId="56" xfId="0" applyFont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8" fillId="14" borderId="26" xfId="0" applyFont="1" applyFill="1" applyBorder="1" applyAlignment="1" applyProtection="1">
      <alignment horizontal="center" vertical="center" wrapText="1"/>
      <protection locked="0"/>
    </xf>
    <xf numFmtId="0" fontId="14" fillId="3" borderId="27" xfId="0" applyFont="1" applyFill="1" applyBorder="1" applyAlignment="1" applyProtection="1">
      <alignment horizontal="center" vertical="center" wrapText="1"/>
      <protection locked="0"/>
    </xf>
    <xf numFmtId="0" fontId="14" fillId="3" borderId="26" xfId="0" applyFont="1" applyFill="1" applyBorder="1" applyAlignment="1" applyProtection="1">
      <alignment horizontal="center" vertical="center" wrapText="1"/>
      <protection locked="0"/>
    </xf>
    <xf numFmtId="0" fontId="9" fillId="0" borderId="2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4" fillId="16" borderId="17" xfId="0" applyFont="1" applyFill="1" applyBorder="1" applyAlignment="1" applyProtection="1">
      <alignment horizontal="center" vertical="center" wrapText="1"/>
      <protection locked="0"/>
    </xf>
    <xf numFmtId="0" fontId="14" fillId="16" borderId="5" xfId="0" applyFont="1" applyFill="1" applyBorder="1" applyAlignment="1" applyProtection="1">
      <alignment horizontal="center" vertical="center" wrapText="1"/>
      <protection locked="0"/>
    </xf>
    <xf numFmtId="0" fontId="14" fillId="16" borderId="47" xfId="0" applyFont="1" applyFill="1" applyBorder="1" applyAlignment="1" applyProtection="1">
      <alignment horizontal="center" vertical="center" wrapText="1"/>
      <protection locked="0"/>
    </xf>
    <xf numFmtId="0" fontId="6" fillId="0" borderId="63" xfId="0" applyFont="1" applyFill="1" applyBorder="1" applyAlignment="1" applyProtection="1">
      <alignment horizontal="center" vertical="center" wrapText="1"/>
      <protection locked="0"/>
    </xf>
    <xf numFmtId="0" fontId="6" fillId="0" borderId="64" xfId="0" applyFont="1" applyFill="1" applyBorder="1" applyAlignment="1" applyProtection="1">
      <alignment horizontal="center" vertical="center" wrapText="1"/>
      <protection locked="0"/>
    </xf>
    <xf numFmtId="0" fontId="6" fillId="0" borderId="65" xfId="0" applyFont="1" applyFill="1" applyBorder="1" applyAlignment="1" applyProtection="1">
      <alignment horizontal="center" vertical="center" wrapText="1"/>
      <protection locked="0"/>
    </xf>
    <xf numFmtId="0" fontId="7" fillId="0" borderId="58" xfId="0" applyFont="1" applyBorder="1" applyAlignment="1" applyProtection="1">
      <alignment horizontal="center" vertical="center" wrapText="1"/>
      <protection locked="0"/>
    </xf>
    <xf numFmtId="0" fontId="8" fillId="15" borderId="26" xfId="0" applyFont="1" applyFill="1" applyBorder="1" applyAlignment="1" applyProtection="1">
      <alignment horizontal="center" vertical="center" wrapText="1"/>
      <protection locked="0"/>
    </xf>
    <xf numFmtId="0" fontId="7" fillId="0" borderId="54" xfId="0" applyFont="1" applyBorder="1" applyAlignment="1" applyProtection="1">
      <alignment horizontal="justify" vertical="center" wrapText="1"/>
      <protection locked="0"/>
    </xf>
    <xf numFmtId="0" fontId="7" fillId="0" borderId="55" xfId="0" applyFont="1" applyBorder="1" applyAlignment="1" applyProtection="1">
      <alignment horizontal="justify" vertical="center" wrapText="1"/>
      <protection locked="0"/>
    </xf>
    <xf numFmtId="0" fontId="7" fillId="0" borderId="86" xfId="0" applyFont="1" applyBorder="1" applyAlignment="1" applyProtection="1">
      <alignment horizontal="justify" vertical="center" wrapText="1"/>
      <protection locked="0"/>
    </xf>
    <xf numFmtId="0" fontId="8" fillId="14" borderId="59" xfId="0" applyFont="1" applyFill="1" applyBorder="1" applyAlignment="1" applyProtection="1">
      <alignment horizontal="center" vertical="center" wrapText="1"/>
      <protection locked="0"/>
    </xf>
    <xf numFmtId="0" fontId="8" fillId="15" borderId="59" xfId="0" applyFont="1" applyFill="1" applyBorder="1" applyAlignment="1" applyProtection="1">
      <alignment horizontal="center" vertical="center" wrapText="1"/>
      <protection locked="0"/>
    </xf>
    <xf numFmtId="0" fontId="14" fillId="3" borderId="60" xfId="0" applyFont="1" applyFill="1" applyBorder="1" applyAlignment="1" applyProtection="1">
      <alignment horizontal="center" vertical="center" wrapText="1"/>
      <protection locked="0"/>
    </xf>
    <xf numFmtId="0" fontId="14" fillId="3" borderId="59" xfId="0" applyFont="1" applyFill="1" applyBorder="1" applyAlignment="1" applyProtection="1">
      <alignment horizontal="center" vertical="center" wrapText="1"/>
      <protection locked="0"/>
    </xf>
    <xf numFmtId="0" fontId="7" fillId="0" borderId="87" xfId="0" applyFont="1" applyBorder="1" applyAlignment="1" applyProtection="1">
      <alignment horizontal="justify" vertical="center" wrapText="1"/>
      <protection locked="0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 wrapText="1"/>
    </xf>
    <xf numFmtId="0" fontId="21" fillId="0" borderId="68" xfId="0" applyFont="1" applyBorder="1" applyAlignment="1">
      <alignment horizontal="center" vertical="center" wrapText="1"/>
    </xf>
    <xf numFmtId="0" fontId="21" fillId="0" borderId="69" xfId="0" applyFont="1" applyBorder="1" applyAlignment="1">
      <alignment horizontal="center" vertical="center" wrapText="1"/>
    </xf>
    <xf numFmtId="0" fontId="8" fillId="11" borderId="37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8" fillId="11" borderId="36" xfId="0" applyFont="1" applyFill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left" vertical="center" wrapText="1"/>
    </xf>
    <xf numFmtId="0" fontId="8" fillId="11" borderId="44" xfId="0" applyFont="1" applyFill="1" applyBorder="1" applyAlignment="1">
      <alignment horizontal="center" vertical="center"/>
    </xf>
    <xf numFmtId="0" fontId="8" fillId="11" borderId="36" xfId="0" applyFont="1" applyFill="1" applyBorder="1" applyAlignment="1">
      <alignment horizontal="right" vertical="center" wrapText="1"/>
    </xf>
    <xf numFmtId="0" fontId="8" fillId="11" borderId="29" xfId="0" applyFont="1" applyFill="1" applyBorder="1" applyAlignment="1">
      <alignment horizontal="right" vertical="center" wrapText="1"/>
    </xf>
    <xf numFmtId="9" fontId="14" fillId="0" borderId="29" xfId="8" applyFont="1" applyBorder="1" applyAlignment="1">
      <alignment horizontal="center" vertical="center" wrapText="1"/>
    </xf>
    <xf numFmtId="9" fontId="6" fillId="0" borderId="29" xfId="8" applyFont="1" applyBorder="1" applyAlignment="1">
      <alignment horizontal="center" vertical="center" wrapText="1"/>
    </xf>
    <xf numFmtId="0" fontId="8" fillId="11" borderId="29" xfId="0" applyFont="1" applyFill="1" applyBorder="1" applyAlignment="1">
      <alignment vertical="center" wrapText="1"/>
    </xf>
    <xf numFmtId="0" fontId="8" fillId="11" borderId="37" xfId="0" applyFont="1" applyFill="1" applyBorder="1" applyAlignment="1">
      <alignment vertical="center" wrapText="1"/>
    </xf>
    <xf numFmtId="0" fontId="15" fillId="0" borderId="38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15" fillId="0" borderId="39" xfId="0" applyFont="1" applyBorder="1" applyAlignment="1">
      <alignment vertical="center" wrapText="1"/>
    </xf>
    <xf numFmtId="0" fontId="8" fillId="11" borderId="31" xfId="0" applyFont="1" applyFill="1" applyBorder="1" applyAlignment="1">
      <alignment horizontal="center" vertical="center" wrapText="1"/>
    </xf>
    <xf numFmtId="0" fontId="8" fillId="11" borderId="40" xfId="0" applyFont="1" applyFill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6" fillId="0" borderId="37" xfId="0" applyFont="1" applyBorder="1" applyAlignment="1">
      <alignment vertical="center" wrapText="1"/>
    </xf>
    <xf numFmtId="0" fontId="6" fillId="0" borderId="3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left"/>
    </xf>
    <xf numFmtId="0" fontId="8" fillId="11" borderId="29" xfId="0" applyFont="1" applyFill="1" applyBorder="1" applyAlignment="1">
      <alignment horizontal="left"/>
    </xf>
  </cellXfs>
  <cellStyles count="12">
    <cellStyle name="FONS" xfId="4"/>
    <cellStyle name="Moneda 2" xfId="1"/>
    <cellStyle name="Moneda 2 2" xfId="3"/>
    <cellStyle name="Moneda 2 2 2" xfId="11"/>
    <cellStyle name="Moneda 2 3" xfId="9"/>
    <cellStyle name="Moneda 3" xfId="2"/>
    <cellStyle name="Moneda 3 2" xfId="10"/>
    <cellStyle name="Normal" xfId="0" builtinId="0"/>
    <cellStyle name="Normal 2" xfId="5"/>
    <cellStyle name="Normal 3" xfId="7"/>
    <cellStyle name="Porcentaje" xfId="8" builtinId="5"/>
    <cellStyle name="Títol1" xfId="6"/>
  </cellStyles>
  <dxfs count="9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FF"/>
      <color rgb="FFD5007F"/>
      <color rgb="FF950054"/>
      <color rgb="FFB2B2B2"/>
      <color rgb="FF1D1D1B"/>
      <color rgb="FF003300"/>
      <color rgb="FF006600"/>
      <color rgb="FFC0C0C0"/>
      <color rgb="FF66FF33"/>
      <color rgb="FFE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51227</xdr:colOff>
      <xdr:row>2</xdr:row>
      <xdr:rowOff>280148</xdr:rowOff>
    </xdr:from>
    <xdr:to>
      <xdr:col>2</xdr:col>
      <xdr:colOff>903994</xdr:colOff>
      <xdr:row>3</xdr:row>
      <xdr:rowOff>527798</xdr:rowOff>
    </xdr:to>
    <xdr:pic>
      <xdr:nvPicPr>
        <xdr:cNvPr id="2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A77B1351-9351-4EBD-A9DB-69550D3E8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20" y="620327"/>
          <a:ext cx="2363160" cy="1132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673554</xdr:colOff>
      <xdr:row>0</xdr:row>
      <xdr:rowOff>54429</xdr:rowOff>
    </xdr:from>
    <xdr:to>
      <xdr:col>2</xdr:col>
      <xdr:colOff>17319</xdr:colOff>
      <xdr:row>1</xdr:row>
      <xdr:rowOff>510135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4" y="54429"/>
          <a:ext cx="3067174" cy="97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1721303</xdr:colOff>
      <xdr:row>1</xdr:row>
      <xdr:rowOff>168730</xdr:rowOff>
    </xdr:from>
    <xdr:to>
      <xdr:col>2</xdr:col>
      <xdr:colOff>1479448</xdr:colOff>
      <xdr:row>3</xdr:row>
      <xdr:rowOff>0</xdr:rowOff>
    </xdr:to>
    <xdr:pic>
      <xdr:nvPicPr>
        <xdr:cNvPr id="5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803" y="341912"/>
          <a:ext cx="1680463" cy="6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738188</xdr:colOff>
      <xdr:row>1</xdr:row>
      <xdr:rowOff>168731</xdr:rowOff>
    </xdr:from>
    <xdr:to>
      <xdr:col>2</xdr:col>
      <xdr:colOff>1479449</xdr:colOff>
      <xdr:row>2</xdr:row>
      <xdr:rowOff>607220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7FEB8E21-7473-4111-B764-42646E048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688" y="347325"/>
          <a:ext cx="2670074" cy="1176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123264</xdr:rowOff>
    </xdr:from>
    <xdr:to>
      <xdr:col>1</xdr:col>
      <xdr:colOff>840442</xdr:colOff>
      <xdr:row>1</xdr:row>
      <xdr:rowOff>276223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23264"/>
          <a:ext cx="1664074" cy="713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133350</xdr:rowOff>
    </xdr:from>
    <xdr:to>
      <xdr:col>1</xdr:col>
      <xdr:colOff>853563</xdr:colOff>
      <xdr:row>1</xdr:row>
      <xdr:rowOff>295275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33350"/>
          <a:ext cx="2168013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uevas\Documents\Enrique\Planeaci&#243;n%20para%20ISO%209001%20-%202015\Plan%20Estrat&#233;gico%20del%20Negoc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FODA%20DE%20AGUASCA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pData\Local\Microsoft\Windows\Temporary%20Internet%20Files\Content.Outlook\1Q69SHO0\Matriz%20de%20An&#225;lisis%20de%20Riesg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&#205;S%20DE%20RIESGOS-OPORTUNIDADES%20CAPACITAC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ESTRAT&#201;GICO%20DE%20LA%20INSTITUCI&#211;N%20JLE%20NY_rev_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TRO"/>
      <sheetName val="1"/>
      <sheetName val="1a"/>
      <sheetName val="2"/>
      <sheetName val="2a"/>
      <sheetName val="2b"/>
      <sheetName val="3"/>
      <sheetName val="3a"/>
      <sheetName val="3b"/>
      <sheetName val="3c"/>
      <sheetName val="4"/>
      <sheetName val="4a"/>
      <sheetName val="5"/>
      <sheetName val="5a"/>
      <sheetName val="6"/>
      <sheetName val="6a"/>
      <sheetName val="6b"/>
      <sheetName val="7"/>
      <sheetName val="7a"/>
      <sheetName val="7b"/>
      <sheetName val="CÁLCULOS"/>
    </sheetNames>
    <sheetDataSet>
      <sheetData sheetId="0">
        <row r="20">
          <cell r="J20" t="str">
            <v>MI EMPRESA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Perfiles"/>
      <sheetName val="2a. Análisis Foda"/>
      <sheetName val="2b. Matriz Posicionamiento"/>
    </sheetNames>
    <sheetDataSet>
      <sheetData sheetId="0"/>
      <sheetData sheetId="1"/>
      <sheetData sheetId="2"/>
      <sheetData sheetId="3"/>
      <sheetData sheetId="4">
        <row r="3">
          <cell r="C3" t="str">
            <v>a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ció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Parámetros de riesgo"/>
      <sheetName val="Matriz Riesgo y Op"/>
      <sheetName val="Ponderación"/>
      <sheetName val="E de efectividad Ri"/>
      <sheetName val="E de efectividad Op"/>
    </sheetNames>
    <sheetDataSet>
      <sheetData sheetId="0"/>
      <sheetData sheetId="1"/>
      <sheetData sheetId="2"/>
      <sheetData sheetId="3">
        <row r="2">
          <cell r="G2" t="str">
            <v>Leve</v>
          </cell>
          <cell r="H2">
            <v>1</v>
          </cell>
        </row>
        <row r="3">
          <cell r="G3" t="str">
            <v>Moderado</v>
          </cell>
          <cell r="H3">
            <v>7</v>
          </cell>
        </row>
        <row r="4">
          <cell r="G4" t="str">
            <v>Grave</v>
          </cell>
          <cell r="H4">
            <v>10</v>
          </cell>
        </row>
        <row r="5">
          <cell r="G5" t="str">
            <v>Importante</v>
          </cell>
          <cell r="H5">
            <v>10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2a. Análisis Foda"/>
      <sheetName val="2b. Matriz Posicionamiento"/>
      <sheetName val="3a.Matríz de Partes Interesadas"/>
      <sheetName val="4a. Parámetros de riesgo"/>
      <sheetName val="4b. Matriz - Contexto"/>
      <sheetName val="Perfiles"/>
      <sheetName val="Ponder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Político</v>
          </cell>
          <cell r="B2">
            <v>5</v>
          </cell>
          <cell r="D2" t="str">
            <v>Baja</v>
          </cell>
          <cell r="E2">
            <v>1</v>
          </cell>
          <cell r="G2" t="str">
            <v>Menor</v>
          </cell>
          <cell r="H2">
            <v>1</v>
          </cell>
        </row>
        <row r="3">
          <cell r="A3" t="str">
            <v>Industrial</v>
          </cell>
          <cell r="B3">
            <v>5</v>
          </cell>
          <cell r="D3" t="str">
            <v>Media</v>
          </cell>
          <cell r="E3">
            <v>7</v>
          </cell>
          <cell r="G3" t="str">
            <v>Moderado</v>
          </cell>
          <cell r="H3">
            <v>7</v>
          </cell>
        </row>
        <row r="4">
          <cell r="A4" t="str">
            <v>Operativo</v>
          </cell>
          <cell r="B4">
            <v>10</v>
          </cell>
          <cell r="D4" t="str">
            <v>Alta</v>
          </cell>
          <cell r="E4">
            <v>10</v>
          </cell>
          <cell r="G4" t="str">
            <v>Grave</v>
          </cell>
          <cell r="H4">
            <v>10</v>
          </cell>
        </row>
        <row r="5">
          <cell r="A5" t="str">
            <v>Institucional</v>
          </cell>
          <cell r="B5">
            <v>8</v>
          </cell>
          <cell r="G5" t="str">
            <v>Importante</v>
          </cell>
          <cell r="H5">
            <v>10</v>
          </cell>
        </row>
        <row r="6">
          <cell r="A6" t="str">
            <v>Financiera</v>
          </cell>
          <cell r="B6">
            <v>7</v>
          </cell>
        </row>
        <row r="7">
          <cell r="A7" t="str">
            <v>Ambiental</v>
          </cell>
          <cell r="B7">
            <v>8</v>
          </cell>
        </row>
        <row r="8">
          <cell r="A8" t="str">
            <v>Legal y Reglamentario</v>
          </cell>
          <cell r="B8">
            <v>9</v>
          </cell>
        </row>
        <row r="9">
          <cell r="A9" t="str">
            <v>Salud</v>
          </cell>
          <cell r="B9">
            <v>10</v>
          </cell>
        </row>
        <row r="10">
          <cell r="A10" t="str">
            <v>Social/Cultural</v>
          </cell>
          <cell r="B10">
            <v>6</v>
          </cell>
        </row>
        <row r="11">
          <cell r="A11" t="str">
            <v>Tecnológicos</v>
          </cell>
          <cell r="B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V91"/>
  <sheetViews>
    <sheetView showGridLines="0" showZeros="0" tabSelected="1" showOutlineSymbols="0" zoomScale="70" zoomScaleNormal="70" zoomScaleSheetLayoutView="100" zoomScalePageLayoutView="70" workbookViewId="0">
      <selection activeCell="C28" sqref="C28"/>
    </sheetView>
  </sheetViews>
  <sheetFormatPr baseColWidth="10" defaultColWidth="11.42578125" defaultRowHeight="12.75" x14ac:dyDescent="0.2"/>
  <cols>
    <col min="1" max="1" width="2.5703125" style="77" customWidth="1"/>
    <col min="2" max="2" width="22.7109375" style="77" customWidth="1"/>
    <col min="3" max="5" width="14" style="77" customWidth="1"/>
    <col min="6" max="10" width="18.7109375" style="77" customWidth="1"/>
    <col min="11" max="11" width="29" style="77" customWidth="1"/>
    <col min="12" max="12" width="2.5703125" style="77" customWidth="1"/>
    <col min="13" max="13" width="1.7109375" style="77" customWidth="1"/>
    <col min="14" max="14" width="6.5703125" style="77" customWidth="1"/>
    <col min="15" max="15" width="19.42578125" style="77" customWidth="1"/>
    <col min="16" max="16384" width="11.42578125" style="77"/>
  </cols>
  <sheetData>
    <row r="2" spans="1:48" s="7" customFormat="1" ht="14.25" x14ac:dyDescent="0.25">
      <c r="K2" s="8"/>
    </row>
    <row r="3" spans="1:48" s="7" customFormat="1" ht="69.95" customHeight="1" x14ac:dyDescent="0.25">
      <c r="A3" s="143"/>
      <c r="B3" s="144"/>
      <c r="C3" s="144"/>
      <c r="D3" s="145" t="s">
        <v>122</v>
      </c>
      <c r="E3" s="146"/>
      <c r="F3" s="146"/>
      <c r="G3" s="146"/>
      <c r="H3" s="146"/>
      <c r="I3" s="146"/>
      <c r="J3" s="146"/>
      <c r="K3" s="69" t="s">
        <v>119</v>
      </c>
    </row>
    <row r="4" spans="1:48" s="7" customFormat="1" ht="69.95" customHeight="1" x14ac:dyDescent="0.25">
      <c r="A4" s="143"/>
      <c r="B4" s="144"/>
      <c r="C4" s="144"/>
      <c r="D4" s="145" t="s">
        <v>160</v>
      </c>
      <c r="E4" s="146"/>
      <c r="F4" s="146"/>
      <c r="G4" s="146"/>
      <c r="H4" s="146"/>
      <c r="I4" s="146"/>
      <c r="J4" s="146"/>
      <c r="K4" s="70" t="s">
        <v>120</v>
      </c>
    </row>
    <row r="5" spans="1:48" s="11" customFormat="1" ht="15" customHeight="1" x14ac:dyDescent="0.2">
      <c r="A5" s="71"/>
      <c r="B5" s="71"/>
      <c r="C5" s="72"/>
      <c r="D5" s="72"/>
      <c r="E5" s="72"/>
      <c r="F5" s="72"/>
      <c r="G5" s="72"/>
      <c r="H5" s="72"/>
      <c r="I5" s="72"/>
      <c r="J5" s="73"/>
      <c r="K5" s="73"/>
    </row>
    <row r="6" spans="1:48" ht="14.25" x14ac:dyDescent="0.2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</row>
    <row r="7" spans="1:48" ht="40.9" customHeight="1" x14ac:dyDescent="0.2">
      <c r="A7" s="137" t="s">
        <v>71</v>
      </c>
      <c r="B7" s="137"/>
      <c r="C7" s="137" t="s">
        <v>149</v>
      </c>
      <c r="D7" s="137"/>
      <c r="E7" s="137"/>
      <c r="F7" s="137" t="s">
        <v>150</v>
      </c>
      <c r="G7" s="137"/>
      <c r="H7" s="137"/>
      <c r="I7" s="147" t="s">
        <v>151</v>
      </c>
      <c r="J7" s="148"/>
      <c r="K7" s="148"/>
      <c r="L7" s="148"/>
      <c r="M7" s="74"/>
      <c r="N7" s="74"/>
      <c r="O7" s="74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</row>
    <row r="8" spans="1:48" ht="140.1" customHeight="1" x14ac:dyDescent="0.2">
      <c r="A8" s="137" t="s">
        <v>152</v>
      </c>
      <c r="B8" s="137"/>
      <c r="C8" s="138" t="s">
        <v>153</v>
      </c>
      <c r="D8" s="138"/>
      <c r="E8" s="138"/>
      <c r="F8" s="138" t="s">
        <v>154</v>
      </c>
      <c r="G8" s="138"/>
      <c r="H8" s="138"/>
      <c r="I8" s="139"/>
      <c r="J8" s="140"/>
      <c r="K8" s="140"/>
      <c r="L8" s="141"/>
      <c r="M8" s="74"/>
      <c r="N8" s="74"/>
      <c r="O8" s="74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</row>
    <row r="9" spans="1:48" ht="123.4" customHeight="1" x14ac:dyDescent="0.2">
      <c r="A9" s="137" t="s">
        <v>155</v>
      </c>
      <c r="B9" s="137"/>
      <c r="C9" s="138" t="s">
        <v>156</v>
      </c>
      <c r="D9" s="138"/>
      <c r="E9" s="138"/>
      <c r="F9" s="138" t="s">
        <v>157</v>
      </c>
      <c r="G9" s="138"/>
      <c r="H9" s="138"/>
      <c r="I9" s="139"/>
      <c r="J9" s="140"/>
      <c r="K9" s="140"/>
      <c r="L9" s="141"/>
      <c r="M9" s="74"/>
      <c r="N9" s="74"/>
      <c r="O9" s="74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</row>
    <row r="10" spans="1:48" ht="140.1" customHeight="1" x14ac:dyDescent="0.2">
      <c r="A10" s="137" t="s">
        <v>158</v>
      </c>
      <c r="B10" s="137"/>
      <c r="C10" s="138" t="s">
        <v>156</v>
      </c>
      <c r="D10" s="138"/>
      <c r="E10" s="138"/>
      <c r="F10" s="138" t="s">
        <v>159</v>
      </c>
      <c r="G10" s="138"/>
      <c r="H10" s="138"/>
      <c r="I10" s="139"/>
      <c r="J10" s="140"/>
      <c r="K10" s="140"/>
      <c r="L10" s="141"/>
      <c r="M10" s="74"/>
      <c r="N10" s="74"/>
      <c r="O10" s="74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</row>
    <row r="11" spans="1:48" ht="14.25" x14ac:dyDescent="0.2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</row>
    <row r="12" spans="1:48" ht="14.25" x14ac:dyDescent="0.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</row>
    <row r="13" spans="1:48" ht="14.25" x14ac:dyDescent="0.2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</row>
    <row r="14" spans="1:48" ht="14.25" x14ac:dyDescent="0.2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</row>
    <row r="15" spans="1:48" ht="14.25" x14ac:dyDescent="0.2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</row>
    <row r="16" spans="1:48" ht="14.25" x14ac:dyDescent="0.2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</row>
    <row r="17" spans="1:48" ht="14.25" x14ac:dyDescent="0.2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</row>
    <row r="18" spans="1:48" ht="14.25" x14ac:dyDescent="0.2">
      <c r="A18" s="78"/>
      <c r="B18" s="78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</row>
    <row r="19" spans="1:48" ht="14.25" x14ac:dyDescent="0.2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</row>
    <row r="20" spans="1:48" ht="14.25" x14ac:dyDescent="0.2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</row>
    <row r="21" spans="1:48" ht="14.25" x14ac:dyDescent="0.2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</row>
    <row r="22" spans="1:48" ht="14.25" x14ac:dyDescent="0.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</row>
    <row r="23" spans="1:48" ht="14.25" x14ac:dyDescent="0.2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</row>
    <row r="24" spans="1:48" ht="14.25" x14ac:dyDescent="0.2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</row>
    <row r="25" spans="1:48" ht="14.25" x14ac:dyDescent="0.2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</row>
    <row r="26" spans="1:48" ht="14.25" x14ac:dyDescent="0.2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</row>
    <row r="27" spans="1:48" ht="14.25" x14ac:dyDescent="0.2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</row>
    <row r="28" spans="1:48" ht="14.25" x14ac:dyDescent="0.2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</row>
    <row r="29" spans="1:48" ht="14.25" x14ac:dyDescent="0.2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4"/>
      <c r="N29" s="74"/>
      <c r="O29" s="74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</row>
    <row r="30" spans="1:48" ht="24.95" customHeight="1" x14ac:dyDescent="0.2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79"/>
      <c r="M30" s="74"/>
      <c r="N30" s="74"/>
      <c r="O30" s="74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</row>
    <row r="31" spans="1:48" ht="14.25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1"/>
      <c r="M31" s="74"/>
      <c r="N31" s="74"/>
      <c r="O31" s="74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</row>
    <row r="32" spans="1:48" ht="20.25" x14ac:dyDescent="0.3">
      <c r="A32" s="82"/>
      <c r="B32" s="82"/>
      <c r="C32" s="83"/>
      <c r="D32" s="83"/>
      <c r="E32" s="83"/>
      <c r="F32" s="83"/>
      <c r="G32" s="83"/>
      <c r="H32" s="83"/>
      <c r="I32" s="83"/>
      <c r="J32" s="83"/>
      <c r="K32" s="83"/>
      <c r="L32" s="79"/>
      <c r="M32" s="74"/>
      <c r="N32" s="74"/>
      <c r="O32" s="74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</row>
    <row r="33" spans="1:48" ht="14.25" x14ac:dyDescent="0.2">
      <c r="A33" s="84"/>
      <c r="B33" s="84"/>
      <c r="C33" s="85"/>
      <c r="D33" s="85"/>
      <c r="E33" s="85"/>
      <c r="F33" s="85"/>
      <c r="G33" s="85"/>
      <c r="H33" s="85"/>
      <c r="I33" s="85"/>
      <c r="J33" s="85"/>
      <c r="K33" s="85"/>
      <c r="L33" s="81"/>
      <c r="M33" s="74"/>
      <c r="N33" s="74"/>
      <c r="O33" s="74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</row>
    <row r="34" spans="1:48" ht="27.75" x14ac:dyDescent="0.4">
      <c r="A34" s="86"/>
      <c r="B34" s="86"/>
      <c r="C34" s="87"/>
      <c r="D34" s="87"/>
      <c r="E34" s="87"/>
      <c r="F34" s="83"/>
      <c r="G34" s="83"/>
      <c r="H34" s="83"/>
      <c r="I34" s="83"/>
      <c r="J34" s="83"/>
      <c r="K34" s="83"/>
      <c r="L34" s="79"/>
      <c r="M34" s="74"/>
      <c r="N34" s="74"/>
      <c r="O34" s="74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</row>
    <row r="35" spans="1:48" ht="26.25" x14ac:dyDescent="0.4">
      <c r="A35" s="88"/>
      <c r="B35" s="88"/>
      <c r="C35" s="87"/>
      <c r="D35" s="87"/>
      <c r="E35" s="87"/>
      <c r="F35" s="83"/>
      <c r="G35" s="83"/>
      <c r="H35" s="83"/>
      <c r="I35" s="83"/>
      <c r="J35" s="83"/>
      <c r="K35" s="83"/>
      <c r="L35" s="79"/>
      <c r="M35" s="74"/>
      <c r="N35" s="74"/>
      <c r="O35" s="74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</row>
    <row r="36" spans="1:48" ht="15.75" x14ac:dyDescent="0.25">
      <c r="A36" s="89"/>
      <c r="B36" s="89"/>
      <c r="C36" s="83"/>
      <c r="D36" s="83"/>
      <c r="E36" s="83"/>
      <c r="F36" s="83"/>
      <c r="G36" s="83"/>
      <c r="H36" s="83"/>
      <c r="I36" s="83"/>
      <c r="J36" s="83"/>
      <c r="K36" s="83"/>
      <c r="L36" s="79"/>
      <c r="M36" s="74"/>
      <c r="N36" s="74"/>
      <c r="O36" s="74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</row>
    <row r="37" spans="1:48" ht="15.75" x14ac:dyDescent="0.25">
      <c r="A37" s="89"/>
      <c r="B37" s="89"/>
      <c r="C37" s="83"/>
      <c r="D37" s="83"/>
      <c r="E37" s="83"/>
      <c r="F37" s="83"/>
      <c r="G37" s="83"/>
      <c r="H37" s="83"/>
      <c r="I37" s="83"/>
      <c r="J37" s="83"/>
      <c r="K37" s="83"/>
      <c r="L37" s="79"/>
      <c r="M37" s="74"/>
      <c r="N37" s="74"/>
      <c r="O37" s="74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</row>
    <row r="38" spans="1:48" ht="15.75" x14ac:dyDescent="0.25">
      <c r="A38" s="89"/>
      <c r="B38" s="89"/>
      <c r="C38" s="83"/>
      <c r="D38" s="83"/>
      <c r="E38" s="83"/>
      <c r="F38" s="83"/>
      <c r="G38" s="83"/>
      <c r="H38" s="83"/>
      <c r="I38" s="83"/>
      <c r="J38" s="83"/>
      <c r="K38" s="83"/>
      <c r="L38" s="79"/>
      <c r="M38" s="74"/>
      <c r="N38" s="74"/>
      <c r="O38" s="74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</row>
    <row r="39" spans="1:48" ht="15.75" x14ac:dyDescent="0.25">
      <c r="A39" s="89"/>
      <c r="B39" s="89"/>
      <c r="C39" s="83"/>
      <c r="D39" s="83"/>
      <c r="E39" s="83"/>
      <c r="F39" s="83"/>
      <c r="G39" s="83"/>
      <c r="H39" s="83"/>
      <c r="I39" s="83"/>
      <c r="J39" s="83"/>
      <c r="K39" s="83"/>
      <c r="L39" s="79"/>
      <c r="M39" s="74"/>
      <c r="N39" s="74"/>
      <c r="O39" s="74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</row>
    <row r="40" spans="1:48" ht="15.75" x14ac:dyDescent="0.25">
      <c r="A40" s="89"/>
      <c r="B40" s="89"/>
      <c r="C40" s="83"/>
      <c r="D40" s="83"/>
      <c r="E40" s="83"/>
      <c r="F40" s="83"/>
      <c r="G40" s="83"/>
      <c r="H40" s="83"/>
      <c r="I40" s="83"/>
      <c r="J40" s="83"/>
      <c r="K40" s="83"/>
      <c r="L40" s="79"/>
      <c r="M40" s="74"/>
      <c r="N40" s="74"/>
      <c r="O40" s="74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</row>
    <row r="41" spans="1:48" ht="18" x14ac:dyDescent="0.25">
      <c r="A41" s="90"/>
      <c r="B41" s="90"/>
      <c r="C41" s="83"/>
      <c r="D41" s="83"/>
      <c r="E41" s="83"/>
      <c r="F41" s="83"/>
      <c r="G41" s="83"/>
      <c r="H41" s="83"/>
      <c r="I41" s="83"/>
      <c r="J41" s="83"/>
      <c r="K41" s="83"/>
      <c r="L41" s="79"/>
      <c r="M41" s="74"/>
      <c r="N41" s="74"/>
      <c r="O41" s="74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</row>
    <row r="42" spans="1:48" ht="18" x14ac:dyDescent="0.25">
      <c r="A42" s="91"/>
      <c r="B42" s="91"/>
      <c r="C42" s="83"/>
      <c r="D42" s="83"/>
      <c r="E42" s="83"/>
      <c r="F42" s="83"/>
      <c r="G42" s="83"/>
      <c r="H42" s="83"/>
      <c r="I42" s="83"/>
      <c r="J42" s="83"/>
      <c r="K42" s="83"/>
      <c r="L42" s="79"/>
      <c r="M42" s="74"/>
      <c r="N42" s="74"/>
      <c r="O42" s="74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</row>
    <row r="43" spans="1:48" ht="35.1" customHeight="1" x14ac:dyDescent="0.2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81"/>
      <c r="M43" s="74"/>
      <c r="N43" s="74"/>
      <c r="O43" s="74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</row>
    <row r="44" spans="1:48" ht="14.25" x14ac:dyDescent="0.2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74"/>
      <c r="N44" s="74"/>
      <c r="O44" s="74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</row>
    <row r="45" spans="1:48" ht="14.25" x14ac:dyDescent="0.2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</row>
    <row r="46" spans="1:48" ht="14.25" x14ac:dyDescent="0.2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</row>
    <row r="47" spans="1:48" ht="14.25" x14ac:dyDescent="0.2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</row>
    <row r="48" spans="1:48" ht="14.25" x14ac:dyDescent="0.2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</row>
    <row r="49" spans="1:48" ht="14.25" x14ac:dyDescent="0.2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</row>
    <row r="50" spans="1:48" ht="14.25" x14ac:dyDescent="0.2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</row>
    <row r="51" spans="1:48" ht="14.25" x14ac:dyDescent="0.2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</row>
    <row r="52" spans="1:48" ht="14.25" x14ac:dyDescent="0.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</row>
    <row r="53" spans="1:48" ht="14.25" x14ac:dyDescent="0.2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</row>
    <row r="54" spans="1:48" ht="14.25" x14ac:dyDescent="0.2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</row>
    <row r="55" spans="1:48" ht="14.25" x14ac:dyDescent="0.2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</row>
    <row r="56" spans="1:48" ht="14.25" x14ac:dyDescent="0.2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</row>
    <row r="57" spans="1:48" ht="14.25" x14ac:dyDescent="0.2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</row>
    <row r="58" spans="1:48" ht="14.25" x14ac:dyDescent="0.2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</row>
    <row r="59" spans="1:48" ht="14.25" x14ac:dyDescent="0.2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</row>
    <row r="60" spans="1:48" ht="14.25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</row>
    <row r="61" spans="1:48" ht="14.25" x14ac:dyDescent="0.2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</row>
    <row r="62" spans="1:48" ht="14.25" x14ac:dyDescent="0.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</row>
    <row r="63" spans="1:48" ht="14.25" x14ac:dyDescent="0.2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</row>
    <row r="64" spans="1:48" ht="14.25" x14ac:dyDescent="0.2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</row>
    <row r="65" spans="1:48" ht="14.25" x14ac:dyDescent="0.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</row>
    <row r="66" spans="1:48" ht="14.25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</row>
    <row r="67" spans="1:48" ht="14.25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</row>
    <row r="68" spans="1:48" ht="14.25" x14ac:dyDescent="0.2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</row>
    <row r="69" spans="1:48" ht="14.25" x14ac:dyDescent="0.2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</row>
    <row r="70" spans="1:48" ht="14.25" x14ac:dyDescent="0.2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</row>
    <row r="71" spans="1:48" ht="14.25" x14ac:dyDescent="0.2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</row>
    <row r="72" spans="1:48" ht="14.25" x14ac:dyDescent="0.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</row>
    <row r="73" spans="1:48" ht="14.25" x14ac:dyDescent="0.2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</row>
    <row r="74" spans="1:48" ht="14.25" x14ac:dyDescent="0.2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</row>
    <row r="75" spans="1:48" ht="14.25" x14ac:dyDescent="0.2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</row>
    <row r="76" spans="1:48" ht="14.25" x14ac:dyDescent="0.2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</row>
    <row r="77" spans="1:48" ht="14.25" x14ac:dyDescent="0.2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</row>
    <row r="78" spans="1:48" ht="14.25" x14ac:dyDescent="0.2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</row>
    <row r="79" spans="1:48" ht="14.25" x14ac:dyDescent="0.2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</row>
    <row r="80" spans="1:48" ht="14.25" x14ac:dyDescent="0.2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</row>
    <row r="81" spans="1:48" ht="14.25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</row>
    <row r="82" spans="1:48" ht="14.25" x14ac:dyDescent="0.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</row>
    <row r="83" spans="1:48" ht="14.25" x14ac:dyDescent="0.2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</row>
    <row r="84" spans="1:48" ht="14.25" x14ac:dyDescent="0.2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</row>
    <row r="85" spans="1:48" ht="14.25" x14ac:dyDescent="0.2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</row>
    <row r="86" spans="1:48" ht="14.25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</row>
    <row r="87" spans="1:48" ht="14.25" x14ac:dyDescent="0.2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</row>
    <row r="88" spans="1:48" ht="14.25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</row>
    <row r="89" spans="1:48" ht="14.25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</row>
    <row r="90" spans="1:48" ht="14.25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</row>
    <row r="91" spans="1:48" ht="14.25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</row>
  </sheetData>
  <mergeCells count="21">
    <mergeCell ref="A3:A4"/>
    <mergeCell ref="B3:C4"/>
    <mergeCell ref="D3:J3"/>
    <mergeCell ref="D4:J4"/>
    <mergeCell ref="A7:B7"/>
    <mergeCell ref="C7:E7"/>
    <mergeCell ref="F7:H7"/>
    <mergeCell ref="I7:L7"/>
    <mergeCell ref="A8:B8"/>
    <mergeCell ref="C8:E8"/>
    <mergeCell ref="F8:H8"/>
    <mergeCell ref="I8:L8"/>
    <mergeCell ref="A9:B9"/>
    <mergeCell ref="C9:E9"/>
    <mergeCell ref="F9:H9"/>
    <mergeCell ref="I9:L9"/>
    <mergeCell ref="A10:B10"/>
    <mergeCell ref="C10:E10"/>
    <mergeCell ref="F10:H10"/>
    <mergeCell ref="I10:L10"/>
    <mergeCell ref="A30:K30"/>
  </mergeCells>
  <printOptions horizontalCentered="1"/>
  <pageMargins left="0.9055118110236221" right="0.9055118110236221" top="0.82677165354330717" bottom="0.94488188976377963" header="0.31496062992125984" footer="0.31496062992125984"/>
  <pageSetup scale="60" fitToHeight="0" orientation="landscape" r:id="rId1"/>
  <headerFooter alignWithMargins="0">
    <oddFooter>&amp;R&amp;"Arial,Normal"&amp;16Página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K32"/>
  <sheetViews>
    <sheetView showGridLines="0" showRuler="0" view="pageBreakPreview" zoomScale="55" zoomScaleNormal="90" zoomScaleSheetLayoutView="55" zoomScalePageLayoutView="85" workbookViewId="0">
      <selection activeCell="C28" sqref="C28"/>
    </sheetView>
  </sheetViews>
  <sheetFormatPr baseColWidth="10" defaultColWidth="11.42578125" defaultRowHeight="14.25" x14ac:dyDescent="0.25"/>
  <cols>
    <col min="1" max="1" width="27.7109375" style="10" customWidth="1"/>
    <col min="2" max="2" width="30.42578125" style="9" customWidth="1"/>
    <col min="3" max="3" width="29.7109375" style="9" customWidth="1"/>
    <col min="4" max="4" width="70.140625" style="9" customWidth="1"/>
    <col min="5" max="5" width="37.5703125" style="9" customWidth="1"/>
    <col min="6" max="6" width="4.140625" style="9" customWidth="1"/>
    <col min="7" max="7" width="26.5703125" style="9" customWidth="1"/>
    <col min="8" max="8" width="28.42578125" style="9" customWidth="1"/>
    <col min="9" max="9" width="26.5703125" style="9" customWidth="1"/>
    <col min="10" max="10" width="72.28515625" style="9" customWidth="1"/>
    <col min="11" max="11" width="33.7109375" style="9" customWidth="1"/>
    <col min="12" max="16384" width="11.42578125" style="9"/>
  </cols>
  <sheetData>
    <row r="1" spans="1:11" ht="41.25" customHeight="1" x14ac:dyDescent="0.25">
      <c r="A1" s="171"/>
      <c r="B1" s="171"/>
      <c r="C1" s="171"/>
      <c r="D1" s="174" t="s">
        <v>122</v>
      </c>
      <c r="E1" s="175"/>
      <c r="F1" s="175"/>
      <c r="G1" s="175"/>
      <c r="H1" s="175"/>
      <c r="I1" s="175"/>
      <c r="J1" s="175"/>
      <c r="K1" s="42" t="s">
        <v>119</v>
      </c>
    </row>
    <row r="2" spans="1:11" ht="42.75" customHeight="1" x14ac:dyDescent="0.25">
      <c r="A2" s="171"/>
      <c r="B2" s="171"/>
      <c r="C2" s="171"/>
      <c r="D2" s="175" t="s">
        <v>66</v>
      </c>
      <c r="E2" s="175"/>
      <c r="F2" s="175"/>
      <c r="G2" s="175"/>
      <c r="H2" s="175"/>
      <c r="I2" s="175"/>
      <c r="J2" s="175"/>
      <c r="K2" s="46" t="s">
        <v>120</v>
      </c>
    </row>
    <row r="4" spans="1:11" ht="32.25" customHeight="1" thickBot="1" x14ac:dyDescent="0.3">
      <c r="A4" s="176" t="s">
        <v>48</v>
      </c>
      <c r="B4" s="176"/>
      <c r="C4" s="176"/>
      <c r="D4" s="176"/>
      <c r="E4" s="176"/>
      <c r="F4" s="98"/>
      <c r="G4" s="176" t="s">
        <v>28</v>
      </c>
      <c r="H4" s="176"/>
      <c r="I4" s="176"/>
      <c r="J4" s="176"/>
      <c r="K4" s="176"/>
    </row>
    <row r="5" spans="1:11" ht="41.25" customHeight="1" thickTop="1" x14ac:dyDescent="0.25">
      <c r="A5" s="99" t="s">
        <v>29</v>
      </c>
      <c r="B5" s="172" t="s">
        <v>47</v>
      </c>
      <c r="C5" s="172"/>
      <c r="D5" s="172"/>
      <c r="E5" s="173"/>
      <c r="F5" s="100"/>
      <c r="G5" s="99" t="s">
        <v>29</v>
      </c>
      <c r="H5" s="154" t="s">
        <v>47</v>
      </c>
      <c r="I5" s="154"/>
      <c r="J5" s="154"/>
      <c r="K5" s="155"/>
    </row>
    <row r="6" spans="1:11" ht="93" customHeight="1" x14ac:dyDescent="0.25">
      <c r="A6" s="101" t="s">
        <v>32</v>
      </c>
      <c r="B6" s="170" t="s">
        <v>161</v>
      </c>
      <c r="C6" s="156"/>
      <c r="D6" s="156"/>
      <c r="E6" s="157"/>
      <c r="F6" s="100"/>
      <c r="G6" s="101" t="s">
        <v>32</v>
      </c>
      <c r="H6" s="158" t="s">
        <v>170</v>
      </c>
      <c r="I6" s="158"/>
      <c r="J6" s="158"/>
      <c r="K6" s="159"/>
    </row>
    <row r="7" spans="1:11" ht="93" customHeight="1" x14ac:dyDescent="0.25">
      <c r="A7" s="101" t="s">
        <v>9</v>
      </c>
      <c r="B7" s="170" t="s">
        <v>162</v>
      </c>
      <c r="C7" s="156"/>
      <c r="D7" s="156"/>
      <c r="E7" s="157"/>
      <c r="F7" s="100"/>
      <c r="G7" s="101" t="s">
        <v>9</v>
      </c>
      <c r="H7" s="158" t="s">
        <v>171</v>
      </c>
      <c r="I7" s="158"/>
      <c r="J7" s="158"/>
      <c r="K7" s="159"/>
    </row>
    <row r="8" spans="1:11" ht="93" customHeight="1" x14ac:dyDescent="0.25">
      <c r="A8" s="101" t="s">
        <v>10</v>
      </c>
      <c r="B8" s="170" t="s">
        <v>163</v>
      </c>
      <c r="C8" s="156"/>
      <c r="D8" s="156"/>
      <c r="E8" s="157"/>
      <c r="F8" s="100"/>
      <c r="G8" s="101" t="s">
        <v>10</v>
      </c>
      <c r="H8" s="158" t="s">
        <v>172</v>
      </c>
      <c r="I8" s="158"/>
      <c r="J8" s="158"/>
      <c r="K8" s="159"/>
    </row>
    <row r="9" spans="1:11" ht="93" customHeight="1" x14ac:dyDescent="0.25">
      <c r="A9" s="101" t="s">
        <v>33</v>
      </c>
      <c r="B9" s="170" t="s">
        <v>164</v>
      </c>
      <c r="C9" s="156"/>
      <c r="D9" s="156"/>
      <c r="E9" s="157"/>
      <c r="F9" s="100"/>
      <c r="G9" s="101" t="s">
        <v>33</v>
      </c>
      <c r="H9" s="158" t="s">
        <v>173</v>
      </c>
      <c r="I9" s="158"/>
      <c r="J9" s="158"/>
      <c r="K9" s="159"/>
    </row>
    <row r="10" spans="1:11" ht="93" customHeight="1" x14ac:dyDescent="0.25">
      <c r="A10" s="101" t="s">
        <v>6</v>
      </c>
      <c r="B10" s="170" t="s">
        <v>165</v>
      </c>
      <c r="C10" s="156"/>
      <c r="D10" s="156"/>
      <c r="E10" s="157"/>
      <c r="F10" s="100"/>
      <c r="G10" s="101" t="s">
        <v>6</v>
      </c>
      <c r="H10" s="158" t="s">
        <v>174</v>
      </c>
      <c r="I10" s="158"/>
      <c r="J10" s="158"/>
      <c r="K10" s="159"/>
    </row>
    <row r="11" spans="1:11" ht="93" customHeight="1" x14ac:dyDescent="0.25">
      <c r="A11" s="101" t="s">
        <v>51</v>
      </c>
      <c r="B11" s="170" t="s">
        <v>166</v>
      </c>
      <c r="C11" s="156"/>
      <c r="D11" s="156"/>
      <c r="E11" s="157"/>
      <c r="F11" s="102"/>
      <c r="G11" s="101" t="s">
        <v>51</v>
      </c>
      <c r="H11" s="158" t="s">
        <v>205</v>
      </c>
      <c r="I11" s="158"/>
      <c r="J11" s="158"/>
      <c r="K11" s="159"/>
    </row>
    <row r="12" spans="1:11" ht="93" customHeight="1" x14ac:dyDescent="0.25">
      <c r="A12" s="103" t="s">
        <v>53</v>
      </c>
      <c r="B12" s="151" t="s">
        <v>167</v>
      </c>
      <c r="C12" s="151"/>
      <c r="D12" s="151"/>
      <c r="E12" s="152"/>
      <c r="F12" s="102"/>
      <c r="G12" s="103" t="s">
        <v>53</v>
      </c>
      <c r="H12" s="153" t="s">
        <v>175</v>
      </c>
      <c r="I12" s="151"/>
      <c r="J12" s="151"/>
      <c r="K12" s="152"/>
    </row>
    <row r="13" spans="1:11" ht="93" customHeight="1" x14ac:dyDescent="0.25">
      <c r="A13" s="103" t="s">
        <v>54</v>
      </c>
      <c r="B13" s="151" t="s">
        <v>168</v>
      </c>
      <c r="C13" s="151"/>
      <c r="D13" s="151"/>
      <c r="E13" s="152"/>
      <c r="F13" s="102"/>
      <c r="G13" s="103" t="s">
        <v>54</v>
      </c>
      <c r="H13" s="153" t="s">
        <v>176</v>
      </c>
      <c r="I13" s="151"/>
      <c r="J13" s="151"/>
      <c r="K13" s="152"/>
    </row>
    <row r="14" spans="1:11" ht="93" customHeight="1" thickBot="1" x14ac:dyDescent="0.3">
      <c r="A14" s="104" t="s">
        <v>34</v>
      </c>
      <c r="B14" s="166" t="s">
        <v>169</v>
      </c>
      <c r="C14" s="149"/>
      <c r="D14" s="149"/>
      <c r="E14" s="150"/>
      <c r="F14" s="100"/>
      <c r="G14" s="104" t="s">
        <v>34</v>
      </c>
      <c r="H14" s="149" t="s">
        <v>177</v>
      </c>
      <c r="I14" s="149"/>
      <c r="J14" s="149"/>
      <c r="K14" s="150"/>
    </row>
    <row r="15" spans="1:11" ht="12" customHeight="1" thickTop="1" thickBot="1" x14ac:dyDescent="0.3">
      <c r="A15" s="105"/>
      <c r="B15" s="100"/>
      <c r="C15" s="106"/>
      <c r="D15" s="106"/>
      <c r="E15" s="106"/>
      <c r="F15" s="106"/>
      <c r="G15" s="106"/>
      <c r="H15" s="106"/>
      <c r="I15" s="106"/>
      <c r="J15" s="106"/>
      <c r="K15" s="106"/>
    </row>
    <row r="16" spans="1:11" ht="42" customHeight="1" thickTop="1" x14ac:dyDescent="0.25">
      <c r="A16" s="107" t="s">
        <v>59</v>
      </c>
      <c r="B16" s="167" t="s">
        <v>47</v>
      </c>
      <c r="C16" s="168"/>
      <c r="D16" s="168"/>
      <c r="E16" s="169"/>
      <c r="F16" s="100"/>
      <c r="G16" s="108" t="s">
        <v>59</v>
      </c>
      <c r="H16" s="154" t="s">
        <v>47</v>
      </c>
      <c r="I16" s="154"/>
      <c r="J16" s="154"/>
      <c r="K16" s="155"/>
    </row>
    <row r="17" spans="1:11" ht="42" customHeight="1" x14ac:dyDescent="0.25">
      <c r="A17" s="109" t="s">
        <v>16</v>
      </c>
      <c r="B17" s="160" t="s">
        <v>178</v>
      </c>
      <c r="C17" s="161"/>
      <c r="D17" s="161"/>
      <c r="E17" s="162"/>
      <c r="F17" s="100"/>
      <c r="G17" s="101" t="s">
        <v>16</v>
      </c>
      <c r="H17" s="158" t="s">
        <v>181</v>
      </c>
      <c r="I17" s="158"/>
      <c r="J17" s="158"/>
      <c r="K17" s="159"/>
    </row>
    <row r="18" spans="1:11" ht="42" customHeight="1" x14ac:dyDescent="0.25">
      <c r="A18" s="109" t="s">
        <v>15</v>
      </c>
      <c r="B18" s="160" t="s">
        <v>179</v>
      </c>
      <c r="C18" s="161"/>
      <c r="D18" s="161"/>
      <c r="E18" s="162"/>
      <c r="F18" s="110"/>
      <c r="G18" s="101" t="s">
        <v>15</v>
      </c>
      <c r="H18" s="158" t="s">
        <v>182</v>
      </c>
      <c r="I18" s="158"/>
      <c r="J18" s="158"/>
      <c r="K18" s="159"/>
    </row>
    <row r="19" spans="1:11" ht="42" customHeight="1" thickBot="1" x14ac:dyDescent="0.3">
      <c r="A19" s="111" t="s">
        <v>12</v>
      </c>
      <c r="B19" s="163" t="s">
        <v>180</v>
      </c>
      <c r="C19" s="164"/>
      <c r="D19" s="164"/>
      <c r="E19" s="165"/>
      <c r="F19" s="100"/>
      <c r="G19" s="104" t="s">
        <v>12</v>
      </c>
      <c r="H19" s="149" t="s">
        <v>183</v>
      </c>
      <c r="I19" s="149"/>
      <c r="J19" s="149"/>
      <c r="K19" s="150"/>
    </row>
    <row r="20" spans="1:11" ht="21.75" thickTop="1" thickBot="1" x14ac:dyDescent="0.3">
      <c r="A20" s="105"/>
      <c r="B20" s="100"/>
      <c r="C20" s="106"/>
      <c r="D20" s="106"/>
      <c r="E20" s="106"/>
      <c r="F20" s="100"/>
      <c r="G20" s="105"/>
      <c r="H20" s="100"/>
      <c r="I20" s="106"/>
      <c r="J20" s="106"/>
      <c r="K20" s="106"/>
    </row>
    <row r="21" spans="1:11" ht="39.75" customHeight="1" thickTop="1" x14ac:dyDescent="0.25">
      <c r="A21" s="99" t="s">
        <v>62</v>
      </c>
      <c r="B21" s="154" t="s">
        <v>47</v>
      </c>
      <c r="C21" s="154"/>
      <c r="D21" s="154"/>
      <c r="E21" s="155"/>
      <c r="F21" s="100"/>
      <c r="G21" s="99" t="s">
        <v>62</v>
      </c>
      <c r="H21" s="154" t="s">
        <v>47</v>
      </c>
      <c r="I21" s="154"/>
      <c r="J21" s="154"/>
      <c r="K21" s="155"/>
    </row>
    <row r="22" spans="1:11" ht="74.25" customHeight="1" x14ac:dyDescent="0.25">
      <c r="A22" s="112" t="s">
        <v>13</v>
      </c>
      <c r="B22" s="156" t="s">
        <v>63</v>
      </c>
      <c r="C22" s="156"/>
      <c r="D22" s="156"/>
      <c r="E22" s="157"/>
      <c r="F22" s="100"/>
      <c r="G22" s="101" t="s">
        <v>13</v>
      </c>
      <c r="H22" s="158" t="s">
        <v>202</v>
      </c>
      <c r="I22" s="158"/>
      <c r="J22" s="158"/>
      <c r="K22" s="159"/>
    </row>
    <row r="23" spans="1:11" ht="74.25" customHeight="1" x14ac:dyDescent="0.25">
      <c r="A23" s="113" t="s">
        <v>4</v>
      </c>
      <c r="B23" s="158" t="s">
        <v>64</v>
      </c>
      <c r="C23" s="158"/>
      <c r="D23" s="158"/>
      <c r="E23" s="159"/>
      <c r="F23" s="100"/>
      <c r="G23" s="101" t="s">
        <v>4</v>
      </c>
      <c r="H23" s="158" t="s">
        <v>203</v>
      </c>
      <c r="I23" s="158"/>
      <c r="J23" s="158"/>
      <c r="K23" s="159"/>
    </row>
    <row r="24" spans="1:11" ht="74.25" customHeight="1" thickBot="1" x14ac:dyDescent="0.3">
      <c r="A24" s="114" t="s">
        <v>14</v>
      </c>
      <c r="B24" s="149" t="s">
        <v>65</v>
      </c>
      <c r="C24" s="149"/>
      <c r="D24" s="149"/>
      <c r="E24" s="150"/>
      <c r="F24" s="100"/>
      <c r="G24" s="104" t="s">
        <v>52</v>
      </c>
      <c r="H24" s="149" t="s">
        <v>204</v>
      </c>
      <c r="I24" s="149"/>
      <c r="J24" s="149"/>
      <c r="K24" s="150"/>
    </row>
    <row r="25" spans="1:11" ht="21.75" thickTop="1" thickBot="1" x14ac:dyDescent="0.3">
      <c r="A25" s="105"/>
      <c r="B25" s="100"/>
      <c r="C25" s="106"/>
      <c r="D25" s="106"/>
      <c r="E25" s="106"/>
      <c r="F25" s="100"/>
      <c r="G25" s="105"/>
      <c r="H25" s="100"/>
      <c r="I25" s="106"/>
      <c r="J25" s="106"/>
      <c r="K25" s="106"/>
    </row>
    <row r="26" spans="1:11" ht="30.75" customHeight="1" thickTop="1" x14ac:dyDescent="0.25">
      <c r="A26" s="99" t="s">
        <v>49</v>
      </c>
      <c r="B26" s="115" t="s">
        <v>30</v>
      </c>
      <c r="C26" s="115" t="s">
        <v>31</v>
      </c>
      <c r="D26" s="116" t="s">
        <v>50</v>
      </c>
      <c r="E26" s="117"/>
      <c r="F26" s="100"/>
      <c r="G26" s="99" t="s">
        <v>49</v>
      </c>
      <c r="H26" s="115" t="s">
        <v>30</v>
      </c>
      <c r="I26" s="115" t="s">
        <v>31</v>
      </c>
      <c r="J26" s="118" t="s">
        <v>50</v>
      </c>
      <c r="K26" s="119"/>
    </row>
    <row r="27" spans="1:11" ht="152.25" customHeight="1" x14ac:dyDescent="0.25">
      <c r="A27" s="101" t="s">
        <v>17</v>
      </c>
      <c r="B27" s="120" t="s">
        <v>24</v>
      </c>
      <c r="C27" s="120" t="s">
        <v>2</v>
      </c>
      <c r="D27" s="93" t="s">
        <v>184</v>
      </c>
      <c r="E27" s="121"/>
      <c r="F27" s="100"/>
      <c r="G27" s="101" t="s">
        <v>35</v>
      </c>
      <c r="H27" s="122" t="s">
        <v>36</v>
      </c>
      <c r="I27" s="122" t="s">
        <v>37</v>
      </c>
      <c r="J27" s="95" t="s">
        <v>189</v>
      </c>
      <c r="K27" s="123"/>
    </row>
    <row r="28" spans="1:11" ht="152.25" customHeight="1" x14ac:dyDescent="0.25">
      <c r="A28" s="101" t="s">
        <v>18</v>
      </c>
      <c r="B28" s="124" t="s">
        <v>25</v>
      </c>
      <c r="C28" s="124" t="s">
        <v>1</v>
      </c>
      <c r="D28" s="93" t="s">
        <v>185</v>
      </c>
      <c r="E28" s="121"/>
      <c r="F28" s="100"/>
      <c r="G28" s="101" t="s">
        <v>38</v>
      </c>
      <c r="H28" s="125" t="s">
        <v>39</v>
      </c>
      <c r="I28" s="125" t="s">
        <v>40</v>
      </c>
      <c r="J28" s="96" t="s">
        <v>190</v>
      </c>
      <c r="K28" s="123"/>
    </row>
    <row r="29" spans="1:11" ht="152.25" customHeight="1" x14ac:dyDescent="0.25">
      <c r="A29" s="101" t="s">
        <v>19</v>
      </c>
      <c r="B29" s="126" t="s">
        <v>0</v>
      </c>
      <c r="C29" s="126" t="s">
        <v>23</v>
      </c>
      <c r="D29" s="93" t="s">
        <v>186</v>
      </c>
      <c r="E29" s="121"/>
      <c r="F29" s="100"/>
      <c r="G29" s="101" t="s">
        <v>41</v>
      </c>
      <c r="H29" s="127" t="s">
        <v>42</v>
      </c>
      <c r="I29" s="127" t="s">
        <v>43</v>
      </c>
      <c r="J29" s="96" t="s">
        <v>191</v>
      </c>
      <c r="K29" s="123"/>
    </row>
    <row r="30" spans="1:11" ht="152.25" customHeight="1" thickBot="1" x14ac:dyDescent="0.3">
      <c r="A30" s="101" t="s">
        <v>20</v>
      </c>
      <c r="B30" s="128" t="s">
        <v>26</v>
      </c>
      <c r="C30" s="128" t="s">
        <v>3</v>
      </c>
      <c r="D30" s="93" t="s">
        <v>187</v>
      </c>
      <c r="E30" s="121"/>
      <c r="F30" s="100"/>
      <c r="G30" s="104" t="s">
        <v>44</v>
      </c>
      <c r="H30" s="129" t="s">
        <v>45</v>
      </c>
      <c r="I30" s="129" t="s">
        <v>46</v>
      </c>
      <c r="J30" s="97" t="s">
        <v>192</v>
      </c>
      <c r="K30" s="123"/>
    </row>
    <row r="31" spans="1:11" ht="152.25" customHeight="1" thickTop="1" thickBot="1" x14ac:dyDescent="0.3">
      <c r="A31" s="104" t="s">
        <v>21</v>
      </c>
      <c r="B31" s="130" t="s">
        <v>27</v>
      </c>
      <c r="C31" s="130" t="s">
        <v>22</v>
      </c>
      <c r="D31" s="94" t="s">
        <v>188</v>
      </c>
      <c r="E31" s="121"/>
      <c r="F31" s="100"/>
      <c r="G31" s="98"/>
      <c r="H31" s="98"/>
      <c r="I31" s="98"/>
      <c r="J31" s="98"/>
      <c r="K31" s="98"/>
    </row>
    <row r="32" spans="1:11" ht="15" thickTop="1" x14ac:dyDescent="0.25"/>
  </sheetData>
  <mergeCells count="41">
    <mergeCell ref="A1:C2"/>
    <mergeCell ref="B5:E5"/>
    <mergeCell ref="H5:K5"/>
    <mergeCell ref="B6:E6"/>
    <mergeCell ref="D1:J1"/>
    <mergeCell ref="D2:J2"/>
    <mergeCell ref="A4:E4"/>
    <mergeCell ref="G4:K4"/>
    <mergeCell ref="H6:K6"/>
    <mergeCell ref="B7:E7"/>
    <mergeCell ref="H7:K7"/>
    <mergeCell ref="B11:E11"/>
    <mergeCell ref="H11:K11"/>
    <mergeCell ref="B8:E8"/>
    <mergeCell ref="H8:K8"/>
    <mergeCell ref="B9:E9"/>
    <mergeCell ref="H9:K9"/>
    <mergeCell ref="B10:E10"/>
    <mergeCell ref="H10:K10"/>
    <mergeCell ref="B14:E14"/>
    <mergeCell ref="H14:K14"/>
    <mergeCell ref="B16:E16"/>
    <mergeCell ref="H16:K16"/>
    <mergeCell ref="B13:E13"/>
    <mergeCell ref="H13:K13"/>
    <mergeCell ref="B24:E24"/>
    <mergeCell ref="H24:K24"/>
    <mergeCell ref="B12:E12"/>
    <mergeCell ref="H12:K12"/>
    <mergeCell ref="B21:E21"/>
    <mergeCell ref="H21:K21"/>
    <mergeCell ref="B22:E22"/>
    <mergeCell ref="H22:K22"/>
    <mergeCell ref="B23:E23"/>
    <mergeCell ref="H23:K23"/>
    <mergeCell ref="B17:E17"/>
    <mergeCell ref="H17:K17"/>
    <mergeCell ref="B18:E18"/>
    <mergeCell ref="H18:K18"/>
    <mergeCell ref="B19:E19"/>
    <mergeCell ref="H19:K19"/>
  </mergeCells>
  <printOptions horizontalCentered="1"/>
  <pageMargins left="0.51181102362204722" right="0.51181102362204722" top="0.98425196850393704" bottom="0.55118110236220474" header="0.31496062992125984" footer="0.31496062992125984"/>
  <pageSetup scale="32" fitToHeight="0" orientation="landscape" r:id="rId1"/>
  <headerFooter>
    <oddFooter>&amp;R&amp;"Arial,Normal"&amp;16Página &amp;P de &amp;N</oddFooter>
  </headerFooter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N42"/>
  <sheetViews>
    <sheetView showGridLines="0" topLeftCell="A8" zoomScale="55" zoomScaleNormal="55" zoomScaleSheetLayoutView="100" zoomScalePageLayoutView="80" workbookViewId="0">
      <selection activeCell="C28" sqref="C28"/>
    </sheetView>
  </sheetViews>
  <sheetFormatPr baseColWidth="10" defaultColWidth="0.7109375" defaultRowHeight="14.25" x14ac:dyDescent="0.25"/>
  <cols>
    <col min="1" max="1" width="20" style="7" customWidth="1"/>
    <col min="2" max="2" width="32.5703125" style="7" customWidth="1"/>
    <col min="3" max="3" width="54.140625" style="7" customWidth="1"/>
    <col min="4" max="4" width="19.7109375" style="7" customWidth="1"/>
    <col min="5" max="6" width="46.42578125" style="7" customWidth="1"/>
    <col min="7" max="8" width="14.140625" style="7" customWidth="1"/>
    <col min="9" max="9" width="18.140625" style="7" customWidth="1"/>
    <col min="10" max="10" width="18.7109375" style="7" customWidth="1"/>
    <col min="11" max="11" width="20" style="7" customWidth="1"/>
    <col min="12" max="12" width="64.140625" style="8" customWidth="1"/>
    <col min="13" max="13" width="62.28515625" style="7" customWidth="1"/>
    <col min="14" max="14" width="16.28515625" style="7" customWidth="1"/>
    <col min="15" max="16384" width="0.7109375" style="7"/>
  </cols>
  <sheetData>
    <row r="2" spans="1:14" ht="57.75" customHeight="1" x14ac:dyDescent="0.25">
      <c r="A2" s="202"/>
      <c r="B2" s="144"/>
      <c r="C2" s="144"/>
      <c r="D2" s="206" t="s">
        <v>122</v>
      </c>
      <c r="E2" s="207"/>
      <c r="F2" s="207"/>
      <c r="G2" s="207"/>
      <c r="H2" s="207"/>
      <c r="I2" s="207"/>
      <c r="J2" s="207"/>
      <c r="K2" s="208"/>
      <c r="L2" s="47" t="s">
        <v>119</v>
      </c>
    </row>
    <row r="3" spans="1:14" ht="60" customHeight="1" x14ac:dyDescent="0.25">
      <c r="A3" s="202"/>
      <c r="B3" s="144"/>
      <c r="C3" s="144"/>
      <c r="D3" s="209" t="s">
        <v>160</v>
      </c>
      <c r="E3" s="210"/>
      <c r="F3" s="210"/>
      <c r="G3" s="210"/>
      <c r="H3" s="210"/>
      <c r="I3" s="210"/>
      <c r="J3" s="210"/>
      <c r="K3" s="210"/>
      <c r="L3" s="48" t="s">
        <v>120</v>
      </c>
    </row>
    <row r="4" spans="1:14" ht="33" customHeight="1" x14ac:dyDescent="0.35">
      <c r="A4" s="45"/>
      <c r="B4" s="49"/>
      <c r="C4" s="61"/>
      <c r="D4" s="62"/>
      <c r="E4" s="62"/>
      <c r="F4" s="62"/>
      <c r="G4" s="62"/>
      <c r="H4" s="62"/>
      <c r="I4" s="50"/>
      <c r="J4" s="50"/>
      <c r="K4" s="50"/>
      <c r="L4" s="50"/>
    </row>
    <row r="5" spans="1:14" ht="15" customHeight="1" x14ac:dyDescent="0.25">
      <c r="A5" s="211" t="s">
        <v>105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3"/>
    </row>
    <row r="6" spans="1:14" ht="15" customHeight="1" x14ac:dyDescent="0.25">
      <c r="A6" s="204" t="s">
        <v>67</v>
      </c>
      <c r="B6" s="205"/>
      <c r="C6" s="205"/>
      <c r="D6" s="205"/>
      <c r="E6" s="205"/>
      <c r="F6" s="205"/>
      <c r="G6" s="205"/>
      <c r="H6" s="205"/>
      <c r="I6" s="203" t="s">
        <v>68</v>
      </c>
      <c r="J6" s="203"/>
      <c r="K6" s="203"/>
      <c r="L6" s="218" t="s">
        <v>118</v>
      </c>
      <c r="M6" s="218"/>
      <c r="N6" s="218"/>
    </row>
    <row r="7" spans="1:14" ht="86.1" customHeight="1" x14ac:dyDescent="0.25">
      <c r="A7" s="51" t="s">
        <v>144</v>
      </c>
      <c r="B7" s="51" t="s">
        <v>69</v>
      </c>
      <c r="C7" s="51" t="s">
        <v>108</v>
      </c>
      <c r="D7" s="52" t="s">
        <v>109</v>
      </c>
      <c r="E7" s="52" t="s">
        <v>60</v>
      </c>
      <c r="F7" s="52" t="s">
        <v>61</v>
      </c>
      <c r="G7" s="52" t="s">
        <v>110</v>
      </c>
      <c r="H7" s="52" t="s">
        <v>116</v>
      </c>
      <c r="I7" s="52" t="s">
        <v>145</v>
      </c>
      <c r="J7" s="51" t="s">
        <v>30</v>
      </c>
      <c r="K7" s="51" t="s">
        <v>31</v>
      </c>
      <c r="L7" s="51" t="s">
        <v>55</v>
      </c>
      <c r="M7" s="51" t="s">
        <v>70</v>
      </c>
      <c r="N7" s="51" t="s">
        <v>71</v>
      </c>
    </row>
    <row r="8" spans="1:14" ht="44.1" customHeight="1" x14ac:dyDescent="0.25">
      <c r="A8" s="214" t="s">
        <v>104</v>
      </c>
      <c r="B8" s="192" t="s">
        <v>195</v>
      </c>
      <c r="C8" s="180" t="s">
        <v>123</v>
      </c>
      <c r="D8" s="182" t="s">
        <v>16</v>
      </c>
      <c r="E8" s="180" t="s">
        <v>197</v>
      </c>
      <c r="F8" s="219" t="s">
        <v>198</v>
      </c>
      <c r="G8" s="182" t="s">
        <v>14</v>
      </c>
      <c r="H8" s="182" t="s">
        <v>5</v>
      </c>
      <c r="I8" s="184">
        <f>IFERROR(VLOOKUP(H8,Naturaleza,2,FALSE)*VLOOKUP('Matriz Riesgo y Op'!D8,Probabilidad,2,FALSE)*VLOOKUP('Matriz Riesgo y Op'!G8,Impacto,2,FALSE),"")</f>
        <v>100</v>
      </c>
      <c r="J8" s="186" t="str">
        <f t="shared" ref="J8" si="0">IF(A8="Riesgo",IF(I8="","",IF(AND(I8&gt;0,I8&lt;200),"Trivial",IF(OR(I8=200,AND(I8&gt;200,I8&lt;400)),"Tolerable",IF(OR(I8=400,AND(I8&gt;400,I8&lt;600)),"Moderado",IF(OR(I8=600,AND(I8&gt;600,I8&lt;800)),"Importante",IF(OR(I8=800,I8&gt;800,I8&lt;1000,I8=1000),"Intolerable","")))))),IF(A8="Oportunidad",IF(I8="","",IF(AND(I8&gt;0,I8&lt;250),"Limitada",IF(OR(I8=250,AND(I8&gt;250,I8&lt;500)),"Media",IF(OR(I8=500,AND(I8&gt;500,I8&lt;750)),"Potencial",IF(OR(I8=750,AND(I8&gt;750,I8&lt;=1000)),"Sobresaliente",""))))),""))</f>
        <v>Trivial</v>
      </c>
      <c r="K8" s="199" t="str">
        <f>IFERROR(VLOOKUP(J8,'Parámetros de riesgo'!$B$27:$C$31,2,FALSE),IFERROR(VLOOKUP(J8,'Parámetros de riesgo'!$H$27:$I$30,2,FALSE),""))</f>
        <v>VIGILARLO</v>
      </c>
      <c r="L8" s="177" t="str">
        <f>IFERROR(VLOOKUP(K8,'Parámetros de riesgo'!$C$27:$D$31,2,FALSE),IFERROR(VLOOKUP(K8,'Parámetros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8" s="131" t="s">
        <v>132</v>
      </c>
      <c r="N8" s="56" t="s">
        <v>129</v>
      </c>
    </row>
    <row r="9" spans="1:14" ht="44.1" customHeight="1" x14ac:dyDescent="0.25">
      <c r="A9" s="215"/>
      <c r="B9" s="193"/>
      <c r="C9" s="181"/>
      <c r="D9" s="183"/>
      <c r="E9" s="181"/>
      <c r="F9" s="220"/>
      <c r="G9" s="183"/>
      <c r="H9" s="183"/>
      <c r="I9" s="185"/>
      <c r="J9" s="187"/>
      <c r="K9" s="200"/>
      <c r="L9" s="178"/>
      <c r="M9" s="132" t="s">
        <v>136</v>
      </c>
      <c r="N9" s="44" t="s">
        <v>130</v>
      </c>
    </row>
    <row r="10" spans="1:14" ht="21.95" customHeight="1" x14ac:dyDescent="0.25">
      <c r="A10" s="215"/>
      <c r="B10" s="193"/>
      <c r="C10" s="181"/>
      <c r="D10" s="183"/>
      <c r="E10" s="181"/>
      <c r="F10" s="220"/>
      <c r="G10" s="183"/>
      <c r="H10" s="183"/>
      <c r="I10" s="185"/>
      <c r="J10" s="187"/>
      <c r="K10" s="200"/>
      <c r="L10" s="178"/>
      <c r="M10" s="132"/>
      <c r="N10" s="44"/>
    </row>
    <row r="11" spans="1:14" ht="21.95" customHeight="1" x14ac:dyDescent="0.25">
      <c r="A11" s="215"/>
      <c r="B11" s="193"/>
      <c r="C11" s="181"/>
      <c r="D11" s="183"/>
      <c r="E11" s="181"/>
      <c r="F11" s="220"/>
      <c r="G11" s="183"/>
      <c r="H11" s="183"/>
      <c r="I11" s="185"/>
      <c r="J11" s="187"/>
      <c r="K11" s="200"/>
      <c r="L11" s="178"/>
      <c r="M11" s="132"/>
      <c r="N11" s="44"/>
    </row>
    <row r="12" spans="1:14" ht="21.95" customHeight="1" x14ac:dyDescent="0.25">
      <c r="A12" s="216"/>
      <c r="B12" s="194"/>
      <c r="C12" s="195"/>
      <c r="D12" s="217"/>
      <c r="E12" s="181"/>
      <c r="F12" s="221"/>
      <c r="G12" s="183"/>
      <c r="H12" s="183"/>
      <c r="I12" s="185"/>
      <c r="J12" s="188"/>
      <c r="K12" s="201"/>
      <c r="L12" s="179"/>
      <c r="M12" s="132"/>
      <c r="N12" s="44"/>
    </row>
    <row r="13" spans="1:14" ht="44.1" customHeight="1" x14ac:dyDescent="0.25">
      <c r="A13" s="214" t="s">
        <v>104</v>
      </c>
      <c r="B13" s="192" t="s">
        <v>193</v>
      </c>
      <c r="C13" s="180" t="s">
        <v>137</v>
      </c>
      <c r="D13" s="182" t="s">
        <v>16</v>
      </c>
      <c r="E13" s="226" t="s">
        <v>134</v>
      </c>
      <c r="F13" s="180" t="s">
        <v>138</v>
      </c>
      <c r="G13" s="182" t="s">
        <v>14</v>
      </c>
      <c r="H13" s="182" t="s">
        <v>5</v>
      </c>
      <c r="I13" s="184">
        <f>IFERROR(VLOOKUP(H13,Naturaleza,2,FALSE)*VLOOKUP('Matriz Riesgo y Op'!D13,Probabilidad,2,FALSE)*VLOOKUP('Matriz Riesgo y Op'!G13,Impacto,2,FALSE),"")</f>
        <v>100</v>
      </c>
      <c r="J13" s="186" t="str">
        <f t="shared" ref="J13" si="1">IF(A13="Riesgo",IF(I13="","",IF(AND(I13&gt;0,I13&lt;200),"Trivial",IF(OR(I13=200,AND(I13&gt;200,I13&lt;400)),"Tolerable",IF(OR(I13=400,AND(I13&gt;400,I13&lt;600)),"Moderado",IF(OR(I13=600,AND(I13&gt;600,I13&lt;800)),"Importante",IF(OR(I13=800,I13&gt;800,I13&lt;1000,I13=1000),"Intolerable","")))))),IF(A13="Oportunidad",IF(I13="","",IF(AND(I13&gt;0,I13&lt;250),"Limitada",IF(OR(I13=250,AND(I13&gt;250,I13&lt;500)),"Media",IF(OR(I13=500,AND(I13&gt;500,I13&lt;750)),"Potencial",IF(OR(I13=750,AND(I13&gt;750,I13&lt;=1000)),"Sobresaliente",""))))),""))</f>
        <v>Trivial</v>
      </c>
      <c r="K13" s="199" t="str">
        <f>IFERROR(VLOOKUP(J13,'Parámetros de riesgo'!$B$27:$C$31,2,FALSE),IFERROR(VLOOKUP(J13,'Parámetros de riesgo'!$H$27:$I$30,2,FALSE),""))</f>
        <v>VIGILARLO</v>
      </c>
      <c r="L13" s="177" t="str">
        <f>IFERROR(VLOOKUP(K13,'Parámetros de riesgo'!$C$27:$D$31,2,FALSE),IFERROR(VLOOKUP(K13,'Parámetros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13" s="131" t="s">
        <v>135</v>
      </c>
      <c r="N13" s="57" t="s">
        <v>130</v>
      </c>
    </row>
    <row r="14" spans="1:14" ht="21.95" customHeight="1" x14ac:dyDescent="0.25">
      <c r="A14" s="215"/>
      <c r="B14" s="193"/>
      <c r="C14" s="181"/>
      <c r="D14" s="183"/>
      <c r="E14" s="220"/>
      <c r="F14" s="181"/>
      <c r="G14" s="183"/>
      <c r="H14" s="183"/>
      <c r="I14" s="185"/>
      <c r="J14" s="187"/>
      <c r="K14" s="200"/>
      <c r="L14" s="178"/>
      <c r="M14" s="132"/>
      <c r="N14" s="57"/>
    </row>
    <row r="15" spans="1:14" ht="21.95" customHeight="1" x14ac:dyDescent="0.25">
      <c r="A15" s="215"/>
      <c r="B15" s="193"/>
      <c r="C15" s="181"/>
      <c r="D15" s="183"/>
      <c r="E15" s="220"/>
      <c r="F15" s="181"/>
      <c r="G15" s="183"/>
      <c r="H15" s="183"/>
      <c r="I15" s="185"/>
      <c r="J15" s="187"/>
      <c r="K15" s="200"/>
      <c r="L15" s="178"/>
      <c r="M15" s="132"/>
      <c r="N15" s="57"/>
    </row>
    <row r="16" spans="1:14" ht="21.95" customHeight="1" x14ac:dyDescent="0.25">
      <c r="A16" s="215"/>
      <c r="B16" s="193"/>
      <c r="C16" s="181"/>
      <c r="D16" s="183"/>
      <c r="E16" s="220"/>
      <c r="F16" s="181"/>
      <c r="G16" s="183"/>
      <c r="H16" s="183"/>
      <c r="I16" s="185"/>
      <c r="J16" s="187"/>
      <c r="K16" s="200"/>
      <c r="L16" s="178"/>
      <c r="M16" s="132"/>
      <c r="N16" s="57"/>
    </row>
    <row r="17" spans="1:14" ht="21.95" customHeight="1" x14ac:dyDescent="0.25">
      <c r="A17" s="216"/>
      <c r="B17" s="194"/>
      <c r="C17" s="195"/>
      <c r="D17" s="217"/>
      <c r="E17" s="221"/>
      <c r="F17" s="181"/>
      <c r="G17" s="183"/>
      <c r="H17" s="183"/>
      <c r="I17" s="185"/>
      <c r="J17" s="188"/>
      <c r="K17" s="201"/>
      <c r="L17" s="179"/>
      <c r="M17" s="132"/>
      <c r="N17" s="57"/>
    </row>
    <row r="18" spans="1:14" ht="44.1" customHeight="1" x14ac:dyDescent="0.25">
      <c r="A18" s="214" t="s">
        <v>104</v>
      </c>
      <c r="B18" s="192" t="s">
        <v>194</v>
      </c>
      <c r="C18" s="180" t="s">
        <v>124</v>
      </c>
      <c r="D18" s="182" t="s">
        <v>16</v>
      </c>
      <c r="E18" s="180" t="s">
        <v>206</v>
      </c>
      <c r="F18" s="180" t="s">
        <v>139</v>
      </c>
      <c r="G18" s="182" t="s">
        <v>4</v>
      </c>
      <c r="H18" s="182" t="s">
        <v>5</v>
      </c>
      <c r="I18" s="184">
        <f>IFERROR(VLOOKUP(H18,Naturaleza,2,FALSE)*VLOOKUP('Matriz Riesgo y Op'!D18,Probabilidad,2,FALSE)*VLOOKUP('Matriz Riesgo y Op'!G18,Impacto,2,FALSE),"")</f>
        <v>70</v>
      </c>
      <c r="J18" s="186" t="str">
        <f t="shared" ref="J18" si="2">IF(A18="Riesgo",IF(I18="","",IF(AND(I18&gt;0,I18&lt;200),"Trivial",IF(OR(I18=200,AND(I18&gt;200,I18&lt;400)),"Tolerable",IF(OR(I18=400,AND(I18&gt;400,I18&lt;600)),"Moderado",IF(OR(I18=600,AND(I18&gt;600,I18&lt;800)),"Importante",IF(OR(I18=800,I18&gt;800,I18&lt;1000,I18=1000),"Intolerable","")))))),IF(A18="Oportunidad",IF(I18="","",IF(AND(I18&gt;0,I18&lt;250),"Limitada",IF(OR(I18=250,AND(I18&gt;250,I18&lt;500)),"Media",IF(OR(I18=500,AND(I18&gt;500,I18&lt;750)),"Potencial",IF(OR(I18=750,AND(I18&gt;750,I18&lt;=1000)),"Sobresaliente",""))))),""))</f>
        <v>Trivial</v>
      </c>
      <c r="K18" s="199" t="str">
        <f>IFERROR(VLOOKUP(J18,'Parámetros de riesgo'!$B$27:$C$31,2,FALSE),IFERROR(VLOOKUP(J18,'Parámetros de riesgo'!$H$27:$I$30,2,FALSE),""))</f>
        <v>VIGILARLO</v>
      </c>
      <c r="L18" s="177" t="str">
        <f>IFERROR(VLOOKUP(K18,'Parámetros de riesgo'!$C$27:$D$31,2,FALSE),IFERROR(VLOOKUP(K18,'Parámetros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18" s="131" t="s">
        <v>140</v>
      </c>
      <c r="N18" s="56" t="s">
        <v>130</v>
      </c>
    </row>
    <row r="19" spans="1:14" ht="21.95" customHeight="1" x14ac:dyDescent="0.25">
      <c r="A19" s="215"/>
      <c r="B19" s="193"/>
      <c r="C19" s="181"/>
      <c r="D19" s="183"/>
      <c r="E19" s="181"/>
      <c r="F19" s="181"/>
      <c r="G19" s="183"/>
      <c r="H19" s="183"/>
      <c r="I19" s="185"/>
      <c r="J19" s="187"/>
      <c r="K19" s="200"/>
      <c r="L19" s="178"/>
      <c r="M19" s="132"/>
      <c r="N19" s="44"/>
    </row>
    <row r="20" spans="1:14" ht="21.95" customHeight="1" x14ac:dyDescent="0.25">
      <c r="A20" s="215"/>
      <c r="B20" s="193"/>
      <c r="C20" s="181"/>
      <c r="D20" s="183"/>
      <c r="E20" s="181"/>
      <c r="F20" s="181"/>
      <c r="G20" s="183"/>
      <c r="H20" s="183"/>
      <c r="I20" s="185"/>
      <c r="J20" s="187"/>
      <c r="K20" s="200"/>
      <c r="L20" s="178"/>
      <c r="M20" s="132"/>
      <c r="N20" s="44"/>
    </row>
    <row r="21" spans="1:14" ht="21.95" customHeight="1" x14ac:dyDescent="0.25">
      <c r="A21" s="215"/>
      <c r="B21" s="193"/>
      <c r="C21" s="181"/>
      <c r="D21" s="183"/>
      <c r="E21" s="181"/>
      <c r="F21" s="181"/>
      <c r="G21" s="183"/>
      <c r="H21" s="183"/>
      <c r="I21" s="185"/>
      <c r="J21" s="187"/>
      <c r="K21" s="200"/>
      <c r="L21" s="178"/>
      <c r="M21" s="132"/>
      <c r="N21" s="44"/>
    </row>
    <row r="22" spans="1:14" ht="21.95" customHeight="1" x14ac:dyDescent="0.25">
      <c r="A22" s="216"/>
      <c r="B22" s="194"/>
      <c r="C22" s="195"/>
      <c r="D22" s="217"/>
      <c r="E22" s="181"/>
      <c r="F22" s="181"/>
      <c r="G22" s="183"/>
      <c r="H22" s="183"/>
      <c r="I22" s="185"/>
      <c r="J22" s="188"/>
      <c r="K22" s="201"/>
      <c r="L22" s="179"/>
      <c r="M22" s="132"/>
      <c r="N22" s="44"/>
    </row>
    <row r="23" spans="1:14" ht="14.1" customHeight="1" x14ac:dyDescent="0.25">
      <c r="A23" s="43"/>
      <c r="B23" s="43"/>
      <c r="D23" s="63"/>
      <c r="E23" s="63"/>
      <c r="F23" s="63"/>
      <c r="G23" s="63"/>
      <c r="H23" s="63"/>
      <c r="I23" s="53"/>
      <c r="J23" s="45"/>
      <c r="K23" s="45"/>
      <c r="L23" s="45"/>
    </row>
    <row r="24" spans="1:14" ht="30" customHeight="1" x14ac:dyDescent="0.25">
      <c r="A24" s="211" t="s">
        <v>106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3"/>
    </row>
    <row r="25" spans="1:14" ht="15" customHeight="1" x14ac:dyDescent="0.25">
      <c r="A25" s="224" t="s">
        <v>67</v>
      </c>
      <c r="B25" s="225"/>
      <c r="C25" s="225"/>
      <c r="D25" s="225"/>
      <c r="E25" s="225"/>
      <c r="F25" s="225"/>
      <c r="G25" s="225"/>
      <c r="H25" s="225"/>
      <c r="I25" s="222" t="s">
        <v>68</v>
      </c>
      <c r="J25" s="222"/>
      <c r="K25" s="222"/>
      <c r="L25" s="223" t="s">
        <v>118</v>
      </c>
      <c r="M25" s="223"/>
      <c r="N25" s="223"/>
    </row>
    <row r="26" spans="1:14" ht="86.1" customHeight="1" x14ac:dyDescent="0.25">
      <c r="A26" s="52" t="s">
        <v>146</v>
      </c>
      <c r="B26" s="52" t="s">
        <v>69</v>
      </c>
      <c r="C26" s="52" t="s">
        <v>117</v>
      </c>
      <c r="D26" s="52" t="s">
        <v>111</v>
      </c>
      <c r="E26" s="52" t="s">
        <v>112</v>
      </c>
      <c r="F26" s="51" t="s">
        <v>113</v>
      </c>
      <c r="G26" s="51" t="s">
        <v>114</v>
      </c>
      <c r="H26" s="51" t="s">
        <v>115</v>
      </c>
      <c r="I26" s="51" t="s">
        <v>147</v>
      </c>
      <c r="J26" s="51" t="s">
        <v>30</v>
      </c>
      <c r="K26" s="54" t="s">
        <v>31</v>
      </c>
      <c r="L26" s="51" t="s">
        <v>55</v>
      </c>
      <c r="M26" s="51" t="s">
        <v>70</v>
      </c>
      <c r="N26" s="51" t="s">
        <v>71</v>
      </c>
    </row>
    <row r="27" spans="1:14" ht="66" customHeight="1" x14ac:dyDescent="0.25">
      <c r="A27" s="189" t="s">
        <v>103</v>
      </c>
      <c r="B27" s="192" t="s">
        <v>196</v>
      </c>
      <c r="C27" s="180" t="s">
        <v>133</v>
      </c>
      <c r="D27" s="196" t="s">
        <v>12</v>
      </c>
      <c r="E27" s="180" t="s">
        <v>125</v>
      </c>
      <c r="F27" s="219" t="s">
        <v>126</v>
      </c>
      <c r="G27" s="182" t="s">
        <v>52</v>
      </c>
      <c r="H27" s="182" t="s">
        <v>5</v>
      </c>
      <c r="I27" s="184">
        <f>IFERROR(VLOOKUP(H27,Naturaleza,2,FALSE)*VLOOKUP('Matriz Riesgo y Op'!D27,Probabilidad,2,FALSE)*VLOOKUP('Matriz Riesgo y Op'!G27,Impacto,2,FALSE),"")</f>
        <v>1000</v>
      </c>
      <c r="J27" s="186" t="str">
        <f t="shared" ref="J27" si="3">IF(A27="Riesgo",IF(I27="","",IF(AND(I27&gt;0,I27&lt;200),"Trivial",IF(OR(I27=200,AND(I27&gt;200,I27&lt;400)),"Tolerable",IF(OR(I27=400,AND(I27&gt;400,I27&lt;600)),"Moderado",IF(OR(I27=600,AND(I27&gt;600,I27&lt;800)),"Importante",IF(OR(I27=800,I27&gt;800,I27&lt;1000,I27=1000),"Intolerable","")))))),IF(A27="Oportunidad",IF(I27="","",IF(AND(I27&gt;0,I27&lt;250),"Limitada",IF(OR(I27=250,AND(I27&gt;250,I27&lt;500)),"Media",IF(OR(I27=500,AND(I27&gt;500,I27&lt;750)),"Potencial",IF(OR(I27=750,AND(I27&gt;750,I27&lt;=1000)),"Sobresaliente",""))))),""))</f>
        <v>Sobresaliente</v>
      </c>
      <c r="K27" s="199" t="str">
        <f>IFERROR(VLOOKUP(J27,'Parámetros de riesgo'!$B$27:$C$31,2,FALSE),IFERROR(VLOOKUP(J27,'Parámetros de riesgo'!$H$27:$I$30,2,FALSE),""))</f>
        <v>EXPLOTARLA</v>
      </c>
      <c r="L27" s="177" t="str">
        <f>IFERROR(VLOOKUP(K27,'Parámetros de riesgo'!$C$27:$D$31,2,FALSE),IFERROR(VLOOKUP(K27,'Parámetros de riesgo'!$I$27:$J$30,2,FALSE),""))</f>
        <v>Oportunidad con beneficios claros, generales y específicos en el proceso de varias o todas las áreas  y/o partes interesadas de la cual se obtiene un resultado a corto, mediano y/o largo plazo. Documentar las acciones de respuesta en la evaluación de efectividad de riesgos y oportunidades.</v>
      </c>
      <c r="M27" s="131" t="s">
        <v>199</v>
      </c>
      <c r="N27" s="58" t="s">
        <v>131</v>
      </c>
    </row>
    <row r="28" spans="1:14" ht="21.95" customHeight="1" x14ac:dyDescent="0.25">
      <c r="A28" s="190"/>
      <c r="B28" s="193"/>
      <c r="C28" s="181"/>
      <c r="D28" s="197"/>
      <c r="E28" s="181"/>
      <c r="F28" s="220"/>
      <c r="G28" s="183"/>
      <c r="H28" s="183"/>
      <c r="I28" s="185"/>
      <c r="J28" s="187"/>
      <c r="K28" s="200"/>
      <c r="L28" s="178"/>
      <c r="M28" s="131"/>
      <c r="N28" s="59"/>
    </row>
    <row r="29" spans="1:14" ht="21.95" customHeight="1" x14ac:dyDescent="0.25">
      <c r="A29" s="190"/>
      <c r="B29" s="193"/>
      <c r="C29" s="181"/>
      <c r="D29" s="197"/>
      <c r="E29" s="181"/>
      <c r="F29" s="220"/>
      <c r="G29" s="183"/>
      <c r="H29" s="183"/>
      <c r="I29" s="185"/>
      <c r="J29" s="187"/>
      <c r="K29" s="200"/>
      <c r="L29" s="178"/>
      <c r="M29" s="131"/>
      <c r="N29" s="59"/>
    </row>
    <row r="30" spans="1:14" ht="21.95" customHeight="1" x14ac:dyDescent="0.25">
      <c r="A30" s="190"/>
      <c r="B30" s="193"/>
      <c r="C30" s="181"/>
      <c r="D30" s="197"/>
      <c r="E30" s="181"/>
      <c r="F30" s="220"/>
      <c r="G30" s="183"/>
      <c r="H30" s="183"/>
      <c r="I30" s="185"/>
      <c r="J30" s="187"/>
      <c r="K30" s="200"/>
      <c r="L30" s="178"/>
      <c r="M30" s="131"/>
      <c r="N30" s="59"/>
    </row>
    <row r="31" spans="1:14" ht="21.95" customHeight="1" x14ac:dyDescent="0.25">
      <c r="A31" s="191"/>
      <c r="B31" s="194"/>
      <c r="C31" s="195"/>
      <c r="D31" s="198"/>
      <c r="E31" s="181"/>
      <c r="F31" s="221"/>
      <c r="G31" s="183"/>
      <c r="H31" s="183"/>
      <c r="I31" s="185"/>
      <c r="J31" s="188"/>
      <c r="K31" s="201"/>
      <c r="L31" s="179"/>
      <c r="M31" s="131"/>
      <c r="N31" s="60"/>
    </row>
    <row r="32" spans="1:14" ht="87.95" customHeight="1" x14ac:dyDescent="0.25">
      <c r="A32" s="189" t="s">
        <v>103</v>
      </c>
      <c r="B32" s="192" t="s">
        <v>193</v>
      </c>
      <c r="C32" s="180" t="s">
        <v>141</v>
      </c>
      <c r="D32" s="196" t="s">
        <v>12</v>
      </c>
      <c r="E32" s="180" t="s">
        <v>127</v>
      </c>
      <c r="F32" s="180" t="s">
        <v>128</v>
      </c>
      <c r="G32" s="182" t="s">
        <v>52</v>
      </c>
      <c r="H32" s="182" t="s">
        <v>5</v>
      </c>
      <c r="I32" s="184">
        <f>IFERROR(VLOOKUP(H32,Naturaleza,2,FALSE)*VLOOKUP('Matriz Riesgo y Op'!D32,Probabilidad,2,FALSE)*VLOOKUP('Matriz Riesgo y Op'!G32,Impacto,2,FALSE),"")</f>
        <v>1000</v>
      </c>
      <c r="J32" s="186" t="str">
        <f t="shared" ref="J32" si="4">IF(A32="Riesgo",IF(I32="","",IF(AND(I32&gt;0,I32&lt;200),"Trivial",IF(OR(I32=200,AND(I32&gt;200,I32&lt;400)),"Tolerable",IF(OR(I32=400,AND(I32&gt;400,I32&lt;600)),"Moderado",IF(OR(I32=600,AND(I32&gt;600,I32&lt;800)),"Importante",IF(OR(I32=800,I32&gt;800,I32&lt;1000,I32=1000),"Intolerable","")))))),IF(A32="Oportunidad",IF(I32="","",IF(AND(I32&gt;0,I32&lt;250),"Limitada",IF(OR(I32=250,AND(I32&gt;250,I32&lt;500)),"Media",IF(OR(I32=500,AND(I32&gt;500,I32&lt;750)),"Potencial",IF(OR(I32=750,AND(I32&gt;750,I32&lt;=1000)),"Sobresaliente",""))))),""))</f>
        <v>Sobresaliente</v>
      </c>
      <c r="K32" s="199" t="str">
        <f>IFERROR(VLOOKUP(J32,'Parámetros de riesgo'!$B$27:$C$31,2,FALSE),IFERROR(VLOOKUP(J32,'Parámetros de riesgo'!$H$27:$I$30,2,FALSE),""))</f>
        <v>EXPLOTARLA</v>
      </c>
      <c r="L32" s="177" t="str">
        <f>IFERROR(VLOOKUP(K32,'Parámetros de riesgo'!$C$27:$D$31,2,FALSE),IFERROR(VLOOKUP(K32,'Parámetros de riesgo'!$I$27:$J$30,2,FALSE),""))</f>
        <v>Oportunidad con beneficios claros, generales y específicos en el proceso de varias o todas las áreas  y/o partes interesadas de la cual se obtiene un resultado a corto, mediano y/o largo plazo. Documentar las acciones de respuesta en la evaluación de efectividad de riesgos y oportunidades.</v>
      </c>
      <c r="M32" s="131" t="s">
        <v>200</v>
      </c>
      <c r="N32" s="56" t="s">
        <v>130</v>
      </c>
    </row>
    <row r="33" spans="1:14" ht="21.95" customHeight="1" x14ac:dyDescent="0.25">
      <c r="A33" s="190"/>
      <c r="B33" s="193"/>
      <c r="C33" s="181"/>
      <c r="D33" s="197"/>
      <c r="E33" s="181"/>
      <c r="F33" s="181"/>
      <c r="G33" s="183"/>
      <c r="H33" s="183"/>
      <c r="I33" s="185"/>
      <c r="J33" s="187"/>
      <c r="K33" s="200"/>
      <c r="L33" s="178"/>
      <c r="M33" s="131"/>
      <c r="N33" s="44"/>
    </row>
    <row r="34" spans="1:14" ht="21.95" customHeight="1" x14ac:dyDescent="0.25">
      <c r="A34" s="190"/>
      <c r="B34" s="193"/>
      <c r="C34" s="181"/>
      <c r="D34" s="197"/>
      <c r="E34" s="181"/>
      <c r="F34" s="181"/>
      <c r="G34" s="183"/>
      <c r="H34" s="183"/>
      <c r="I34" s="185"/>
      <c r="J34" s="187"/>
      <c r="K34" s="200"/>
      <c r="L34" s="178"/>
      <c r="M34" s="131"/>
      <c r="N34" s="44"/>
    </row>
    <row r="35" spans="1:14" ht="21.95" customHeight="1" x14ac:dyDescent="0.25">
      <c r="A35" s="190"/>
      <c r="B35" s="193"/>
      <c r="C35" s="181"/>
      <c r="D35" s="197"/>
      <c r="E35" s="181"/>
      <c r="F35" s="181"/>
      <c r="G35" s="183"/>
      <c r="H35" s="183"/>
      <c r="I35" s="185"/>
      <c r="J35" s="187"/>
      <c r="K35" s="200"/>
      <c r="L35" s="178"/>
      <c r="M35" s="131"/>
      <c r="N35" s="44"/>
    </row>
    <row r="36" spans="1:14" ht="21.95" customHeight="1" x14ac:dyDescent="0.25">
      <c r="A36" s="191"/>
      <c r="B36" s="194"/>
      <c r="C36" s="195"/>
      <c r="D36" s="198"/>
      <c r="E36" s="181"/>
      <c r="F36" s="181"/>
      <c r="G36" s="183"/>
      <c r="H36" s="183"/>
      <c r="I36" s="185"/>
      <c r="J36" s="188"/>
      <c r="K36" s="201"/>
      <c r="L36" s="179"/>
      <c r="M36" s="131"/>
      <c r="N36" s="44"/>
    </row>
    <row r="37" spans="1:14" ht="66" customHeight="1" x14ac:dyDescent="0.25">
      <c r="A37" s="189" t="s">
        <v>103</v>
      </c>
      <c r="B37" s="192" t="s">
        <v>194</v>
      </c>
      <c r="C37" s="180" t="s">
        <v>142</v>
      </c>
      <c r="D37" s="196" t="s">
        <v>12</v>
      </c>
      <c r="E37" s="180" t="s">
        <v>207</v>
      </c>
      <c r="F37" s="180" t="s">
        <v>201</v>
      </c>
      <c r="G37" s="182" t="s">
        <v>52</v>
      </c>
      <c r="H37" s="182" t="s">
        <v>5</v>
      </c>
      <c r="I37" s="184">
        <f>IFERROR(VLOOKUP(H37,Naturaleza,2,FALSE)*VLOOKUP('Matriz Riesgo y Op'!D37,Probabilidad,2,FALSE)*VLOOKUP('Matriz Riesgo y Op'!G37,Impacto,2,FALSE),"")</f>
        <v>1000</v>
      </c>
      <c r="J37" s="186" t="str">
        <f t="shared" ref="J37" si="5">IF(A37="Riesgo",IF(I37="","",IF(AND(I37&gt;0,I37&lt;200),"Trivial",IF(OR(I37=200,AND(I37&gt;200,I37&lt;400)),"Tolerable",IF(OR(I37=400,AND(I37&gt;400,I37&lt;600)),"Moderado",IF(OR(I37=600,AND(I37&gt;600,I37&lt;800)),"Importante",IF(OR(I37=800,I37&gt;800,I37&lt;1000,I37=1000),"Intolerable","")))))),IF(A37="Oportunidad",IF(I37="","",IF(AND(I37&gt;0,I37&lt;250),"Limitada",IF(OR(I37=250,AND(I37&gt;250,I37&lt;500)),"Media",IF(OR(I37=500,AND(I37&gt;500,I37&lt;750)),"Potencial",IF(OR(I37=750,AND(I37&gt;750,I37&lt;=1000)),"Sobresaliente",""))))),""))</f>
        <v>Sobresaliente</v>
      </c>
      <c r="K37" s="199" t="str">
        <f>IFERROR(VLOOKUP(J37,'Parámetros de riesgo'!$B$27:$C$31,2,FALSE),IFERROR(VLOOKUP(J37,'Parámetros de riesgo'!$H$27:$I$30,2,FALSE),""))</f>
        <v>EXPLOTARLA</v>
      </c>
      <c r="L37" s="177" t="str">
        <f>IFERROR(VLOOKUP(K37,'Parámetros de riesgo'!$C$27:$D$31,2,FALSE),IFERROR(VLOOKUP(K37,'Parámetros de riesgo'!$I$27:$J$30,2,FALSE),""))</f>
        <v>Oportunidad con beneficios claros, generales y específicos en el proceso de varias o todas las áreas  y/o partes interesadas de la cual se obtiene un resultado a corto, mediano y/o largo plazo. Documentar las acciones de respuesta en la evaluación de efectividad de riesgos y oportunidades.</v>
      </c>
      <c r="M37" s="131" t="s">
        <v>143</v>
      </c>
      <c r="N37" s="56" t="s">
        <v>131</v>
      </c>
    </row>
    <row r="38" spans="1:14" s="67" customFormat="1" ht="21.95" customHeight="1" x14ac:dyDescent="0.25">
      <c r="A38" s="190"/>
      <c r="B38" s="193"/>
      <c r="C38" s="181"/>
      <c r="D38" s="197"/>
      <c r="E38" s="181"/>
      <c r="F38" s="181"/>
      <c r="G38" s="183"/>
      <c r="H38" s="183"/>
      <c r="I38" s="185"/>
      <c r="J38" s="187"/>
      <c r="K38" s="200"/>
      <c r="L38" s="178"/>
      <c r="M38" s="133"/>
      <c r="N38" s="66"/>
    </row>
    <row r="39" spans="1:14" ht="21.95" customHeight="1" x14ac:dyDescent="0.25">
      <c r="A39" s="190"/>
      <c r="B39" s="193"/>
      <c r="C39" s="181"/>
      <c r="D39" s="197"/>
      <c r="E39" s="181"/>
      <c r="F39" s="181"/>
      <c r="G39" s="183"/>
      <c r="H39" s="183"/>
      <c r="I39" s="185"/>
      <c r="J39" s="187"/>
      <c r="K39" s="200"/>
      <c r="L39" s="178"/>
      <c r="M39" s="8"/>
      <c r="N39" s="44"/>
    </row>
    <row r="40" spans="1:14" ht="21.95" customHeight="1" x14ac:dyDescent="0.25">
      <c r="A40" s="190"/>
      <c r="B40" s="193"/>
      <c r="C40" s="181"/>
      <c r="D40" s="197"/>
      <c r="E40" s="181"/>
      <c r="F40" s="181"/>
      <c r="G40" s="183"/>
      <c r="H40" s="183"/>
      <c r="I40" s="185"/>
      <c r="J40" s="187"/>
      <c r="K40" s="200"/>
      <c r="L40" s="178"/>
      <c r="M40" s="131"/>
      <c r="N40" s="44"/>
    </row>
    <row r="41" spans="1:14" ht="21.95" customHeight="1" x14ac:dyDescent="0.25">
      <c r="A41" s="191"/>
      <c r="B41" s="194"/>
      <c r="C41" s="195"/>
      <c r="D41" s="198"/>
      <c r="E41" s="181"/>
      <c r="F41" s="181"/>
      <c r="G41" s="183"/>
      <c r="H41" s="183"/>
      <c r="I41" s="185"/>
      <c r="J41" s="188"/>
      <c r="K41" s="201"/>
      <c r="L41" s="179"/>
      <c r="M41" s="131"/>
      <c r="N41" s="44"/>
    </row>
    <row r="42" spans="1:14" x14ac:dyDescent="0.25">
      <c r="C42" s="64"/>
      <c r="D42" s="134"/>
      <c r="E42" s="135"/>
      <c r="F42" s="135"/>
      <c r="G42" s="135"/>
      <c r="H42" s="135"/>
      <c r="M42" s="136"/>
      <c r="N42" s="68"/>
    </row>
  </sheetData>
  <protectedRanges>
    <protectedRange sqref="L13:L14 L32:L33 L37:L38 L8:L9 L27:L28 L18:L19" name="Rango2"/>
    <protectedRange sqref="A8:A9 A18:A19 A13:A14" name="Rango1_1_3"/>
    <protectedRange sqref="B18:B19 B13:B14 B8:B9" name="Rango1_1_1_1"/>
    <protectedRange sqref="A27:A28 A37:A38 A32:A33" name="Rango1_1_6"/>
    <protectedRange sqref="B27:B28 B37:B38 B32:B33" name="Rango1_1_1_2"/>
    <protectedRange sqref="G8:H9 G13:H14 G18:H19" name="Rango1_1_1"/>
    <protectedRange sqref="G27:H28 G32:H33 G37:H38" name="Rango1_1_2_1"/>
    <protectedRange sqref="C18:F19 D13:F14 D8:F9" name="Rango1_1_3_1"/>
    <protectedRange sqref="C13:C14 C8:C9" name="Rango1_1_1_1_1"/>
    <protectedRange sqref="D32:F33 D27:F28 C37:F38" name="Rango1_1_6_1"/>
    <protectedRange sqref="C27:C28 C32:C33" name="Rango1_1_1_2_1"/>
  </protectedRanges>
  <dataConsolidate/>
  <mergeCells count="84">
    <mergeCell ref="A24:N24"/>
    <mergeCell ref="A27:A31"/>
    <mergeCell ref="B27:B31"/>
    <mergeCell ref="C27:C31"/>
    <mergeCell ref="A13:A17"/>
    <mergeCell ref="B13:B17"/>
    <mergeCell ref="C13:C17"/>
    <mergeCell ref="D13:D17"/>
    <mergeCell ref="E13:E17"/>
    <mergeCell ref="A18:A22"/>
    <mergeCell ref="B18:B22"/>
    <mergeCell ref="C18:C22"/>
    <mergeCell ref="D18:D22"/>
    <mergeCell ref="E18:E22"/>
    <mergeCell ref="H18:H22"/>
    <mergeCell ref="I18:I22"/>
    <mergeCell ref="J13:J17"/>
    <mergeCell ref="K13:K17"/>
    <mergeCell ref="L13:L17"/>
    <mergeCell ref="F13:F17"/>
    <mergeCell ref="F18:F22"/>
    <mergeCell ref="G18:G22"/>
    <mergeCell ref="G13:G17"/>
    <mergeCell ref="H13:H17"/>
    <mergeCell ref="I13:I17"/>
    <mergeCell ref="J18:J22"/>
    <mergeCell ref="K18:K22"/>
    <mergeCell ref="L18:L22"/>
    <mergeCell ref="D27:D31"/>
    <mergeCell ref="I25:K25"/>
    <mergeCell ref="L25:N25"/>
    <mergeCell ref="A25:H25"/>
    <mergeCell ref="G27:G31"/>
    <mergeCell ref="H27:H31"/>
    <mergeCell ref="I27:I31"/>
    <mergeCell ref="J27:J31"/>
    <mergeCell ref="K27:K31"/>
    <mergeCell ref="L27:L31"/>
    <mergeCell ref="E27:E31"/>
    <mergeCell ref="F27:F31"/>
    <mergeCell ref="F8:F12"/>
    <mergeCell ref="G8:G12"/>
    <mergeCell ref="H8:H12"/>
    <mergeCell ref="I8:I12"/>
    <mergeCell ref="J8:J12"/>
    <mergeCell ref="L32:L36"/>
    <mergeCell ref="A2:A3"/>
    <mergeCell ref="B2:C3"/>
    <mergeCell ref="I6:K6"/>
    <mergeCell ref="A6:H6"/>
    <mergeCell ref="D2:K2"/>
    <mergeCell ref="D3:K3"/>
    <mergeCell ref="A5:N5"/>
    <mergeCell ref="A8:A12"/>
    <mergeCell ref="B8:B12"/>
    <mergeCell ref="C8:C12"/>
    <mergeCell ref="D8:D12"/>
    <mergeCell ref="E8:E12"/>
    <mergeCell ref="K8:K12"/>
    <mergeCell ref="L8:L12"/>
    <mergeCell ref="L6:N6"/>
    <mergeCell ref="I32:I36"/>
    <mergeCell ref="D37:D41"/>
    <mergeCell ref="E37:E41"/>
    <mergeCell ref="J32:J36"/>
    <mergeCell ref="K32:K36"/>
    <mergeCell ref="D32:D36"/>
    <mergeCell ref="E32:E36"/>
    <mergeCell ref="F32:F36"/>
    <mergeCell ref="G32:G36"/>
    <mergeCell ref="H32:H36"/>
    <mergeCell ref="K37:K41"/>
    <mergeCell ref="A37:A41"/>
    <mergeCell ref="B37:B41"/>
    <mergeCell ref="C37:C41"/>
    <mergeCell ref="A32:A36"/>
    <mergeCell ref="B32:B36"/>
    <mergeCell ref="C32:C36"/>
    <mergeCell ref="L37:L41"/>
    <mergeCell ref="F37:F41"/>
    <mergeCell ref="G37:G41"/>
    <mergeCell ref="H37:H41"/>
    <mergeCell ref="I37:I41"/>
    <mergeCell ref="J37:J41"/>
  </mergeCells>
  <conditionalFormatting sqref="J7 J42:J1048576 L7">
    <cfRule type="cellIs" dxfId="93" priority="405" operator="equal">
      <formula>"Intolerable"</formula>
    </cfRule>
    <cfRule type="cellIs" dxfId="92" priority="406" operator="equal">
      <formula>"Importante"</formula>
    </cfRule>
    <cfRule type="cellIs" dxfId="91" priority="407" operator="equal">
      <formula>"Moderado"</formula>
    </cfRule>
    <cfRule type="cellIs" dxfId="90" priority="408" operator="equal">
      <formula>"Tolerable"</formula>
    </cfRule>
  </conditionalFormatting>
  <conditionalFormatting sqref="K7">
    <cfRule type="cellIs" dxfId="89" priority="401" operator="equal">
      <formula>"Intolerable"</formula>
    </cfRule>
    <cfRule type="cellIs" dxfId="88" priority="402" operator="equal">
      <formula>"Importante"</formula>
    </cfRule>
    <cfRule type="cellIs" dxfId="87" priority="403" operator="equal">
      <formula>"Moderado"</formula>
    </cfRule>
    <cfRule type="cellIs" dxfId="86" priority="404" operator="equal">
      <formula>"Tolerable"</formula>
    </cfRule>
  </conditionalFormatting>
  <conditionalFormatting sqref="I8 I13 I18">
    <cfRule type="cellIs" dxfId="85" priority="365" operator="equal">
      <formula>0</formula>
    </cfRule>
  </conditionalFormatting>
  <conditionalFormatting sqref="L26">
    <cfRule type="cellIs" dxfId="84" priority="314" operator="equal">
      <formula>"Intolerable"</formula>
    </cfRule>
    <cfRule type="cellIs" dxfId="83" priority="315" operator="equal">
      <formula>"Importante"</formula>
    </cfRule>
    <cfRule type="cellIs" dxfId="82" priority="316" operator="equal">
      <formula>"Moderado"</formula>
    </cfRule>
    <cfRule type="cellIs" dxfId="81" priority="317" operator="equal">
      <formula>"Tolerable"</formula>
    </cfRule>
  </conditionalFormatting>
  <conditionalFormatting sqref="K26">
    <cfRule type="cellIs" dxfId="80" priority="310" operator="equal">
      <formula>"Intolerable"</formula>
    </cfRule>
    <cfRule type="cellIs" dxfId="79" priority="311" operator="equal">
      <formula>"Importante"</formula>
    </cfRule>
    <cfRule type="cellIs" dxfId="78" priority="312" operator="equal">
      <formula>"Moderado"</formula>
    </cfRule>
    <cfRule type="cellIs" dxfId="77" priority="313" operator="equal">
      <formula>"Tolerable"</formula>
    </cfRule>
  </conditionalFormatting>
  <conditionalFormatting sqref="I26:J26">
    <cfRule type="cellIs" dxfId="76" priority="280" operator="equal">
      <formula>"Intolerable"</formula>
    </cfRule>
    <cfRule type="cellIs" dxfId="75" priority="281" operator="equal">
      <formula>"Importante"</formula>
    </cfRule>
    <cfRule type="cellIs" dxfId="74" priority="282" operator="equal">
      <formula>"Moderado"</formula>
    </cfRule>
    <cfRule type="cellIs" dxfId="73" priority="283" operator="equal">
      <formula>"Tolerable"</formula>
    </cfRule>
  </conditionalFormatting>
  <conditionalFormatting sqref="K8 K13 K18">
    <cfRule type="cellIs" dxfId="72" priority="64" operator="equal">
      <formula>"Atención Inmediata"</formula>
    </cfRule>
    <cfRule type="cellIs" dxfId="71" priority="65" operator="equal">
      <formula>"Minimizarlo"</formula>
    </cfRule>
    <cfRule type="cellIs" dxfId="70" priority="66" operator="equal">
      <formula>"Controlarlo"</formula>
    </cfRule>
    <cfRule type="cellIs" dxfId="69" priority="67" operator="equal">
      <formula>"Asumirlo"</formula>
    </cfRule>
  </conditionalFormatting>
  <conditionalFormatting sqref="K8 K13 K18">
    <cfRule type="cellIs" dxfId="68" priority="55" operator="equal">
      <formula>"A CONSIDERAR"</formula>
    </cfRule>
    <cfRule type="containsText" dxfId="67" priority="56" operator="containsText" text="Explotarla">
      <formula>NOT(ISERROR(SEARCH("Explotarla",K8)))</formula>
    </cfRule>
    <cfRule type="containsText" dxfId="66" priority="57" operator="containsText" text="Apropiarse">
      <formula>NOT(ISERROR(SEARCH("Apropiarse",K8)))</formula>
    </cfRule>
    <cfRule type="containsText" dxfId="65" priority="58" operator="containsText" text="ABORDAR">
      <formula>NOT(ISERROR(SEARCH("ABORDAR",K8)))</formula>
    </cfRule>
    <cfRule type="containsText" dxfId="64" priority="59" operator="containsText" text="ANALIZAR">
      <formula>NOT(ISERROR(SEARCH("ANALIZAR",K8)))</formula>
    </cfRule>
    <cfRule type="cellIs" dxfId="63" priority="60" operator="equal">
      <formula>"Atención Inmediata"</formula>
    </cfRule>
    <cfRule type="cellIs" dxfId="62" priority="61" operator="equal">
      <formula>"Minimizarlo"</formula>
    </cfRule>
    <cfRule type="cellIs" dxfId="61" priority="62" operator="equal">
      <formula>"Controlarlo"</formula>
    </cfRule>
    <cfRule type="cellIs" dxfId="60" priority="63" operator="equal">
      <formula>"Asumirlo"</formula>
    </cfRule>
  </conditionalFormatting>
  <conditionalFormatting sqref="J8 J13 J18">
    <cfRule type="cellIs" dxfId="59" priority="51" operator="equal">
      <formula>"Intolerable"</formula>
    </cfRule>
    <cfRule type="cellIs" dxfId="58" priority="52" operator="equal">
      <formula>"Importante"</formula>
    </cfRule>
    <cfRule type="cellIs" dxfId="57" priority="53" operator="equal">
      <formula>"Moderado"</formula>
    </cfRule>
    <cfRule type="cellIs" dxfId="56" priority="54" operator="equal">
      <formula>"Tolerable"</formula>
    </cfRule>
  </conditionalFormatting>
  <conditionalFormatting sqref="J8 J13 J18">
    <cfRule type="cellIs" dxfId="55" priority="43" operator="equal">
      <formula>"Limitada"</formula>
    </cfRule>
    <cfRule type="cellIs" dxfId="54" priority="44" operator="equal">
      <formula>"Media"</formula>
    </cfRule>
    <cfRule type="cellIs" dxfId="53" priority="45" operator="equal">
      <formula>"Potencial"</formula>
    </cfRule>
    <cfRule type="cellIs" dxfId="52" priority="46" operator="equal">
      <formula>"Tolerable"</formula>
    </cfRule>
    <cfRule type="cellIs" dxfId="51" priority="47" operator="equal">
      <formula>"Sobresaliente"</formula>
    </cfRule>
    <cfRule type="cellIs" dxfId="50" priority="48" operator="equal">
      <formula>"Moderado"</formula>
    </cfRule>
    <cfRule type="cellIs" dxfId="49" priority="49" operator="equal">
      <formula>"Importante"</formula>
    </cfRule>
    <cfRule type="cellIs" dxfId="48" priority="50" operator="equal">
      <formula>"Intolerable"</formula>
    </cfRule>
  </conditionalFormatting>
  <conditionalFormatting sqref="I27 I32 I37">
    <cfRule type="cellIs" dxfId="47" priority="42" operator="equal">
      <formula>0</formula>
    </cfRule>
  </conditionalFormatting>
  <conditionalFormatting sqref="K27 K32 K37">
    <cfRule type="cellIs" dxfId="46" priority="38" operator="equal">
      <formula>"Atención Inmediata"</formula>
    </cfRule>
    <cfRule type="cellIs" dxfId="45" priority="39" operator="equal">
      <formula>"Minimizarlo"</formula>
    </cfRule>
    <cfRule type="cellIs" dxfId="44" priority="40" operator="equal">
      <formula>"Controlarlo"</formula>
    </cfRule>
    <cfRule type="cellIs" dxfId="43" priority="41" operator="equal">
      <formula>"Asumirlo"</formula>
    </cfRule>
  </conditionalFormatting>
  <conditionalFormatting sqref="K27 K32 K37">
    <cfRule type="cellIs" dxfId="42" priority="29" operator="equal">
      <formula>"A CONSIDERAR"</formula>
    </cfRule>
    <cfRule type="containsText" dxfId="41" priority="30" operator="containsText" text="Explotarla">
      <formula>NOT(ISERROR(SEARCH("Explotarla",K27)))</formula>
    </cfRule>
    <cfRule type="containsText" dxfId="40" priority="31" operator="containsText" text="Apropiarse">
      <formula>NOT(ISERROR(SEARCH("Apropiarse",K27)))</formula>
    </cfRule>
    <cfRule type="containsText" dxfId="39" priority="32" operator="containsText" text="ABORDAR">
      <formula>NOT(ISERROR(SEARCH("ABORDAR",K27)))</formula>
    </cfRule>
    <cfRule type="containsText" dxfId="38" priority="33" operator="containsText" text="ANALIZAR">
      <formula>NOT(ISERROR(SEARCH("ANALIZAR",K27)))</formula>
    </cfRule>
    <cfRule type="cellIs" dxfId="37" priority="34" operator="equal">
      <formula>"Atención Inmediata"</formula>
    </cfRule>
    <cfRule type="cellIs" dxfId="36" priority="35" operator="equal">
      <formula>"Minimizarlo"</formula>
    </cfRule>
    <cfRule type="cellIs" dxfId="35" priority="36" operator="equal">
      <formula>"Controlarlo"</formula>
    </cfRule>
    <cfRule type="cellIs" dxfId="34" priority="37" operator="equal">
      <formula>"Asumirlo"</formula>
    </cfRule>
  </conditionalFormatting>
  <conditionalFormatting sqref="J27 J32 J37">
    <cfRule type="cellIs" dxfId="33" priority="25" operator="equal">
      <formula>"Intolerable"</formula>
    </cfRule>
    <cfRule type="cellIs" dxfId="32" priority="26" operator="equal">
      <formula>"Importante"</formula>
    </cfRule>
    <cfRule type="cellIs" dxfId="31" priority="27" operator="equal">
      <formula>"Moderado"</formula>
    </cfRule>
    <cfRule type="cellIs" dxfId="30" priority="28" operator="equal">
      <formula>"Tolerable"</formula>
    </cfRule>
  </conditionalFormatting>
  <conditionalFormatting sqref="J27 J32 J37">
    <cfRule type="cellIs" dxfId="29" priority="17" operator="equal">
      <formula>"Limitada"</formula>
    </cfRule>
    <cfRule type="cellIs" dxfId="28" priority="18" operator="equal">
      <formula>"Media"</formula>
    </cfRule>
    <cfRule type="cellIs" dxfId="27" priority="19" operator="equal">
      <formula>"Potencial"</formula>
    </cfRule>
    <cfRule type="cellIs" dxfId="26" priority="20" operator="equal">
      <formula>"Tolerable"</formula>
    </cfRule>
    <cfRule type="cellIs" dxfId="25" priority="21" operator="equal">
      <formula>"Sobresaliente"</formula>
    </cfRule>
    <cfRule type="cellIs" dxfId="24" priority="22" operator="equal">
      <formula>"Moderado"</formula>
    </cfRule>
    <cfRule type="cellIs" dxfId="23" priority="23" operator="equal">
      <formula>"Importante"</formula>
    </cfRule>
    <cfRule type="cellIs" dxfId="22" priority="24" operator="equal">
      <formula>"Intolerable"</formula>
    </cfRule>
  </conditionalFormatting>
  <conditionalFormatting sqref="F26 H26">
    <cfRule type="cellIs" dxfId="21" priority="13" operator="equal">
      <formula>"Intolerable"</formula>
    </cfRule>
    <cfRule type="cellIs" dxfId="20" priority="14" operator="equal">
      <formula>"Importante"</formula>
    </cfRule>
    <cfRule type="cellIs" dxfId="19" priority="15" operator="equal">
      <formula>"Moderado"</formula>
    </cfRule>
    <cfRule type="cellIs" dxfId="18" priority="16" operator="equal">
      <formula>"Tolerable"</formula>
    </cfRule>
  </conditionalFormatting>
  <conditionalFormatting sqref="G26">
    <cfRule type="cellIs" dxfId="17" priority="9" operator="equal">
      <formula>"Intolerable"</formula>
    </cfRule>
    <cfRule type="cellIs" dxfId="16" priority="10" operator="equal">
      <formula>"Importante"</formula>
    </cfRule>
    <cfRule type="cellIs" dxfId="15" priority="11" operator="equal">
      <formula>"Moderado"</formula>
    </cfRule>
    <cfRule type="cellIs" dxfId="14" priority="12" operator="equal">
      <formula>"Tolerable"</formula>
    </cfRule>
  </conditionalFormatting>
  <conditionalFormatting sqref="M7:N7">
    <cfRule type="cellIs" dxfId="13" priority="5" operator="equal">
      <formula>"Intolerable"</formula>
    </cfRule>
    <cfRule type="cellIs" dxfId="12" priority="6" operator="equal">
      <formula>"Importante"</formula>
    </cfRule>
    <cfRule type="cellIs" dxfId="11" priority="7" operator="equal">
      <formula>"Moderado"</formula>
    </cfRule>
    <cfRule type="cellIs" dxfId="10" priority="8" operator="equal">
      <formula>"Tolerable"</formula>
    </cfRule>
  </conditionalFormatting>
  <conditionalFormatting sqref="M26:N26">
    <cfRule type="cellIs" dxfId="9" priority="1" operator="equal">
      <formula>"Intolerable"</formula>
    </cfRule>
    <cfRule type="cellIs" dxfId="8" priority="2" operator="equal">
      <formula>"Importante"</formula>
    </cfRule>
    <cfRule type="cellIs" dxfId="7" priority="3" operator="equal">
      <formula>"Moderado"</formula>
    </cfRule>
    <cfRule type="cellIs" dxfId="6" priority="4" operator="equal">
      <formula>"Tolerable"</formula>
    </cfRule>
  </conditionalFormatting>
  <dataValidations count="5">
    <dataValidation type="list" allowBlank="1" showInputMessage="1" showErrorMessage="1" sqref="H8 H13 H27 H18 H32 H37">
      <formula1>"Tecnológicos, Político, Social/Cultural, Industrial, Operativo, Institucional, Financiera, Ambiental, Legal y Reglamentario, Salud"</formula1>
    </dataValidation>
    <dataValidation type="list" allowBlank="1" showInputMessage="1" showErrorMessage="1" sqref="D8 D18 D13 D27 D32 D37">
      <formula1>"Baja, Media, Alta"</formula1>
    </dataValidation>
    <dataValidation type="list" allowBlank="1" showInputMessage="1" showErrorMessage="1" sqref="A8 A18 A13 A27 A37 A32">
      <formula1>"Riesgo,Oportunidad"</formula1>
    </dataValidation>
    <dataValidation type="list" allowBlank="1" showInputMessage="1" showErrorMessage="1" sqref="G27:G42">
      <formula1>"Leve, Moderado,Importante"</formula1>
    </dataValidation>
    <dataValidation type="list" allowBlank="1" showInputMessage="1" showErrorMessage="1" sqref="G8:G22">
      <formula1>"Leve, Moderado,Grave"</formula1>
    </dataValidation>
  </dataValidations>
  <printOptions horizontalCentered="1"/>
  <pageMargins left="0.43307086614173229" right="0.62992125984251968" top="0.94488188976377963" bottom="0.74803149606299213" header="0.31496062992125984" footer="0.31496062992125984"/>
  <pageSetup paperSize="5" scale="36" fitToHeight="0" orientation="landscape" r:id="rId1"/>
  <headerFooter>
    <oddFooter>&amp;R&amp;"Arial,Normal"&amp;16Página &amp;P de &amp;N</oddFooter>
  </headerFooter>
  <rowBreaks count="1" manualBreakCount="1">
    <brk id="2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Q13"/>
  <sheetViews>
    <sheetView topLeftCell="G1" workbookViewId="0">
      <selection activeCell="G5" sqref="G5"/>
    </sheetView>
  </sheetViews>
  <sheetFormatPr baseColWidth="10" defaultColWidth="11.42578125" defaultRowHeight="15" x14ac:dyDescent="0.25"/>
  <cols>
    <col min="1" max="1" width="14.140625" customWidth="1"/>
  </cols>
  <sheetData>
    <row r="1" spans="1:17" x14ac:dyDescent="0.25">
      <c r="A1" s="227" t="s">
        <v>58</v>
      </c>
      <c r="B1" s="228"/>
      <c r="D1" s="227" t="s">
        <v>57</v>
      </c>
      <c r="E1" s="228"/>
      <c r="G1" s="227" t="s">
        <v>56</v>
      </c>
      <c r="H1" s="228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 t="s">
        <v>8</v>
      </c>
      <c r="B2">
        <v>5</v>
      </c>
      <c r="D2" s="1" t="s">
        <v>16</v>
      </c>
      <c r="E2">
        <v>1</v>
      </c>
      <c r="G2" s="1" t="s">
        <v>13</v>
      </c>
      <c r="H2" s="55">
        <v>1</v>
      </c>
      <c r="J2" s="5"/>
      <c r="K2" s="5"/>
      <c r="L2" s="5"/>
      <c r="M2" s="5"/>
      <c r="N2" s="5"/>
      <c r="O2" s="5"/>
      <c r="P2" s="5"/>
      <c r="Q2" s="5"/>
    </row>
    <row r="3" spans="1:17" x14ac:dyDescent="0.25">
      <c r="A3" s="1" t="s">
        <v>6</v>
      </c>
      <c r="B3">
        <v>5</v>
      </c>
      <c r="D3" s="1" t="s">
        <v>15</v>
      </c>
      <c r="E3">
        <v>7</v>
      </c>
      <c r="G3" s="1" t="s">
        <v>4</v>
      </c>
      <c r="H3" s="55">
        <v>7</v>
      </c>
      <c r="J3" s="5"/>
      <c r="K3" s="5"/>
      <c r="L3" s="5"/>
      <c r="M3" s="5"/>
      <c r="N3" s="5"/>
      <c r="O3" s="5"/>
      <c r="P3" s="5"/>
      <c r="Q3" s="5"/>
    </row>
    <row r="4" spans="1:17" ht="15" customHeight="1" x14ac:dyDescent="0.25">
      <c r="A4" s="1" t="s">
        <v>5</v>
      </c>
      <c r="B4">
        <v>10</v>
      </c>
      <c r="D4" s="1" t="s">
        <v>12</v>
      </c>
      <c r="E4">
        <v>10</v>
      </c>
      <c r="G4" s="1" t="s">
        <v>14</v>
      </c>
      <c r="H4" s="55">
        <v>10</v>
      </c>
      <c r="J4" s="5"/>
      <c r="K4" s="5"/>
      <c r="L4" s="6"/>
      <c r="M4" s="6"/>
      <c r="N4" s="6"/>
      <c r="O4" s="6"/>
      <c r="P4" s="6"/>
      <c r="Q4" s="6"/>
    </row>
    <row r="5" spans="1:17" ht="15" customHeight="1" x14ac:dyDescent="0.25">
      <c r="A5" s="1" t="s">
        <v>51</v>
      </c>
      <c r="B5">
        <v>8</v>
      </c>
      <c r="G5" s="1" t="s">
        <v>52</v>
      </c>
      <c r="H5" s="55">
        <v>10</v>
      </c>
      <c r="J5" s="5"/>
      <c r="K5" s="5"/>
      <c r="L5" s="6"/>
      <c r="M5" s="6"/>
      <c r="N5" s="6"/>
      <c r="O5" s="6"/>
      <c r="P5" s="6"/>
      <c r="Q5" s="6"/>
    </row>
    <row r="6" spans="1:17" x14ac:dyDescent="0.25">
      <c r="A6" s="1" t="s">
        <v>7</v>
      </c>
      <c r="B6">
        <v>7</v>
      </c>
      <c r="J6" s="5"/>
      <c r="K6" s="5"/>
      <c r="L6" s="5"/>
      <c r="M6" s="5"/>
      <c r="N6" s="5"/>
      <c r="O6" s="5"/>
      <c r="P6" s="5"/>
      <c r="Q6" s="5"/>
    </row>
    <row r="7" spans="1:17" x14ac:dyDescent="0.25">
      <c r="A7" s="1" t="s">
        <v>9</v>
      </c>
      <c r="B7">
        <v>8</v>
      </c>
      <c r="J7" s="5"/>
      <c r="K7" s="5"/>
      <c r="L7" s="5"/>
      <c r="M7" s="5"/>
      <c r="N7" s="5"/>
      <c r="O7" s="5"/>
      <c r="P7" s="5"/>
      <c r="Q7" s="5"/>
    </row>
    <row r="8" spans="1:17" ht="30" x14ac:dyDescent="0.25">
      <c r="A8" s="1" t="s">
        <v>10</v>
      </c>
      <c r="B8">
        <v>9</v>
      </c>
      <c r="J8" s="2"/>
      <c r="K8" s="2"/>
      <c r="L8" s="2"/>
      <c r="M8" s="2"/>
      <c r="N8" s="2"/>
      <c r="O8" s="2"/>
      <c r="P8" s="2"/>
      <c r="Q8" s="2"/>
    </row>
    <row r="9" spans="1:17" x14ac:dyDescent="0.25">
      <c r="A9" s="1" t="s">
        <v>11</v>
      </c>
      <c r="B9">
        <v>10</v>
      </c>
      <c r="J9" s="2"/>
      <c r="K9" s="2"/>
      <c r="L9" s="2"/>
      <c r="M9" s="2"/>
      <c r="N9" s="2"/>
      <c r="O9" s="2"/>
      <c r="P9" s="2"/>
      <c r="Q9" s="2"/>
    </row>
    <row r="10" spans="1:17" x14ac:dyDescent="0.25">
      <c r="A10" s="3" t="s">
        <v>53</v>
      </c>
      <c r="B10">
        <v>6</v>
      </c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3" t="s">
        <v>54</v>
      </c>
      <c r="B11">
        <v>6</v>
      </c>
      <c r="J11" s="2"/>
      <c r="K11" s="2"/>
      <c r="L11" s="2"/>
      <c r="M11" s="2"/>
      <c r="N11" s="2"/>
      <c r="O11" s="2"/>
      <c r="P11" s="2"/>
      <c r="Q11" s="2"/>
    </row>
    <row r="12" spans="1:17" x14ac:dyDescent="0.25">
      <c r="J12" s="2"/>
      <c r="K12" s="2"/>
      <c r="L12" s="2"/>
      <c r="M12" s="2"/>
      <c r="N12" s="2"/>
      <c r="O12" s="2"/>
      <c r="P12" s="2"/>
      <c r="Q12" s="2"/>
    </row>
    <row r="13" spans="1:17" x14ac:dyDescent="0.25">
      <c r="I13" s="4"/>
      <c r="J13" s="2"/>
      <c r="K13" s="2"/>
      <c r="L13" s="2"/>
      <c r="M13" s="2"/>
      <c r="N13" s="2"/>
      <c r="O13" s="2"/>
      <c r="P13" s="2"/>
      <c r="Q13" s="2"/>
    </row>
  </sheetData>
  <mergeCells count="3">
    <mergeCell ref="G1:H1"/>
    <mergeCell ref="A1:B1"/>
    <mergeCell ref="D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showGridLines="0" view="pageBreakPreview" zoomScale="85" zoomScaleSheetLayoutView="85" workbookViewId="0">
      <selection activeCell="B9" sqref="B9:B13"/>
    </sheetView>
  </sheetViews>
  <sheetFormatPr baseColWidth="10" defaultColWidth="11.42578125" defaultRowHeight="14.25" x14ac:dyDescent="0.2"/>
  <cols>
    <col min="1" max="1" width="22.42578125" style="11" customWidth="1"/>
    <col min="2" max="2" width="29.7109375" style="11" customWidth="1"/>
    <col min="3" max="6" width="15.7109375" style="11" customWidth="1"/>
    <col min="7" max="7" width="14.5703125" style="11" customWidth="1"/>
    <col min="8" max="8" width="31" style="11" customWidth="1"/>
    <col min="9" max="16384" width="11.42578125" style="11"/>
  </cols>
  <sheetData>
    <row r="1" spans="1:8" ht="44.25" customHeight="1" x14ac:dyDescent="0.2">
      <c r="A1" s="262"/>
      <c r="B1" s="262"/>
      <c r="C1" s="257" t="s">
        <v>122</v>
      </c>
      <c r="D1" s="257"/>
      <c r="E1" s="257"/>
      <c r="F1" s="257"/>
      <c r="G1" s="262" t="s">
        <v>119</v>
      </c>
      <c r="H1" s="262"/>
    </row>
    <row r="2" spans="1:8" ht="30" customHeight="1" x14ac:dyDescent="0.2">
      <c r="A2" s="262"/>
      <c r="B2" s="262"/>
      <c r="C2" s="258" t="s">
        <v>107</v>
      </c>
      <c r="D2" s="258"/>
      <c r="E2" s="258"/>
      <c r="F2" s="258"/>
      <c r="G2" s="265" t="s">
        <v>121</v>
      </c>
      <c r="H2" s="265"/>
    </row>
    <row r="3" spans="1:8" ht="15" thickBot="1" x14ac:dyDescent="0.25">
      <c r="A3" s="23"/>
      <c r="B3" s="14"/>
      <c r="C3" s="14"/>
      <c r="D3" s="14"/>
      <c r="E3" s="14"/>
      <c r="F3" s="14"/>
      <c r="G3" s="14"/>
      <c r="H3" s="24"/>
    </row>
    <row r="4" spans="1:8" ht="15.75" thickTop="1" x14ac:dyDescent="0.25">
      <c r="A4" s="25" t="s">
        <v>101</v>
      </c>
      <c r="B4" s="20"/>
      <c r="C4" s="19" t="s">
        <v>100</v>
      </c>
      <c r="D4" s="263"/>
      <c r="E4" s="263"/>
      <c r="F4" s="19" t="s">
        <v>99</v>
      </c>
      <c r="G4" s="263"/>
      <c r="H4" s="264"/>
    </row>
    <row r="5" spans="1:8" ht="15.75" customHeight="1" x14ac:dyDescent="0.25">
      <c r="A5" s="266" t="s">
        <v>98</v>
      </c>
      <c r="B5" s="267"/>
      <c r="C5" s="267"/>
      <c r="D5" s="259"/>
      <c r="E5" s="260"/>
      <c r="F5" s="260"/>
      <c r="G5" s="260"/>
      <c r="H5" s="261"/>
    </row>
    <row r="6" spans="1:8" ht="15.75" customHeight="1" x14ac:dyDescent="0.2">
      <c r="A6" s="254"/>
      <c r="B6" s="255"/>
      <c r="C6" s="255"/>
      <c r="D6" s="255"/>
      <c r="E6" s="255"/>
      <c r="F6" s="255"/>
      <c r="G6" s="255"/>
      <c r="H6" s="256"/>
    </row>
    <row r="7" spans="1:8" ht="15" x14ac:dyDescent="0.2">
      <c r="A7" s="236" t="s">
        <v>102</v>
      </c>
      <c r="B7" s="237" t="s">
        <v>104</v>
      </c>
      <c r="C7" s="237" t="s">
        <v>97</v>
      </c>
      <c r="D7" s="237"/>
      <c r="E7" s="237"/>
      <c r="F7" s="237"/>
      <c r="G7" s="237" t="s">
        <v>96</v>
      </c>
      <c r="H7" s="232" t="s">
        <v>95</v>
      </c>
    </row>
    <row r="8" spans="1:8" ht="15" x14ac:dyDescent="0.2">
      <c r="A8" s="236"/>
      <c r="B8" s="237"/>
      <c r="C8" s="18">
        <v>1</v>
      </c>
      <c r="D8" s="18">
        <v>2</v>
      </c>
      <c r="E8" s="18">
        <v>3</v>
      </c>
      <c r="F8" s="18">
        <v>4</v>
      </c>
      <c r="G8" s="237"/>
      <c r="H8" s="232"/>
    </row>
    <row r="9" spans="1:8" ht="100.9" customHeight="1" x14ac:dyDescent="0.2">
      <c r="A9" s="65" t="str">
        <f>'Matriz Riesgo y Op'!M8</f>
        <v>Asegurar la utilización de los instrumentos de evaluación para el llenado de la bitácora de desempeño.</v>
      </c>
      <c r="B9" s="229" t="str">
        <f>'Matriz Riesgo y Op'!C8</f>
        <v xml:space="preserve">
Que no se cuente con los elementos correspondientes a cada factor para  el análisis objetivo del desempeño del personal de módulos de atención ciudadana.</v>
      </c>
      <c r="C9" s="16"/>
      <c r="D9" s="16"/>
      <c r="E9" s="16"/>
      <c r="F9" s="16"/>
      <c r="G9" s="17"/>
      <c r="H9" s="26"/>
    </row>
    <row r="10" spans="1:8" ht="49.5" x14ac:dyDescent="0.2">
      <c r="A10" s="65" t="str">
        <f>'Matriz Riesgo y Op'!M9</f>
        <v>Supervisión puntual sobre requisitado de formatos de evidencia.</v>
      </c>
      <c r="B10" s="230"/>
      <c r="C10" s="16"/>
      <c r="D10" s="16"/>
      <c r="E10" s="16"/>
      <c r="F10" s="16"/>
      <c r="G10" s="17"/>
      <c r="H10" s="26"/>
    </row>
    <row r="11" spans="1:8" ht="16.5" x14ac:dyDescent="0.2">
      <c r="A11" s="65"/>
      <c r="B11" s="230"/>
      <c r="C11" s="16"/>
      <c r="D11" s="16"/>
      <c r="E11" s="16"/>
      <c r="F11" s="16"/>
      <c r="G11" s="17"/>
      <c r="H11" s="26"/>
    </row>
    <row r="12" spans="1:8" ht="16.5" x14ac:dyDescent="0.2">
      <c r="A12" s="65"/>
      <c r="B12" s="230"/>
      <c r="C12" s="16"/>
      <c r="D12" s="16"/>
      <c r="E12" s="16"/>
      <c r="F12" s="16"/>
      <c r="G12" s="17"/>
      <c r="H12" s="26"/>
    </row>
    <row r="13" spans="1:8" ht="16.5" x14ac:dyDescent="0.2">
      <c r="A13" s="65"/>
      <c r="B13" s="231"/>
      <c r="C13" s="40"/>
      <c r="D13" s="40"/>
      <c r="E13" s="40"/>
      <c r="F13" s="40"/>
      <c r="G13" s="38"/>
      <c r="H13" s="39"/>
    </row>
    <row r="14" spans="1:8" ht="69.400000000000006" customHeight="1" x14ac:dyDescent="0.2">
      <c r="A14" s="65" t="str">
        <f>'Matriz Riesgo y Op'!M13</f>
        <v>Asegurar la retroalimentación de resultados de evaluación al personal de MAC.</v>
      </c>
      <c r="B14" s="229" t="str">
        <f>'Matriz Riesgo y Op'!C13</f>
        <v>Que el personal del MAC desconozca sus áreas de oportunidad para mejorar su desempeño.</v>
      </c>
      <c r="C14" s="40"/>
      <c r="D14" s="40"/>
      <c r="E14" s="40"/>
      <c r="F14" s="40"/>
      <c r="G14" s="38"/>
      <c r="H14" s="39"/>
    </row>
    <row r="15" spans="1:8" ht="16.5" customHeight="1" x14ac:dyDescent="0.2">
      <c r="A15" s="65"/>
      <c r="B15" s="230"/>
      <c r="C15" s="40"/>
      <c r="D15" s="40"/>
      <c r="E15" s="40"/>
      <c r="F15" s="40"/>
      <c r="G15" s="38"/>
      <c r="H15" s="39"/>
    </row>
    <row r="16" spans="1:8" ht="16.5" customHeight="1" x14ac:dyDescent="0.2">
      <c r="A16" s="65"/>
      <c r="B16" s="230"/>
      <c r="C16" s="40"/>
      <c r="D16" s="40"/>
      <c r="E16" s="40"/>
      <c r="F16" s="40"/>
      <c r="G16" s="38"/>
      <c r="H16" s="39"/>
    </row>
    <row r="17" spans="1:8" ht="16.5" customHeight="1" x14ac:dyDescent="0.2">
      <c r="A17" s="65"/>
      <c r="B17" s="230"/>
      <c r="C17" s="40"/>
      <c r="D17" s="40"/>
      <c r="E17" s="40"/>
      <c r="F17" s="40"/>
      <c r="G17" s="38"/>
      <c r="H17" s="39"/>
    </row>
    <row r="18" spans="1:8" ht="16.5" customHeight="1" x14ac:dyDescent="0.2">
      <c r="A18" s="65"/>
      <c r="B18" s="231"/>
      <c r="C18" s="40"/>
      <c r="D18" s="40"/>
      <c r="E18" s="40"/>
      <c r="F18" s="40"/>
      <c r="G18" s="38"/>
      <c r="H18" s="39"/>
    </row>
    <row r="19" spans="1:8" ht="66" x14ac:dyDescent="0.2">
      <c r="A19" s="65" t="str">
        <f>'Matriz Riesgo y Op'!M18</f>
        <v>Asegurar que se integren y envíen los reportes en la fecha establecida.</v>
      </c>
      <c r="B19" s="229" t="str">
        <f>'Matriz Riesgo y Op'!C18</f>
        <v>Que el Vocal del RFE de la Junta Local no cuente con la información de la evaluación del personal de los MAC.</v>
      </c>
      <c r="C19" s="40"/>
      <c r="D19" s="40"/>
      <c r="E19" s="40"/>
      <c r="F19" s="40"/>
      <c r="G19" s="38"/>
      <c r="H19" s="39"/>
    </row>
    <row r="20" spans="1:8" ht="16.5" x14ac:dyDescent="0.2">
      <c r="A20" s="65"/>
      <c r="B20" s="230"/>
      <c r="C20" s="40"/>
      <c r="D20" s="40"/>
      <c r="E20" s="40"/>
      <c r="F20" s="40"/>
      <c r="G20" s="38"/>
      <c r="H20" s="39"/>
    </row>
    <row r="21" spans="1:8" ht="16.5" x14ac:dyDescent="0.2">
      <c r="A21" s="65"/>
      <c r="B21" s="230"/>
      <c r="C21" s="40"/>
      <c r="D21" s="40"/>
      <c r="E21" s="40"/>
      <c r="F21" s="40"/>
      <c r="G21" s="38"/>
      <c r="H21" s="39"/>
    </row>
    <row r="22" spans="1:8" ht="16.5" x14ac:dyDescent="0.2">
      <c r="A22" s="65"/>
      <c r="B22" s="230"/>
      <c r="C22" s="16"/>
      <c r="D22" s="16"/>
      <c r="E22" s="16"/>
      <c r="F22" s="16"/>
      <c r="G22" s="17"/>
      <c r="H22" s="26"/>
    </row>
    <row r="23" spans="1:8" ht="16.899999999999999" customHeight="1" x14ac:dyDescent="0.2">
      <c r="A23" s="65"/>
      <c r="B23" s="231"/>
      <c r="C23" s="16"/>
      <c r="D23" s="16"/>
      <c r="E23" s="16"/>
      <c r="F23" s="16"/>
      <c r="G23" s="17"/>
      <c r="H23" s="26"/>
    </row>
    <row r="24" spans="1:8" ht="15" x14ac:dyDescent="0.2">
      <c r="A24" s="233"/>
      <c r="B24" s="234"/>
      <c r="C24" s="234"/>
      <c r="D24" s="234"/>
      <c r="E24" s="234"/>
      <c r="F24" s="234"/>
      <c r="G24" s="234"/>
      <c r="H24" s="235"/>
    </row>
    <row r="25" spans="1:8" ht="43.5" customHeight="1" x14ac:dyDescent="0.2">
      <c r="A25" s="240" t="s">
        <v>94</v>
      </c>
      <c r="B25" s="241"/>
      <c r="C25" s="16">
        <f>SUM(C9:C23)</f>
        <v>0</v>
      </c>
      <c r="D25" s="16">
        <f>SUM(D9:D23)</f>
        <v>0</v>
      </c>
      <c r="E25" s="16">
        <f>SUM(E9:E23)</f>
        <v>0</v>
      </c>
      <c r="F25" s="16">
        <f>SUM(F9:F23)</f>
        <v>0</v>
      </c>
      <c r="G25" s="237" t="s">
        <v>93</v>
      </c>
      <c r="H25" s="253" t="s">
        <v>92</v>
      </c>
    </row>
    <row r="26" spans="1:8" ht="39.75" customHeight="1" x14ac:dyDescent="0.2">
      <c r="A26" s="240" t="s">
        <v>91</v>
      </c>
      <c r="B26" s="241"/>
      <c r="C26" s="252">
        <f>SUM(C25:F25)</f>
        <v>0</v>
      </c>
      <c r="D26" s="252"/>
      <c r="E26" s="252"/>
      <c r="F26" s="252"/>
      <c r="G26" s="237"/>
      <c r="H26" s="253"/>
    </row>
    <row r="27" spans="1:8" ht="34.5" customHeight="1" x14ac:dyDescent="0.2">
      <c r="A27" s="240" t="s">
        <v>90</v>
      </c>
      <c r="B27" s="241"/>
      <c r="C27" s="251" t="s">
        <v>89</v>
      </c>
      <c r="D27" s="252"/>
      <c r="E27" s="252"/>
      <c r="F27" s="252"/>
      <c r="G27" s="234"/>
      <c r="H27" s="235"/>
    </row>
    <row r="28" spans="1:8" ht="39.75" customHeight="1" x14ac:dyDescent="0.2">
      <c r="A28" s="240" t="s">
        <v>88</v>
      </c>
      <c r="B28" s="241"/>
      <c r="C28" s="242" t="e">
        <f xml:space="preserve"> (C26/C27)*100%</f>
        <v>#VALUE!</v>
      </c>
      <c r="D28" s="243"/>
      <c r="E28" s="243"/>
      <c r="F28" s="243"/>
      <c r="G28" s="244" t="s">
        <v>87</v>
      </c>
      <c r="H28" s="245"/>
    </row>
    <row r="29" spans="1:8" ht="15.75" thickBot="1" x14ac:dyDescent="0.25">
      <c r="A29" s="246"/>
      <c r="B29" s="247"/>
      <c r="C29" s="247"/>
      <c r="D29" s="247"/>
      <c r="E29" s="247"/>
      <c r="F29" s="247"/>
      <c r="G29" s="247"/>
      <c r="H29" s="248"/>
    </row>
    <row r="30" spans="1:8" ht="15.75" thickTop="1" thickBot="1" x14ac:dyDescent="0.25">
      <c r="A30" s="23"/>
      <c r="B30" s="14"/>
      <c r="C30" s="14"/>
      <c r="D30" s="14"/>
      <c r="E30" s="14"/>
      <c r="F30" s="14"/>
      <c r="G30" s="14"/>
      <c r="H30" s="24"/>
    </row>
    <row r="31" spans="1:8" ht="17.25" customHeight="1" thickBot="1" x14ac:dyDescent="0.25">
      <c r="A31" s="239" t="s">
        <v>82</v>
      </c>
      <c r="B31" s="239"/>
      <c r="C31" s="239"/>
      <c r="D31" s="239"/>
      <c r="E31" s="239"/>
      <c r="F31" s="21"/>
      <c r="G31" s="249" t="s">
        <v>86</v>
      </c>
      <c r="H31" s="250"/>
    </row>
    <row r="32" spans="1:8" ht="39.950000000000003" customHeight="1" thickBot="1" x14ac:dyDescent="0.25">
      <c r="A32" s="33" t="s">
        <v>77</v>
      </c>
      <c r="B32" s="238" t="s">
        <v>81</v>
      </c>
      <c r="C32" s="238"/>
      <c r="D32" s="238"/>
      <c r="E32" s="238"/>
      <c r="F32" s="9"/>
      <c r="G32" s="22" t="s">
        <v>85</v>
      </c>
      <c r="H32" s="27" t="s">
        <v>12</v>
      </c>
    </row>
    <row r="33" spans="1:8" ht="39.950000000000003" customHeight="1" thickBot="1" x14ac:dyDescent="0.25">
      <c r="A33" s="34" t="s">
        <v>75</v>
      </c>
      <c r="B33" s="238" t="s">
        <v>80</v>
      </c>
      <c r="C33" s="238"/>
      <c r="D33" s="238"/>
      <c r="E33" s="238"/>
      <c r="F33" s="9"/>
      <c r="G33" s="22" t="s">
        <v>84</v>
      </c>
      <c r="H33" s="28" t="s">
        <v>15</v>
      </c>
    </row>
    <row r="34" spans="1:8" ht="39.950000000000003" customHeight="1" thickBot="1" x14ac:dyDescent="0.25">
      <c r="A34" s="35" t="s">
        <v>73</v>
      </c>
      <c r="B34" s="238" t="s">
        <v>79</v>
      </c>
      <c r="C34" s="238"/>
      <c r="D34" s="238"/>
      <c r="E34" s="238"/>
      <c r="F34" s="9"/>
      <c r="G34" s="22" t="s">
        <v>83</v>
      </c>
      <c r="H34" s="29" t="s">
        <v>16</v>
      </c>
    </row>
    <row r="35" spans="1:8" ht="15" x14ac:dyDescent="0.2">
      <c r="A35" s="36"/>
      <c r="B35" s="37"/>
      <c r="C35" s="37"/>
      <c r="D35" s="37"/>
      <c r="E35" s="15"/>
      <c r="F35" s="14"/>
      <c r="G35" s="14"/>
      <c r="H35" s="24"/>
    </row>
    <row r="36" spans="1:8" ht="18" customHeight="1" x14ac:dyDescent="0.2">
      <c r="A36" s="30"/>
      <c r="B36" s="31"/>
      <c r="C36" s="31"/>
      <c r="D36" s="31"/>
      <c r="E36" s="31"/>
      <c r="F36" s="31"/>
      <c r="G36" s="31"/>
      <c r="H36" s="32"/>
    </row>
    <row r="37" spans="1:8" ht="15" x14ac:dyDescent="0.2">
      <c r="C37" s="13"/>
      <c r="D37" s="12"/>
      <c r="E37" s="12"/>
      <c r="F37" s="12"/>
      <c r="G37" s="12"/>
      <c r="H37" s="12"/>
    </row>
    <row r="39" spans="1:8" ht="29.25" customHeight="1" x14ac:dyDescent="0.2"/>
    <row r="40" spans="1:8" ht="40.5" customHeight="1" x14ac:dyDescent="0.2"/>
    <row r="41" spans="1:8" ht="40.5" customHeight="1" x14ac:dyDescent="0.2"/>
  </sheetData>
  <mergeCells count="36">
    <mergeCell ref="A6:H6"/>
    <mergeCell ref="C1:F1"/>
    <mergeCell ref="C2:F2"/>
    <mergeCell ref="D5:H5"/>
    <mergeCell ref="A1:B2"/>
    <mergeCell ref="G4:H4"/>
    <mergeCell ref="G1:H1"/>
    <mergeCell ref="G2:H2"/>
    <mergeCell ref="D4:E4"/>
    <mergeCell ref="A5:C5"/>
    <mergeCell ref="A25:B25"/>
    <mergeCell ref="G25:G26"/>
    <mergeCell ref="H25:H26"/>
    <mergeCell ref="A26:B26"/>
    <mergeCell ref="C26:F26"/>
    <mergeCell ref="G28:H28"/>
    <mergeCell ref="A29:H29"/>
    <mergeCell ref="G31:H31"/>
    <mergeCell ref="A27:B27"/>
    <mergeCell ref="C27:F27"/>
    <mergeCell ref="G27:H27"/>
    <mergeCell ref="B32:E32"/>
    <mergeCell ref="B33:E33"/>
    <mergeCell ref="B34:E34"/>
    <mergeCell ref="A31:E31"/>
    <mergeCell ref="A28:B28"/>
    <mergeCell ref="C28:F28"/>
    <mergeCell ref="B9:B13"/>
    <mergeCell ref="B14:B18"/>
    <mergeCell ref="B19:B23"/>
    <mergeCell ref="H7:H8"/>
    <mergeCell ref="A24:H24"/>
    <mergeCell ref="A7:A8"/>
    <mergeCell ref="B7:B8"/>
    <mergeCell ref="C7:F7"/>
    <mergeCell ref="G7:G8"/>
  </mergeCells>
  <conditionalFormatting sqref="C28:F28">
    <cfRule type="cellIs" dxfId="5" priority="1" operator="between">
      <formula>0</formula>
      <formula>0.69</formula>
    </cfRule>
    <cfRule type="cellIs" dxfId="4" priority="2" operator="between">
      <formula>0.85</formula>
      <formula>1</formula>
    </cfRule>
    <cfRule type="cellIs" dxfId="3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scale="56" fitToHeight="0" orientation="portrait" r:id="rId1"/>
  <headerFooter>
    <oddFooter>&amp;R&amp;"Arial,Normal"&amp;16Página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showGridLines="0" view="pageBreakPreview" topLeftCell="A4" zoomScaleSheetLayoutView="100" workbookViewId="0">
      <selection activeCell="D10" sqref="D10"/>
    </sheetView>
  </sheetViews>
  <sheetFormatPr baseColWidth="10" defaultColWidth="11.42578125" defaultRowHeight="14.25" x14ac:dyDescent="0.2"/>
  <cols>
    <col min="1" max="1" width="26.140625" style="11" customWidth="1"/>
    <col min="2" max="2" width="25.140625" style="11" customWidth="1"/>
    <col min="3" max="6" width="15.7109375" style="11" customWidth="1"/>
    <col min="7" max="7" width="14.5703125" style="11" customWidth="1"/>
    <col min="8" max="8" width="29.140625" style="11" customWidth="1"/>
    <col min="9" max="16384" width="11.42578125" style="11"/>
  </cols>
  <sheetData>
    <row r="1" spans="1:8" ht="45" customHeight="1" x14ac:dyDescent="0.2">
      <c r="A1" s="262"/>
      <c r="B1" s="262"/>
      <c r="C1" s="257" t="s">
        <v>122</v>
      </c>
      <c r="D1" s="257"/>
      <c r="E1" s="257"/>
      <c r="F1" s="257"/>
      <c r="G1" s="262" t="s">
        <v>119</v>
      </c>
      <c r="H1" s="262"/>
    </row>
    <row r="2" spans="1:8" ht="30" customHeight="1" x14ac:dyDescent="0.2">
      <c r="A2" s="262"/>
      <c r="B2" s="262"/>
      <c r="C2" s="258" t="s">
        <v>148</v>
      </c>
      <c r="D2" s="258"/>
      <c r="E2" s="258"/>
      <c r="F2" s="258"/>
      <c r="G2" s="265" t="s">
        <v>121</v>
      </c>
      <c r="H2" s="265"/>
    </row>
    <row r="3" spans="1:8" ht="15" thickBot="1" x14ac:dyDescent="0.25">
      <c r="A3" s="23"/>
      <c r="B3" s="14"/>
      <c r="C3" s="14"/>
      <c r="D3" s="14"/>
      <c r="E3" s="14"/>
      <c r="F3" s="14"/>
      <c r="G3" s="14"/>
      <c r="H3" s="24"/>
    </row>
    <row r="4" spans="1:8" ht="15.75" thickTop="1" x14ac:dyDescent="0.25">
      <c r="A4" s="25" t="s">
        <v>101</v>
      </c>
      <c r="B4" s="20"/>
      <c r="C4" s="19" t="s">
        <v>100</v>
      </c>
      <c r="D4" s="263"/>
      <c r="E4" s="263"/>
      <c r="F4" s="19" t="s">
        <v>99</v>
      </c>
      <c r="G4" s="263"/>
      <c r="H4" s="264"/>
    </row>
    <row r="5" spans="1:8" ht="15.75" customHeight="1" x14ac:dyDescent="0.25">
      <c r="A5" s="266" t="s">
        <v>98</v>
      </c>
      <c r="B5" s="267"/>
      <c r="C5" s="267"/>
      <c r="D5" s="259"/>
      <c r="E5" s="260"/>
      <c r="F5" s="260"/>
      <c r="G5" s="260"/>
      <c r="H5" s="261"/>
    </row>
    <row r="6" spans="1:8" ht="15.75" customHeight="1" x14ac:dyDescent="0.2">
      <c r="A6" s="254"/>
      <c r="B6" s="255"/>
      <c r="C6" s="255"/>
      <c r="D6" s="255"/>
      <c r="E6" s="255"/>
      <c r="F6" s="255"/>
      <c r="G6" s="255"/>
      <c r="H6" s="256"/>
    </row>
    <row r="7" spans="1:8" ht="15" x14ac:dyDescent="0.2">
      <c r="A7" s="236" t="s">
        <v>102</v>
      </c>
      <c r="B7" s="237" t="s">
        <v>103</v>
      </c>
      <c r="C7" s="237" t="s">
        <v>97</v>
      </c>
      <c r="D7" s="237"/>
      <c r="E7" s="237"/>
      <c r="F7" s="237"/>
      <c r="G7" s="237" t="s">
        <v>96</v>
      </c>
      <c r="H7" s="232" t="s">
        <v>95</v>
      </c>
    </row>
    <row r="8" spans="1:8" ht="15" x14ac:dyDescent="0.2">
      <c r="A8" s="236"/>
      <c r="B8" s="237"/>
      <c r="C8" s="41">
        <v>1</v>
      </c>
      <c r="D8" s="41">
        <v>2</v>
      </c>
      <c r="E8" s="41">
        <v>3</v>
      </c>
      <c r="F8" s="41">
        <v>4</v>
      </c>
      <c r="G8" s="237"/>
      <c r="H8" s="232"/>
    </row>
    <row r="9" spans="1:8" ht="87.75" customHeight="1" x14ac:dyDescent="0.2">
      <c r="A9" s="65" t="str">
        <f>'Matriz Riesgo y Op'!M27</f>
        <v>Elaborar formatos para la evaluación de los factores y asegurar que sean aplicados de forma correcta por el RM y VRFED.</v>
      </c>
      <c r="B9" s="229" t="str">
        <f>'Matriz Riesgo y Op'!C27</f>
        <v>Elaboración y homogenización de formatos semanales  para el correcto registro y seguimiento de evidencia en cada factor.</v>
      </c>
      <c r="C9" s="40"/>
      <c r="D9" s="40"/>
      <c r="E9" s="40"/>
      <c r="F9" s="40"/>
      <c r="G9" s="38"/>
      <c r="H9" s="39"/>
    </row>
    <row r="10" spans="1:8" ht="16.5" x14ac:dyDescent="0.2">
      <c r="A10" s="65"/>
      <c r="B10" s="230"/>
      <c r="C10" s="40"/>
      <c r="D10" s="40"/>
      <c r="E10" s="40"/>
      <c r="F10" s="40"/>
      <c r="G10" s="38"/>
      <c r="H10" s="39"/>
    </row>
    <row r="11" spans="1:8" ht="16.5" x14ac:dyDescent="0.2">
      <c r="A11" s="65"/>
      <c r="B11" s="230"/>
      <c r="C11" s="40"/>
      <c r="D11" s="40"/>
      <c r="E11" s="40"/>
      <c r="F11" s="40"/>
      <c r="G11" s="38"/>
      <c r="H11" s="39"/>
    </row>
    <row r="12" spans="1:8" ht="16.5" x14ac:dyDescent="0.2">
      <c r="A12" s="65"/>
      <c r="B12" s="230"/>
      <c r="C12" s="40"/>
      <c r="D12" s="40"/>
      <c r="E12" s="40"/>
      <c r="F12" s="40"/>
      <c r="G12" s="38"/>
      <c r="H12" s="39"/>
    </row>
    <row r="13" spans="1:8" ht="16.5" x14ac:dyDescent="0.2">
      <c r="A13" s="65"/>
      <c r="B13" s="231"/>
      <c r="C13" s="40"/>
      <c r="D13" s="40"/>
      <c r="E13" s="40"/>
      <c r="F13" s="40"/>
      <c r="G13" s="38"/>
      <c r="H13" s="39"/>
    </row>
    <row r="14" spans="1:8" ht="127.5" customHeight="1" x14ac:dyDescent="0.2">
      <c r="A14" s="65" t="str">
        <f>'Matriz Riesgo y Op'!M32</f>
        <v>Incorporar la retroalimentación a las reuniones de trabajo semanal y señalar de  manera documentada los puntos a reforzar y se escuche la razón de los funcionarios respecto a la deficiencia detectada, logrando con ello mejorar.</v>
      </c>
      <c r="B14" s="229" t="str">
        <f>'Matriz Riesgo y Op'!C32</f>
        <v xml:space="preserve">Incorporar la retroalimentación en las  reuniones de trabajo semanales, </v>
      </c>
      <c r="C14" s="40"/>
      <c r="D14" s="40"/>
      <c r="E14" s="40"/>
      <c r="F14" s="40"/>
      <c r="G14" s="38"/>
      <c r="H14" s="39"/>
    </row>
    <row r="15" spans="1:8" ht="18.95" customHeight="1" x14ac:dyDescent="0.2">
      <c r="A15" s="65"/>
      <c r="B15" s="230"/>
      <c r="C15" s="40"/>
      <c r="D15" s="40"/>
      <c r="E15" s="40"/>
      <c r="F15" s="40"/>
      <c r="G15" s="38"/>
      <c r="H15" s="39"/>
    </row>
    <row r="16" spans="1:8" ht="18.95" customHeight="1" x14ac:dyDescent="0.2">
      <c r="A16" s="65"/>
      <c r="B16" s="230"/>
      <c r="C16" s="40"/>
      <c r="D16" s="40"/>
      <c r="E16" s="40"/>
      <c r="F16" s="40"/>
      <c r="G16" s="38"/>
      <c r="H16" s="39"/>
    </row>
    <row r="17" spans="1:8" ht="18.95" customHeight="1" x14ac:dyDescent="0.2">
      <c r="A17" s="65"/>
      <c r="B17" s="230"/>
      <c r="C17" s="40"/>
      <c r="D17" s="40"/>
      <c r="E17" s="40"/>
      <c r="F17" s="40"/>
      <c r="G17" s="38"/>
      <c r="H17" s="39"/>
    </row>
    <row r="18" spans="1:8" ht="18.95" customHeight="1" x14ac:dyDescent="0.2">
      <c r="A18" s="65"/>
      <c r="B18" s="231"/>
      <c r="C18" s="40"/>
      <c r="D18" s="40"/>
      <c r="E18" s="40"/>
      <c r="F18" s="40"/>
      <c r="G18" s="38"/>
      <c r="H18" s="39"/>
    </row>
    <row r="19" spans="1:8" ht="123.75" customHeight="1" x14ac:dyDescent="0.2">
      <c r="A19" s="65" t="str">
        <f>'Matriz Riesgo y Op'!M37</f>
        <v xml:space="preserve">Realizar un calendario de entrega de las evaluaciones del personal con la finalidad de establecer las fechas límite para remitir la información. </v>
      </c>
      <c r="B19" s="229" t="str">
        <f>'Matriz Riesgo y Op'!C37</f>
        <v xml:space="preserve">
Asegurar el envío de los resultados en tiempo y forma a la Vocalía del RFE de la Junta Local.</v>
      </c>
      <c r="C19" s="40"/>
      <c r="D19" s="40"/>
      <c r="E19" s="40"/>
      <c r="F19" s="40"/>
      <c r="G19" s="38"/>
      <c r="H19" s="39"/>
    </row>
    <row r="20" spans="1:8" ht="18.95" customHeight="1" x14ac:dyDescent="0.2">
      <c r="A20" s="65"/>
      <c r="B20" s="230"/>
      <c r="C20" s="40"/>
      <c r="D20" s="40"/>
      <c r="E20" s="40"/>
      <c r="F20" s="40"/>
      <c r="G20" s="38"/>
      <c r="H20" s="39"/>
    </row>
    <row r="21" spans="1:8" ht="18.95" customHeight="1" x14ac:dyDescent="0.2">
      <c r="A21" s="65"/>
      <c r="B21" s="230"/>
      <c r="C21" s="40"/>
      <c r="D21" s="40"/>
      <c r="E21" s="40"/>
      <c r="F21" s="40"/>
      <c r="G21" s="38"/>
      <c r="H21" s="39"/>
    </row>
    <row r="22" spans="1:8" ht="18.95" customHeight="1" x14ac:dyDescent="0.2">
      <c r="A22" s="65"/>
      <c r="B22" s="230"/>
      <c r="C22" s="40"/>
      <c r="D22" s="40"/>
      <c r="E22" s="40"/>
      <c r="F22" s="40"/>
      <c r="G22" s="38"/>
      <c r="H22" s="39"/>
    </row>
    <row r="23" spans="1:8" ht="18.95" customHeight="1" x14ac:dyDescent="0.2">
      <c r="A23" s="65"/>
      <c r="B23" s="231"/>
      <c r="C23" s="40"/>
      <c r="D23" s="40"/>
      <c r="E23" s="40"/>
      <c r="F23" s="40"/>
      <c r="G23" s="38"/>
      <c r="H23" s="39"/>
    </row>
    <row r="24" spans="1:8" ht="15" x14ac:dyDescent="0.2">
      <c r="A24" s="233"/>
      <c r="B24" s="234"/>
      <c r="C24" s="234"/>
      <c r="D24" s="234"/>
      <c r="E24" s="234"/>
      <c r="F24" s="234"/>
      <c r="G24" s="234"/>
      <c r="H24" s="235"/>
    </row>
    <row r="25" spans="1:8" ht="43.5" customHeight="1" x14ac:dyDescent="0.2">
      <c r="A25" s="240" t="s">
        <v>94</v>
      </c>
      <c r="B25" s="241"/>
      <c r="C25" s="40">
        <f>SUM(C9:C23)</f>
        <v>0</v>
      </c>
      <c r="D25" s="40">
        <f>SUM(D9:D23)</f>
        <v>0</v>
      </c>
      <c r="E25" s="40">
        <f>SUM(E9:E23)</f>
        <v>0</v>
      </c>
      <c r="F25" s="40">
        <f>SUM(F9:F23)</f>
        <v>0</v>
      </c>
      <c r="G25" s="237" t="s">
        <v>93</v>
      </c>
      <c r="H25" s="253" t="s">
        <v>92</v>
      </c>
    </row>
    <row r="26" spans="1:8" ht="39.75" customHeight="1" x14ac:dyDescent="0.2">
      <c r="A26" s="240" t="s">
        <v>91</v>
      </c>
      <c r="B26" s="241"/>
      <c r="C26" s="252">
        <f>SUM(C25:F25)</f>
        <v>0</v>
      </c>
      <c r="D26" s="252"/>
      <c r="E26" s="252"/>
      <c r="F26" s="252"/>
      <c r="G26" s="237"/>
      <c r="H26" s="253"/>
    </row>
    <row r="27" spans="1:8" ht="34.5" customHeight="1" x14ac:dyDescent="0.2">
      <c r="A27" s="240" t="s">
        <v>90</v>
      </c>
      <c r="B27" s="241"/>
      <c r="C27" s="251" t="s">
        <v>89</v>
      </c>
      <c r="D27" s="252"/>
      <c r="E27" s="252"/>
      <c r="F27" s="252"/>
      <c r="G27" s="234"/>
      <c r="H27" s="235"/>
    </row>
    <row r="28" spans="1:8" ht="39.75" customHeight="1" x14ac:dyDescent="0.2">
      <c r="A28" s="240" t="s">
        <v>88</v>
      </c>
      <c r="B28" s="241"/>
      <c r="C28" s="242" t="e">
        <f xml:space="preserve"> (C26/C27)*100%</f>
        <v>#VALUE!</v>
      </c>
      <c r="D28" s="243"/>
      <c r="E28" s="243"/>
      <c r="F28" s="243"/>
      <c r="G28" s="244" t="s">
        <v>87</v>
      </c>
      <c r="H28" s="245"/>
    </row>
    <row r="29" spans="1:8" ht="15.75" thickBot="1" x14ac:dyDescent="0.25">
      <c r="A29" s="246"/>
      <c r="B29" s="247"/>
      <c r="C29" s="247"/>
      <c r="D29" s="247"/>
      <c r="E29" s="247"/>
      <c r="F29" s="247"/>
      <c r="G29" s="247"/>
      <c r="H29" s="248"/>
    </row>
    <row r="30" spans="1:8" ht="15.75" thickTop="1" thickBot="1" x14ac:dyDescent="0.25">
      <c r="A30" s="23"/>
      <c r="B30" s="14"/>
      <c r="C30" s="14"/>
      <c r="D30" s="14"/>
      <c r="E30" s="14"/>
      <c r="F30" s="14"/>
      <c r="G30" s="14"/>
      <c r="H30" s="24"/>
    </row>
    <row r="31" spans="1:8" ht="17.25" customHeight="1" thickBot="1" x14ac:dyDescent="0.25">
      <c r="A31" s="239" t="s">
        <v>78</v>
      </c>
      <c r="B31" s="239"/>
      <c r="C31" s="239"/>
      <c r="D31" s="239"/>
      <c r="E31" s="239"/>
      <c r="F31" s="21"/>
      <c r="G31" s="249" t="s">
        <v>86</v>
      </c>
      <c r="H31" s="250"/>
    </row>
    <row r="32" spans="1:8" ht="39.950000000000003" customHeight="1" thickBot="1" x14ac:dyDescent="0.25">
      <c r="A32" s="33" t="s">
        <v>77</v>
      </c>
      <c r="B32" s="238" t="s">
        <v>76</v>
      </c>
      <c r="C32" s="238"/>
      <c r="D32" s="238"/>
      <c r="E32" s="238"/>
      <c r="F32" s="9"/>
      <c r="G32" s="22" t="s">
        <v>85</v>
      </c>
      <c r="H32" s="27" t="s">
        <v>12</v>
      </c>
    </row>
    <row r="33" spans="1:8" ht="48.75" customHeight="1" thickBot="1" x14ac:dyDescent="0.25">
      <c r="A33" s="34" t="s">
        <v>75</v>
      </c>
      <c r="B33" s="238" t="s">
        <v>74</v>
      </c>
      <c r="C33" s="238"/>
      <c r="D33" s="238"/>
      <c r="E33" s="238"/>
      <c r="F33" s="9"/>
      <c r="G33" s="22" t="s">
        <v>84</v>
      </c>
      <c r="H33" s="28" t="s">
        <v>15</v>
      </c>
    </row>
    <row r="34" spans="1:8" ht="54.75" customHeight="1" thickBot="1" x14ac:dyDescent="0.25">
      <c r="A34" s="35" t="s">
        <v>73</v>
      </c>
      <c r="B34" s="238" t="s">
        <v>72</v>
      </c>
      <c r="C34" s="238"/>
      <c r="D34" s="238"/>
      <c r="E34" s="238"/>
      <c r="F34" s="9"/>
      <c r="G34" s="22" t="s">
        <v>83</v>
      </c>
      <c r="H34" s="29" t="s">
        <v>16</v>
      </c>
    </row>
    <row r="35" spans="1:8" ht="15" x14ac:dyDescent="0.2">
      <c r="A35" s="36"/>
      <c r="B35" s="37"/>
      <c r="C35" s="37"/>
      <c r="D35" s="37"/>
      <c r="E35" s="15"/>
      <c r="F35" s="14"/>
      <c r="G35" s="14"/>
      <c r="H35" s="24"/>
    </row>
    <row r="36" spans="1:8" ht="18" customHeight="1" x14ac:dyDescent="0.2">
      <c r="A36" s="30"/>
      <c r="B36" s="31"/>
      <c r="C36" s="31"/>
      <c r="D36" s="31"/>
      <c r="E36" s="31"/>
      <c r="F36" s="31"/>
      <c r="G36" s="31"/>
      <c r="H36" s="32"/>
    </row>
    <row r="37" spans="1:8" ht="15" x14ac:dyDescent="0.2">
      <c r="C37" s="13"/>
      <c r="D37" s="12"/>
      <c r="E37" s="12"/>
      <c r="F37" s="12"/>
      <c r="G37" s="12"/>
      <c r="H37" s="12"/>
    </row>
    <row r="39" spans="1:8" ht="29.25" customHeight="1" x14ac:dyDescent="0.2"/>
    <row r="40" spans="1:8" ht="40.5" customHeight="1" x14ac:dyDescent="0.2"/>
    <row r="41" spans="1:8" ht="40.5" customHeight="1" x14ac:dyDescent="0.2"/>
  </sheetData>
  <mergeCells count="36">
    <mergeCell ref="G4:H4"/>
    <mergeCell ref="B19:B23"/>
    <mergeCell ref="A1:B2"/>
    <mergeCell ref="C1:F1"/>
    <mergeCell ref="A7:A8"/>
    <mergeCell ref="B7:B8"/>
    <mergeCell ref="C7:F7"/>
    <mergeCell ref="D4:E4"/>
    <mergeCell ref="A5:C5"/>
    <mergeCell ref="D5:H5"/>
    <mergeCell ref="A6:H6"/>
    <mergeCell ref="G1:H1"/>
    <mergeCell ref="C2:F2"/>
    <mergeCell ref="G2:H2"/>
    <mergeCell ref="B9:B13"/>
    <mergeCell ref="B14:B18"/>
    <mergeCell ref="G7:G8"/>
    <mergeCell ref="G28:H28"/>
    <mergeCell ref="A24:H24"/>
    <mergeCell ref="A25:B25"/>
    <mergeCell ref="G25:G26"/>
    <mergeCell ref="H25:H26"/>
    <mergeCell ref="A26:B26"/>
    <mergeCell ref="C26:F26"/>
    <mergeCell ref="A27:B27"/>
    <mergeCell ref="C27:F27"/>
    <mergeCell ref="G27:H27"/>
    <mergeCell ref="A28:B28"/>
    <mergeCell ref="C28:F28"/>
    <mergeCell ref="H7:H8"/>
    <mergeCell ref="A31:E31"/>
    <mergeCell ref="B32:E32"/>
    <mergeCell ref="B33:E33"/>
    <mergeCell ref="B34:E34"/>
    <mergeCell ref="A29:H29"/>
    <mergeCell ref="G31:H31"/>
  </mergeCells>
  <conditionalFormatting sqref="C28:F28">
    <cfRule type="cellIs" dxfId="2" priority="1" operator="between">
      <formula>0</formula>
      <formula>0.69</formula>
    </cfRule>
    <cfRule type="cellIs" dxfId="1" priority="2" operator="between">
      <formula>0.85</formula>
      <formula>1</formula>
    </cfRule>
    <cfRule type="cellIs" dxfId="0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portrait" r:id="rId1"/>
  <headerFooter>
    <oddFooter>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Portada</vt:lpstr>
      <vt:lpstr>Parámetros de riesgo</vt:lpstr>
      <vt:lpstr>Matriz Riesgo y Op</vt:lpstr>
      <vt:lpstr>Ponderación</vt:lpstr>
      <vt:lpstr>E de efectividad Ri</vt:lpstr>
      <vt:lpstr>E de efectividad Op</vt:lpstr>
      <vt:lpstr>'E de efectividad Op'!Área_de_impresión</vt:lpstr>
      <vt:lpstr>'E de efectividad Ri'!Área_de_impresión</vt:lpstr>
      <vt:lpstr>'Matriz Riesgo y Op'!Área_de_impresión</vt:lpstr>
      <vt:lpstr>Portada!Área_de_impresión</vt:lpstr>
      <vt:lpstr>Entorno</vt:lpstr>
      <vt:lpstr>Impacto</vt:lpstr>
      <vt:lpstr>Naturaleza</vt:lpstr>
      <vt:lpstr>Probabilidad</vt:lpstr>
      <vt:lpstr>'Matriz Riesgo y Op'!Títulos_a_imprimir</vt:lpstr>
      <vt:lpstr>'Parámetros de riesgo'!Títulos_a_imprimir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ricardo.sanchezs@ine.mx</dc:creator>
  <cp:lastModifiedBy>MALDONADO SOTO MARIA CONCEPCION</cp:lastModifiedBy>
  <cp:lastPrinted>2020-06-23T01:00:16Z</cp:lastPrinted>
  <dcterms:created xsi:type="dcterms:W3CDTF">2016-06-29T13:31:45Z</dcterms:created>
  <dcterms:modified xsi:type="dcterms:W3CDTF">2020-06-23T01:11:22Z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