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GC 2021\"/>
    </mc:Choice>
  </mc:AlternateContent>
  <xr:revisionPtr revIDLastSave="12" documentId="11_F9B4322C49ECDD562427522ECA04D66DFF5E611E" xr6:coauthVersionLast="47" xr6:coauthVersionMax="47" xr10:uidLastSave="{D56C2652-FF43-4DC6-AB0C-EE463B8CDEDD}"/>
  <bookViews>
    <workbookView xWindow="0" yWindow="0" windowWidth="28800" windowHeight="12000" tabRatio="831" firstSheet="2" activeTab="4" xr2:uid="{00000000-000D-0000-FFFF-FFFF00000000}"/>
  </bookViews>
  <sheets>
    <sheet name="Portada" sheetId="35" r:id="rId1"/>
    <sheet name="Parámetros de riesgo" sheetId="32" r:id="rId2"/>
    <sheet name="Matriz Riesgo y Op" sheetId="20" r:id="rId3"/>
    <sheet name="E de efectividad Ri" sheetId="33" r:id="rId4"/>
    <sheet name="E de efectividad Op" sheetId="34" r:id="rId5"/>
    <sheet name="Ponderación" sheetId="7" r:id="rId6"/>
  </sheets>
  <externalReferences>
    <externalReference r:id="rId7"/>
    <externalReference r:id="rId8"/>
    <externalReference r:id="rId9"/>
    <externalReference r:id="rId10"/>
  </externalReferences>
  <definedNames>
    <definedName name="AMENAZARAS">[1]CÁLCULOS!$B$29:$B$30</definedName>
    <definedName name="_xlnm.Print_Area" localSheetId="4">'E de efectividad Op'!$A$1:$H$36</definedName>
    <definedName name="_xlnm.Print_Area" localSheetId="3">'E de efectividad Ri'!$A$1:$H$36</definedName>
    <definedName name="_xlnm.Print_Area" localSheetId="2">'Matriz Riesgo y Op'!$A$1:$N$91</definedName>
    <definedName name="_xlnm.Print_Area" localSheetId="5">Ponderación!$G$1:$I$6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5">"Severidad"</definedName>
    <definedName name="Naturaleza" localSheetId="1">[3]Ponderación!$A$2:$B$8</definedName>
    <definedName name="Naturaleza" localSheetId="0">[4]Ponderación!$A$2:$B$11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[4]Ponderación!$D$2:$E$4</definedName>
    <definedName name="Probabilidad">Ponderación!$D$2:$E$4</definedName>
    <definedName name="PUBLICIDAD">[2]INDICE!#REF!</definedName>
    <definedName name="Severidad">[4]Ponderación!$G$2:$H$5</definedName>
    <definedName name="_xlnm.Print_Titles" localSheetId="2">'Matriz Riesgo y Op'!$1:$4</definedName>
    <definedName name="_xlnm.Print_Titles" localSheetId="1">'Parámetros de riesgo'!$1:$4</definedName>
    <definedName name="tresce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4" l="1"/>
  <c r="B9" i="34"/>
  <c r="I87" i="20"/>
  <c r="I82" i="20"/>
  <c r="I77" i="20"/>
  <c r="I72" i="20"/>
  <c r="I67" i="20"/>
  <c r="I62" i="20"/>
  <c r="I57" i="20"/>
  <c r="I52" i="20"/>
  <c r="L8" i="32" l="1"/>
  <c r="I43" i="20" l="1"/>
  <c r="J82" i="20" l="1"/>
  <c r="K82" i="20" s="1"/>
  <c r="L82" i="20" s="1"/>
  <c r="J87" i="20"/>
  <c r="K87" i="20" s="1"/>
  <c r="L87" i="20" s="1"/>
  <c r="I33" i="20"/>
  <c r="J33" i="20" s="1"/>
  <c r="K33" i="20" s="1"/>
  <c r="L33" i="20" s="1"/>
  <c r="I38" i="20"/>
  <c r="J38" i="20" s="1"/>
  <c r="K38" i="20" s="1"/>
  <c r="L38" i="20" s="1"/>
  <c r="J67" i="20" l="1"/>
  <c r="K67" i="20" s="1"/>
  <c r="L67" i="20" s="1"/>
  <c r="J72" i="20"/>
  <c r="K72" i="20" s="1"/>
  <c r="L72" i="20" s="1"/>
  <c r="J77" i="20"/>
  <c r="K77" i="20" s="1"/>
  <c r="L77" i="20" s="1"/>
  <c r="I18" i="20"/>
  <c r="J18" i="20" s="1"/>
  <c r="K18" i="20" s="1"/>
  <c r="L18" i="20" s="1"/>
  <c r="I23" i="20"/>
  <c r="J23" i="20" s="1"/>
  <c r="K23" i="20" s="1"/>
  <c r="L23" i="20" s="1"/>
  <c r="I28" i="20"/>
  <c r="J28" i="20" s="1"/>
  <c r="K28" i="20" s="1"/>
  <c r="L28" i="20" s="1"/>
  <c r="J43" i="20"/>
  <c r="K43" i="20" s="1"/>
  <c r="L43" i="20" s="1"/>
  <c r="J62" i="20" l="1"/>
  <c r="K62" i="20" s="1"/>
  <c r="L62" i="20" s="1"/>
  <c r="J57" i="20"/>
  <c r="K57" i="20" s="1"/>
  <c r="L57" i="20" s="1"/>
  <c r="J52" i="20"/>
  <c r="K52" i="20" s="1"/>
  <c r="L52" i="20" s="1"/>
  <c r="I13" i="20"/>
  <c r="J13" i="20" s="1"/>
  <c r="K13" i="20" s="1"/>
  <c r="L13" i="20" s="1"/>
  <c r="I8" i="20" l="1"/>
  <c r="J8" i="20" s="1"/>
  <c r="K8" i="20" s="1"/>
  <c r="L8" i="20" s="1"/>
  <c r="F20" i="34" l="1"/>
  <c r="E20" i="34"/>
  <c r="D20" i="34"/>
  <c r="C20" i="34"/>
  <c r="C21" i="34" l="1"/>
  <c r="C23" i="34" s="1"/>
  <c r="F20" i="33"/>
  <c r="C20" i="33" l="1"/>
  <c r="D20" i="33"/>
  <c r="E20" i="33"/>
  <c r="C21" i="33" l="1"/>
  <c r="C23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sharedStrings.xml><?xml version="1.0" encoding="utf-8"?>
<sst xmlns="http://schemas.openxmlformats.org/spreadsheetml/2006/main" count="441" uniqueCount="258">
  <si>
    <t>INSTITUTO NACIONAL ELECTORAL JLE NAYARIT
SISTEMA DE GESTIÓN DE LA CALIDAD</t>
  </si>
  <si>
    <t>Versión: 0</t>
  </si>
  <si>
    <t>ANÁLISIS DE RIESGOS/OPORTUNIDADES
PROCESO DE CAPACITACIÓN</t>
  </si>
  <si>
    <t>Fecha de emisión:
06/03/2020</t>
  </si>
  <si>
    <t>RESPONSABLE</t>
  </si>
  <si>
    <t>ROL</t>
  </si>
  <si>
    <t>NOMBRE</t>
  </si>
  <si>
    <t>FIRMA</t>
  </si>
  <si>
    <t>Elaboración:</t>
  </si>
  <si>
    <t>Coordinadores de la Calidad</t>
  </si>
  <si>
    <t>Mtra. Luz Elena Rodríguez López 
C. Raúl Carrillo Manríquez 
Lic. Roselbet Toledo Mayoral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</si>
  <si>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</si>
  <si>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</si>
  <si>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</si>
  <si>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</si>
  <si>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</si>
  <si>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t>PARÁMETROS DE RIESGOS</t>
  </si>
  <si>
    <t>RIESGOS</t>
  </si>
  <si>
    <t>OPORTUNIDADES</t>
  </si>
  <si>
    <t>NATURALEZA</t>
  </si>
  <si>
    <t>DEFINICIONES</t>
  </si>
  <si>
    <t>Operativa</t>
  </si>
  <si>
    <t>Riesgo cuyos efectos están relacionados con la nula o mala prestación del servicio y/o entrega de la credencial para votar (CPV)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</si>
  <si>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</si>
  <si>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Ambiental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</si>
  <si>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</si>
  <si>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</si>
  <si>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Legal y Reglamentario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</si>
  <si>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</si>
  <si>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</si>
  <si>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Política</t>
  </si>
  <si>
    <t>Riesgo cuyos efectos están relacionados con la probabilidad de que las fuerzas políticas generen cambios negativos en el entorno institucional y obstaculicen o minimicen relaciones con partes interesadas.</t>
  </si>
  <si>
    <t>Oportunidad cuyos efectos están relacionados con la probabilidad de que las fuerzas políticas generen cambios positivos en el entorno Institucional y apoyen a mejorar las relaciones con las partes interesadas.</t>
  </si>
  <si>
    <t>Industrial</t>
  </si>
  <si>
    <t>Riesgo cuyos efectos están relacionados con partes interesadas que generan una desventaja frente a la competencia en el mismo ramo, zona geográfica, Ciudad, Estado y/o País en la prestación del producto / servicio brindado a la Ciudadanía.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</si>
  <si>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</si>
  <si>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Institucional</t>
  </si>
  <si>
    <t>Riesgo cuyos efectos están relacionados con cambios en la planeación y ejecución estratégica del INE, DERFE, DOS que provocan limitantes tangibles e intangibles en los resultados de los  MAC´s.</t>
  </si>
  <si>
    <t>Oportunidad cuyos efectos están relacionados con cambios en la planeación y ejecución estratégica del INE, DERFE, DOS que provocan beneficios tangibles e intangibles en los resultados de los  MAC´s.</t>
  </si>
  <si>
    <t>Social/Cultural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</si>
  <si>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</si>
  <si>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</si>
  <si>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Tecnológicos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</si>
  <si>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</si>
  <si>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Oportunidad en el desarrollo tecnológico y sus aportes en la actividad de los  MAC´s, madurez de las tecnologías convencionales, desarrollo de nuevos productos, velocidad de transmisión de la tecnología.</t>
  </si>
  <si>
    <t>Económico / Financiero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</si>
  <si>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</si>
  <si>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mantener e incrementar la sostenibilidad financiera del Instituto, las cuales pueden ser generadas en conjunto por una o unas de las partes interesadas.</t>
  </si>
  <si>
    <t>PROBABILIDAD</t>
  </si>
  <si>
    <t>Baja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</si>
  <si>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</si>
  <si>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</si>
  <si>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t>Media</t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</si>
  <si>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</si>
  <si>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</si>
  <si>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t>Alta</t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</si>
  <si>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</si>
  <si>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</si>
  <si>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t>IMPACTO</t>
  </si>
  <si>
    <t>Leve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</si>
  <si>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</si>
  <si>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Impacto mínimo positivo que mantiene la integridad para otorgar la prestación del servicio determinado por el proceso. Puede implementarse de forma rápida y genera costos de calidad mínimos.</t>
  </si>
  <si>
    <t>Moderado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</si>
  <si>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</si>
  <si>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Impacto positivo considerable que mejora la integridad para otorgar la prestación del servicio determinado por el proceso. Puede implementarse de un corto tiempo y genera costos de calidad considerables.</t>
  </si>
  <si>
    <t>Grave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</si>
  <si>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</si>
  <si>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Importante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</si>
  <si>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</si>
  <si>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RANGOS</t>
  </si>
  <si>
    <t>CLASIFICACIÓN</t>
  </si>
  <si>
    <t>DICTAMEN</t>
  </si>
  <si>
    <t>ACCIONES</t>
  </si>
  <si>
    <t>0 - 199</t>
  </si>
  <si>
    <t>TRIVIAL</t>
  </si>
  <si>
    <t>VIGILARLO</t>
  </si>
  <si>
    <r>
      <t xml:space="preserve">Control rutinario, no afecta la secuencia e integridad del proceso  y/o partes interesadas. Documentar en las acciones de respuesta de la </t>
    </r>
    <r>
      <rPr>
        <b/>
        <sz val="16"/>
        <color theme="1"/>
        <rFont val="Arial"/>
        <family val="2"/>
      </rPr>
      <t>matriz de riesgos y oportunidades</t>
    </r>
    <r>
      <rPr>
        <sz val="16"/>
        <color theme="1"/>
        <rFont val="Arial"/>
        <family val="2"/>
      </rPr>
      <t>.</t>
    </r>
  </si>
  <si>
    <t>0 - 250</t>
  </si>
  <si>
    <t>LIMITADA</t>
  </si>
  <si>
    <t>A CONSIDERAR</t>
  </si>
  <si>
    <r>
      <t xml:space="preserve">Oportunidad que genera un beneficio mínimo en el proceso y/o partes interesadas de la cual se espera un resultado inmediato.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</si>
  <si>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200 - 399</t>
  </si>
  <si>
    <t>TOLERABLE</t>
  </si>
  <si>
    <t>ASUMIRLO</t>
  </si>
  <si>
    <r>
      <t>Monitorear el riesgo, afecta mínimamente la secuencia y la integridad del proceso. Documentar en las acciones de respuesta de la</t>
    </r>
    <r>
      <rPr>
        <b/>
        <sz val="16"/>
        <color theme="1"/>
        <rFont val="Arial"/>
        <family val="2"/>
      </rPr>
      <t xml:space="preserve"> matriz de riesgos y oportunidades</t>
    </r>
    <r>
      <rPr>
        <sz val="16"/>
        <color theme="1"/>
        <rFont val="Arial"/>
        <family val="2"/>
      </rPr>
      <t>.</t>
    </r>
  </si>
  <si>
    <t>251 - 500</t>
  </si>
  <si>
    <t>MEDIA</t>
  </si>
  <si>
    <t>ABORDAR</t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</si>
  <si>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</si>
  <si>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400 - 599</t>
  </si>
  <si>
    <t>MODERADO</t>
  </si>
  <si>
    <t>CONTROLARLO</t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</si>
  <si>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</si>
  <si>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t>501 - 750</t>
  </si>
  <si>
    <t>POTENCIAL</t>
  </si>
  <si>
    <t>APROPIARSE</t>
  </si>
  <si>
    <r>
      <t xml:space="preserve">Oportunidad con beneficios claros y específicos en el proceso de una o varias áreas y/o partes interesadas, de la cual se espera un resultado a corto y mediano plazo. Documentar en las acciones de respuesta de la </t>
    </r>
    <r>
      <rPr>
        <b/>
        <sz val="16"/>
        <rFont val="Arial"/>
        <family val="2"/>
      </rPr>
      <t>matriz de riesgos y oportunidades</t>
    </r>
    <r>
      <rPr>
        <sz val="16"/>
        <rFont val="Arial"/>
        <family val="2"/>
      </rPr>
      <t>.</t>
    </r>
  </si>
  <si>
    <t>600 - 799</t>
  </si>
  <si>
    <t>IMPORTANTE</t>
  </si>
  <si>
    <t>MINIMIZARLO</t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</si>
  <si>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</si>
  <si>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t>751 - 1000</t>
  </si>
  <si>
    <t>SOBRESALIENTE</t>
  </si>
  <si>
    <t>EXPLOTARLA</t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</si>
  <si>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</si>
  <si>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800 - 1000</t>
  </si>
  <si>
    <t>INTOLERABLE</t>
  </si>
  <si>
    <t>ATENCIÓN INMEDIATA</t>
  </si>
  <si>
    <r>
      <t>Acción de contención inmediata, es urgente generar una c</t>
    </r>
    <r>
      <rPr>
        <b/>
        <sz val="16"/>
        <color theme="1"/>
        <rFont val="Arial"/>
        <family val="2"/>
      </rPr>
      <t>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</si>
  <si>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t>ATENCIÓN A RIESGOS</t>
  </si>
  <si>
    <t>IDENTIFICACIÓN</t>
  </si>
  <si>
    <t>EVALUACIÓN</t>
  </si>
  <si>
    <t>SEGUIMIENTO</t>
  </si>
  <si>
    <t>CLASIFICACIÓN
RIESGO</t>
  </si>
  <si>
    <t>ACTIVIDAD DEL PROCESO</t>
  </si>
  <si>
    <t>¿CUAL ES EL RIESGO DE QUE NO SE REALICE LA ACTIVIDAD?</t>
  </si>
  <si>
    <t>PROBABILIDAD DE QUE PASE</t>
  </si>
  <si>
    <t>¿QUÉ LO ORIGINO?</t>
  </si>
  <si>
    <t>CONSECUENCIAS</t>
  </si>
  <si>
    <t>IMPACTO AL PROCESO</t>
  </si>
  <si>
    <t>ENTORNO DEL RIESGO</t>
  </si>
  <si>
    <t>NIVEL DE RIESGO</t>
  </si>
  <si>
    <t>CONCLUSIONES</t>
  </si>
  <si>
    <t>ACCIONES DE RESPUESTA</t>
  </si>
  <si>
    <t>Riesgo</t>
  </si>
  <si>
    <t>•Difusión de la estrategia de capacitación.</t>
  </si>
  <si>
    <t xml:space="preserve">Que el personal involucrado en la estrategia no cuente al inicio de la capacitación con la metodología, objetivos y calendario de la misma. </t>
  </si>
  <si>
    <t>La falta de distribución en tiempo y forma.</t>
  </si>
  <si>
    <t>Desconocimiento de estrategia a implementar en el curso.
Atrasos en los tiempos programados en la planificación de la estrategia.</t>
  </si>
  <si>
    <t>Operativo</t>
  </si>
  <si>
    <t>Comunicar  en tiempo las estrategias de capacitación recibidas.</t>
  </si>
  <si>
    <t>VRFEL-JMM-SAP</t>
  </si>
  <si>
    <t>• Revisar Listas anteriores y actuales.</t>
  </si>
  <si>
    <t xml:space="preserve">Contar con una lista de participantes incompleta.
</t>
  </si>
  <si>
    <t>Que no se proporciona la lista anterior como parte de los documentos de la estrategia.</t>
  </si>
  <si>
    <t xml:space="preserve">Que sigan apareciendo funcionarios inscritos con acceso al Campus Virtual-INE. que ya no forman parte de la estructura
Dejar fuera de la capacitación al personal que debe ser considerado en la estrategia. </t>
  </si>
  <si>
    <t>Generar base de datos  de listas por capacitación con los cursos y nombres de los participantes.</t>
  </si>
  <si>
    <t>SAP</t>
  </si>
  <si>
    <t>• Integrar la relación del personal de las vocalías del RFE y de los MAC.</t>
  </si>
  <si>
    <t>Contar con lista desactualizada de personal de Vocalías de RFE y de los MAC al recibir la estrategia de capacitación.</t>
  </si>
  <si>
    <t>No contar con plantilla aprobada completa en los MAC al inicio de la estrategia.
Desconocimiento de movimientos de personal en  Vocalías de RFE y MAC.</t>
  </si>
  <si>
    <t>Que se tengan que realizar solicitudes extraordinarias de acceso al Campus Virtual-INE.
Que se originen capacitaciones adicionales presenciales para el personal que no se incluyó en la estrategia.</t>
  </si>
  <si>
    <t>Solicitar informe de movimientos de personal en Vocalías de RFE y MAC.</t>
  </si>
  <si>
    <t xml:space="preserve">• Verificar el ingreso al Campus Virtual-INE.
</t>
  </si>
  <si>
    <t>Que el personal inscrito al curso no tenga habilitado el acceso al Campus Virtual-INE.</t>
  </si>
  <si>
    <t xml:space="preserve">Que no se valide el correo electrónico de los funcionarios.
Que no pueda accesar por olvido de password.
Que no cuente con equipo disponible para realizar la verificación en tiempo.
</t>
  </si>
  <si>
    <t>Incorporación de funcionarios a los cursos con un desfase en el periodo programado, respecto del resto de la plantilla inscrita.</t>
  </si>
  <si>
    <t>Solicitar validación a los VRFED de ingresos a Campus Virtual-INE antes del inicio de estrategia de capacitación.</t>
  </si>
  <si>
    <t>• Seguimiento a los accesos del personal al Campus Virtual-INE.</t>
  </si>
  <si>
    <t>Que no accese el 100% de la plantilla convocada al curso al Campus Virtual-INE.</t>
  </si>
  <si>
    <t>Error en las cuentas correo electrónico institucional. 
Falta de seguimiento oportuno a los acceso de cada funcionario inscrito.</t>
  </si>
  <si>
    <t>Funcionarios que no pueden tener acceso al Campus Virtual-INE no podrán realizar el curso.</t>
  </si>
  <si>
    <t xml:space="preserve">Verificar que los funcionarios accedan al Campus Virtual-INE y emitir los Reportes de seguimiento durante el período del curso. </t>
  </si>
  <si>
    <t xml:space="preserve">• Notificar la falta de ingreso al Campus Virtual-INE.
</t>
  </si>
  <si>
    <t>Que se puede quedar personal inscrito fuera de curso  y rezagarse.</t>
  </si>
  <si>
    <t>Falta de seguimiento a los accesos al Campus Virtual-INE por el personal inscrito curso.</t>
  </si>
  <si>
    <r>
      <t xml:space="preserve">Funcionarios que pueden no tener acceso al Campus Virtual-INE no podrán realizar el curso. </t>
    </r>
    <r>
      <rPr>
        <strike/>
        <sz val="11"/>
        <rFont val="Arial"/>
        <family val="2"/>
      </rPr>
      <t xml:space="preserve">
</t>
    </r>
    <r>
      <rPr>
        <sz val="11"/>
        <rFont val="Arial"/>
        <family val="2"/>
      </rPr>
      <t>No concluir el curso en tiempo, dejarlo inconcluso.</t>
    </r>
  </si>
  <si>
    <t>• Verificar la acreditación del curso.</t>
  </si>
  <si>
    <t>Que exista personal que obtenga calificación no aprobatoria.</t>
  </si>
  <si>
    <t>Falta de seguimiento al curso por el participante.</t>
  </si>
  <si>
    <t xml:space="preserve">
Contar con personal considerado en la estrategia que no demuestre conocimientos en los temas de la capacitación.
Que se incorpore personal que no acreditó el curso  en el Campus Virtual-INE a la capacitación presencial.</t>
  </si>
  <si>
    <t xml:space="preserve">Obtener reporte de calificaciones con el fin de identificar  a los funcionarios que no acreditan el curso. </t>
  </si>
  <si>
    <t xml:space="preserve">Realizar reforzamiento. </t>
  </si>
  <si>
    <t>VRFED</t>
  </si>
  <si>
    <t>• Supervisar reuniones presenciales de reforzamiento y consolidación de los conocimientos.</t>
  </si>
  <si>
    <t xml:space="preserve">Que no se tenga la certeza de que los temas expuestos en la capacitación hayan aportado los conocimientos planteados en los objetivos de la  estrategia.
</t>
  </si>
  <si>
    <t xml:space="preserve">Que no se cuente con personal suficiente para realizar las supervisiones por haberlas programado de manera simultánea. </t>
  </si>
  <si>
    <t>No contar con evidencias de la realización de reuniones presenciales de reforzamiento y consolidación de los conocimientos.</t>
  </si>
  <si>
    <t>Realizar planeación de supervisiones y asegurar que los involucrados tengan conocimiento de las fechas y horarios.</t>
  </si>
  <si>
    <t>ATENCIÓN A OPORTUNIDADES</t>
  </si>
  <si>
    <t>CLASIFICACIÓN
 OPORTUNIDAD</t>
  </si>
  <si>
    <t>¿CUÁL ES LA OPORTUNIDAD Y/O MEJORA EN LA ACTIVIDAD?</t>
  </si>
  <si>
    <t>PROBABILIDAD DE MEJORA</t>
  </si>
  <si>
    <t>¿QUÉ ORIGINARÍA LA OPORTUNIDAD?</t>
  </si>
  <si>
    <t>BENEFICIOS</t>
  </si>
  <si>
    <t>IMPACTO DE LA MEJORA</t>
  </si>
  <si>
    <t>ENTORNO DE LA MEJORA</t>
  </si>
  <si>
    <t>NIVEL DE OPORTUNIDAD</t>
  </si>
  <si>
    <t>Oportunidad</t>
  </si>
  <si>
    <t xml:space="preserve">• Difusión de la estrategia de capacitación.
</t>
  </si>
  <si>
    <t>Hacer entrega de la Estrategia de Capacitación por oficio y correo y solicitar  acuse de recibido.</t>
  </si>
  <si>
    <t>Tener la certeza de que recibieron la estrategia de capacitación.</t>
  </si>
  <si>
    <t>Conocer en tiempo la metodología y los  nuevos temas de procedimiento a tratar en el curso.</t>
  </si>
  <si>
    <t>Enviar correo y solicitar acuse.</t>
  </si>
  <si>
    <t>JMM-SAP</t>
  </si>
  <si>
    <t>Elaborar oficios y solicitar acuse.</t>
  </si>
  <si>
    <t xml:space="preserve">Generar base de datos de listas de capacitación. </t>
  </si>
  <si>
    <t>Contar con información organizada y actualizada de los participantes en las estrategias de capacitación impartidas.</t>
  </si>
  <si>
    <t>Proporcionar listas actualizadas al solicitar los accesos a los cursos en el Campus Virtual-INE.</t>
  </si>
  <si>
    <t>Elaborar Base de Datos de listas actualizada de cursos y participantes.</t>
  </si>
  <si>
    <t>SAP-TS</t>
  </si>
  <si>
    <t>Contar con una base de datos de personal de Vocalías RFE y MAC actualizada para el inicio de las estrategias de capacitación.</t>
  </si>
  <si>
    <t>Contar con información actualizada de movimientos de personal en VRFE y MAC.</t>
  </si>
  <si>
    <t>Que el 100% de la plantilla de MAC tenga acceso al Campus Virtual-INE y puedan tomar el curso.</t>
  </si>
  <si>
    <t>Elaborar base de datos actualizada de personal de RFE y MAC.</t>
  </si>
  <si>
    <t>Solicitar verificación de que el personal de Vocalías del RFE y MAC puede tener  acceso al  Campus Virtual-INE, antes de iniciar la capacitación.</t>
  </si>
  <si>
    <t>La certeza de que el 100% de la plantilla autorizada de MAC's puede tener acceso a la capacitación.</t>
  </si>
  <si>
    <t xml:space="preserve">El  100% de la plantilla autorizada este actualizada sobre procedimientos operativos de MAC. </t>
  </si>
  <si>
    <t>Solicitar al VRFED lista de verificación  de acceso al Campus Virtual-INE.</t>
  </si>
  <si>
    <t>Garantizar que el 100% del personal tenga acceso al Campus Virtual-INE.</t>
  </si>
  <si>
    <t>Tener la certeza de que todo el personal tenga acceso al Campus Virtual-INE.</t>
  </si>
  <si>
    <t>El 100% del personal que toma el curso conoce los contenidos expuestos.</t>
  </si>
  <si>
    <t>Realizar la notificación vía correo electrónico, consola de petición, teléfono o mensajero, en cuanto se tenga conocimiento.</t>
  </si>
  <si>
    <t xml:space="preserve"> Monitorear los ingreso al Campus Virtual-INE.</t>
  </si>
  <si>
    <t>Personal capacitado por medio virtual.</t>
  </si>
  <si>
    <t>Reforzar que funcionarios  informen de inmediata a través de los medios establecidos cuando no puedan accesar al Campus Virtual-INE.</t>
  </si>
  <si>
    <t xml:space="preserve">Generar un informe del cumplimiento de la estrategia de capacitación.
</t>
  </si>
  <si>
    <t>Contar con información por parte de la Junta Local al cierre de la estrategia de capacitación.</t>
  </si>
  <si>
    <t>Conocer las calificaciones del curso para reforzar temas de acuerdo al nivel de aprovechamiento obtenido.</t>
  </si>
  <si>
    <t xml:space="preserve">Generar informe de cumplimiento de estrategia a nivel local.  </t>
  </si>
  <si>
    <t>Organizarse con los VRFED para no empalmar las reuniones de reforzamiento y realizar supervisiones en todos los distritos.</t>
  </si>
  <si>
    <t>Garantizar que se realiza el reforzamiento de acuerdo a la estrategia de capacitación y se ponga énfasis en los temas en los que se obtuvieron bajas calificaciones.</t>
  </si>
  <si>
    <t>Que todo el personal tenga los mismos conocimientos en la aplicación de los procedimientos operativos.</t>
  </si>
  <si>
    <t>Establecer calendario de supervisiones de reforzamiento con base en las fechas establecidas en la estrategia  y asegurar que sea de conocimiento de los involucrados.</t>
  </si>
  <si>
    <t>EVALUACIÓN DE LA EFECTIVIDAD DE LOS RIESGOS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</si>
  <si>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</si>
  <si>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Fecha:</t>
  </si>
  <si>
    <t>Proceso:</t>
  </si>
  <si>
    <t>Responsable:</t>
  </si>
  <si>
    <t>Referencia documental:</t>
  </si>
  <si>
    <t>Acciones de Respuesta</t>
  </si>
  <si>
    <t>Criterio de evaluación</t>
  </si>
  <si>
    <t>Evidencia de soporte</t>
  </si>
  <si>
    <t>Observaciones</t>
  </si>
  <si>
    <t>Sub- total:</t>
  </si>
  <si>
    <t>Conocimiento del Dueño del proceso</t>
  </si>
  <si>
    <t>&lt;Iniciales del nombre&gt;</t>
  </si>
  <si>
    <t>Total:</t>
  </si>
  <si>
    <t>Esperado:</t>
  </si>
  <si>
    <t>Nivel de cumplimiento (E=PO/PEx100)</t>
  </si>
  <si>
    <t xml:space="preserve">Efectividad </t>
  </si>
  <si>
    <t>Descripción de la Efectividad (Riesgo)</t>
  </si>
  <si>
    <t>Efectividad</t>
  </si>
  <si>
    <r>
      <t>Alta:</t>
    </r>
    <r>
      <rPr>
        <sz val="11"/>
        <color theme="1"/>
        <rFont val="Arial"/>
        <family val="2"/>
      </rPr>
      <t xml:space="preserve"> </t>
    </r>
  </si>
  <si>
    <t>El proceso mantiene los riesgos controlados y produce consistentemente el resultado esperado.</t>
  </si>
  <si>
    <t>85% al 100%</t>
  </si>
  <si>
    <t>Media:</t>
  </si>
  <si>
    <t>El proceso mantiene los riesgos controlados, sin embargo se deben realizar las correcciones necesarias para que genere de manera consistente el resultado esperado.</t>
  </si>
  <si>
    <t>70% al 84%</t>
  </si>
  <si>
    <t>Baja:</t>
  </si>
  <si>
    <t>El proceso potencialmente no mantiene los riesgos controlados y se deben realizar las correcciones y acciones correctivas necesarias para que genere de manera consistente el resultado esperado.</t>
  </si>
  <si>
    <t>0% al 69%</t>
  </si>
  <si>
    <t>Criterios de Evaluación</t>
  </si>
  <si>
    <t>No existe evidencia de las acciones de respuesta</t>
  </si>
  <si>
    <t>Existe evidencia incompleta de las acciones de respuesta</t>
  </si>
  <si>
    <t>Existe evidencia pero algunas actividades no son eficaces de las acciones de respuesta</t>
  </si>
  <si>
    <t>Existe evidencia eficaz de las acciones de respuesta</t>
  </si>
  <si>
    <t>EVALUACIÓN DE LA EFECTIVIDAD DE LOS OPORTUNIDADES</t>
  </si>
  <si>
    <t>Descripción de la Efectividad(Oportunidad)</t>
  </si>
  <si>
    <t>El proceso explota la opotunidad de manera efectiva y produce el resultado esperado en un entorno de mejora continua.</t>
  </si>
  <si>
    <t>El proceso se apropia de la oportunidad, sin embargo se deben realizar seguimiento oportuno que genere de manera consistente el resultado esperado.</t>
  </si>
  <si>
    <t>El proceso no realiza las mejoras en sus actividades, deben realizar las correcciones y acciones correctivas necesarias para poder abordar la oportunidad, para que genere de manera consistente el resultado esperado.</t>
  </si>
  <si>
    <t>Entorno</t>
  </si>
  <si>
    <t>Probabilidad</t>
  </si>
  <si>
    <t>Impacto</t>
  </si>
  <si>
    <t>Político</t>
  </si>
  <si>
    <t>Financiera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</si>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</sst>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trike/>
      <sz val="11"/>
      <name val="Arial"/>
      <family val="2"/>
    </font>
    <font>
      <sz val="11"/>
      <color theme="1"/>
      <name val="Arial Narrow"/>
      <family val="2"/>
    </font>
    <font>
      <b/>
      <sz val="11"/>
      <color rgb="FF000000"/>
      <name val="Arial Narrow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indexed="42"/>
      <name val="Arial"/>
      <family val="2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b/>
      <sz val="8"/>
      <color indexed="16"/>
      <name val="Arial"/>
      <family val="2"/>
    </font>
    <font>
      <b/>
      <sz val="22"/>
      <color theme="9" tint="-0.249977111117893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b/>
      <sz val="14"/>
      <color theme="4" tint="-0.499984740745262"/>
      <name val="Arial"/>
      <family val="2"/>
    </font>
    <font>
      <b/>
      <sz val="14"/>
      <color theme="9" tint="-0.249977111117893"/>
      <name val="Arial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dashed">
        <color theme="2" tint="-0.24994659260841701"/>
      </bottom>
      <diagonal/>
    </border>
    <border>
      <left/>
      <right style="thin">
        <color indexed="64"/>
      </right>
      <top style="hair">
        <color indexed="64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thin">
        <color indexed="64"/>
      </right>
      <top style="dashed">
        <color theme="2" tint="-0.24994659260841701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thin">
        <color indexed="64"/>
      </right>
      <top style="dash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thin">
        <color indexed="64"/>
      </right>
      <top style="dott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thin">
        <color indexed="64"/>
      </bottom>
      <diagonal/>
    </border>
    <border>
      <left style="dashed">
        <color theme="2" tint="-0.24994659260841701"/>
      </left>
      <right style="dashed">
        <color theme="2" tint="-0.24994659260841701"/>
      </right>
      <top/>
      <bottom style="thin">
        <color indexed="64"/>
      </bottom>
      <diagonal/>
    </border>
    <border>
      <left style="dashed">
        <color theme="2" tint="-0.24994659260841701"/>
      </left>
      <right style="dott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thin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thin">
        <color indexed="64"/>
      </bottom>
      <diagonal/>
    </border>
    <border>
      <left style="dotted">
        <color theme="2" tint="-0.24994659260841701"/>
      </left>
      <right style="thin">
        <color indexed="64"/>
      </right>
      <top style="dotted">
        <color theme="2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dashed">
        <color theme="2" tint="-0.24994659260841701"/>
      </bottom>
      <diagonal/>
    </border>
    <border>
      <left/>
      <right style="thin">
        <color indexed="64"/>
      </right>
      <top/>
      <bottom style="dash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2" tint="-0.24994659260841701"/>
      </left>
      <right style="thin">
        <color indexed="64"/>
      </right>
      <top/>
      <bottom style="dotted">
        <color theme="2" tint="-0.24994659260841701"/>
      </bottom>
      <diagonal/>
    </border>
    <border>
      <left style="thin">
        <color indexed="64"/>
      </left>
      <right style="dotted">
        <color theme="2" tint="-0.24994659260841701"/>
      </right>
      <top style="dotted">
        <color theme="2" tint="-0.24994659260841701"/>
      </top>
      <bottom style="thin">
        <color indexed="64"/>
      </bottom>
      <diagonal/>
    </border>
    <border>
      <left style="double">
        <color theme="0" tint="-0.249977111117893"/>
      </left>
      <right style="dashed">
        <color theme="0" tint="-0.249977111117893"/>
      </right>
      <top style="double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ouble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dashed">
        <color theme="0" tint="-0.249977111117893"/>
      </bottom>
      <diagonal/>
    </border>
    <border>
      <left style="double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ashed">
        <color theme="0" tint="-0.249977111117893"/>
      </left>
      <right style="double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double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ouble">
        <color theme="0" tint="-0.249977111117893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ouble">
        <color theme="0" tint="-0.249977111117893"/>
      </bottom>
      <diagonal/>
    </border>
    <border>
      <left style="dashed">
        <color theme="0" tint="-0.249977111117893"/>
      </left>
      <right style="double">
        <color theme="0" tint="-0.249977111117893"/>
      </right>
      <top style="dashed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/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double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34998626667073579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uble">
        <color theme="0" tint="-0.34998626667073579"/>
      </top>
      <bottom style="dotted">
        <color theme="0" tint="-0.249977111117893"/>
      </bottom>
      <diagonal/>
    </border>
    <border>
      <left style="double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/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uble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uble">
        <color theme="0" tint="-0.34998626667073579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double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otted">
        <color theme="2" tint="-0.24994659260841701"/>
      </top>
      <bottom style="thin">
        <color indexed="64"/>
      </bottom>
      <diagonal/>
    </border>
    <border>
      <left style="double">
        <color theme="0" tint="-0.34998626667073579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uble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1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18" borderId="0" applyNumberFormat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</cellStyleXfs>
  <cellXfs count="3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/>
    <xf numFmtId="0" fontId="14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/>
    <xf numFmtId="0" fontId="6" fillId="0" borderId="27" xfId="0" applyFont="1" applyBorder="1"/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2" xfId="0" applyFont="1" applyFill="1" applyBorder="1" applyAlignment="1" applyProtection="1">
      <alignment horizontal="center" vertical="center" wrapText="1"/>
      <protection locked="0"/>
    </xf>
    <xf numFmtId="0" fontId="12" fillId="12" borderId="22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32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17" borderId="0" xfId="0" applyFont="1" applyFill="1" applyAlignment="1" applyProtection="1">
      <alignment horizontal="center" vertical="center" wrapText="1"/>
      <protection locked="0"/>
    </xf>
    <xf numFmtId="0" fontId="12" fillId="12" borderId="73" xfId="0" applyFont="1" applyFill="1" applyBorder="1" applyAlignment="1" applyProtection="1">
      <alignment horizontal="center" vertical="center" wrapText="1"/>
      <protection locked="0"/>
    </xf>
    <xf numFmtId="0" fontId="8" fillId="12" borderId="74" xfId="0" applyFont="1" applyFill="1" applyBorder="1" applyAlignment="1" applyProtection="1">
      <alignment horizontal="center" vertical="center" wrapText="1"/>
      <protection locked="0"/>
    </xf>
    <xf numFmtId="0" fontId="7" fillId="0" borderId="76" xfId="0" applyFont="1" applyBorder="1" applyAlignment="1" applyProtection="1">
      <alignment horizontal="center" vertical="center" wrapText="1"/>
      <protection locked="0"/>
    </xf>
    <xf numFmtId="0" fontId="7" fillId="0" borderId="78" xfId="0" applyFont="1" applyBorder="1" applyAlignment="1" applyProtection="1">
      <alignment horizontal="center" vertical="center" wrapText="1"/>
      <protection locked="0"/>
    </xf>
    <xf numFmtId="0" fontId="7" fillId="0" borderId="80" xfId="0" applyFont="1" applyBorder="1" applyAlignment="1" applyProtection="1">
      <alignment horizontal="center" vertical="center" wrapText="1"/>
      <protection locked="0"/>
    </xf>
    <xf numFmtId="0" fontId="7" fillId="17" borderId="76" xfId="0" applyFont="1" applyFill="1" applyBorder="1" applyAlignment="1" applyProtection="1">
      <alignment horizontal="center" vertical="center" wrapText="1"/>
      <protection locked="0"/>
    </xf>
    <xf numFmtId="0" fontId="7" fillId="17" borderId="78" xfId="0" applyFont="1" applyFill="1" applyBorder="1" applyAlignment="1" applyProtection="1">
      <alignment horizontal="center" vertical="center" wrapText="1"/>
      <protection locked="0"/>
    </xf>
    <xf numFmtId="0" fontId="7" fillId="0" borderId="87" xfId="0" applyFont="1" applyBorder="1" applyAlignment="1" applyProtection="1">
      <alignment horizontal="center" vertical="center" wrapText="1"/>
      <protection locked="0"/>
    </xf>
    <xf numFmtId="0" fontId="8" fillId="12" borderId="73" xfId="0" applyFont="1" applyFill="1" applyBorder="1" applyAlignment="1" applyProtection="1">
      <alignment horizontal="center" vertical="center" wrapText="1"/>
      <protection locked="0"/>
    </xf>
    <xf numFmtId="0" fontId="7" fillId="0" borderId="93" xfId="0" applyFont="1" applyBorder="1" applyAlignment="1" applyProtection="1">
      <alignment horizontal="center" vertical="center" wrapText="1"/>
      <protection locked="0"/>
    </xf>
    <xf numFmtId="0" fontId="22" fillId="11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justify" vertical="center" wrapText="1"/>
    </xf>
    <xf numFmtId="0" fontId="22" fillId="11" borderId="20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2" fillId="11" borderId="59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 wrapText="1"/>
    </xf>
    <xf numFmtId="0" fontId="22" fillId="11" borderId="6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2" fillId="11" borderId="61" xfId="0" applyFont="1" applyFill="1" applyBorder="1" applyAlignment="1">
      <alignment horizontal="center" vertical="center" wrapText="1"/>
    </xf>
    <xf numFmtId="0" fontId="22" fillId="13" borderId="9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horizontal="center" vertical="center" wrapText="1"/>
    </xf>
    <xf numFmtId="0" fontId="22" fillId="11" borderId="63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62" xfId="0" applyFont="1" applyFill="1" applyBorder="1" applyAlignment="1">
      <alignment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justify" vertical="top"/>
    </xf>
    <xf numFmtId="0" fontId="24" fillId="0" borderId="62" xfId="0" applyFont="1" applyFill="1" applyBorder="1" applyAlignment="1">
      <alignment vertical="center" wrapText="1"/>
    </xf>
    <xf numFmtId="0" fontId="27" fillId="6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4" fillId="6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 wrapText="1"/>
    </xf>
    <xf numFmtId="0" fontId="23" fillId="0" borderId="13" xfId="0" applyFont="1" applyBorder="1" applyAlignment="1">
      <alignment horizontal="justify" vertical="center" wrapText="1"/>
    </xf>
    <xf numFmtId="0" fontId="8" fillId="11" borderId="95" xfId="0" applyFont="1" applyFill="1" applyBorder="1"/>
    <xf numFmtId="0" fontId="6" fillId="0" borderId="96" xfId="0" applyFont="1" applyBorder="1"/>
    <xf numFmtId="0" fontId="8" fillId="11" borderId="96" xfId="0" applyFont="1" applyFill="1" applyBorder="1"/>
    <xf numFmtId="0" fontId="21" fillId="0" borderId="98" xfId="0" applyFont="1" applyBorder="1" applyAlignment="1">
      <alignment horizontal="center" vertical="center" wrapText="1"/>
    </xf>
    <xf numFmtId="0" fontId="20" fillId="0" borderId="98" xfId="0" applyFont="1" applyBorder="1"/>
    <xf numFmtId="0" fontId="6" fillId="0" borderId="104" xfId="0" applyFont="1" applyBorder="1"/>
    <xf numFmtId="0" fontId="6" fillId="0" borderId="105" xfId="0" applyFont="1" applyBorder="1"/>
    <xf numFmtId="0" fontId="6" fillId="0" borderId="106" xfId="0" applyFont="1" applyBorder="1"/>
    <xf numFmtId="0" fontId="13" fillId="13" borderId="107" xfId="0" applyFont="1" applyFill="1" applyBorder="1" applyAlignment="1">
      <alignment horizontal="center" vertical="center" wrapText="1"/>
    </xf>
    <xf numFmtId="0" fontId="6" fillId="13" borderId="108" xfId="0" applyFont="1" applyFill="1" applyBorder="1" applyAlignment="1">
      <alignment horizontal="center" vertical="center" wrapText="1"/>
    </xf>
    <xf numFmtId="0" fontId="13" fillId="3" borderId="107" xfId="0" applyFont="1" applyFill="1" applyBorder="1" applyAlignment="1">
      <alignment horizontal="center" vertical="center" wrapText="1"/>
    </xf>
    <xf numFmtId="0" fontId="6" fillId="3" borderId="108" xfId="0" applyFont="1" applyFill="1" applyBorder="1" applyAlignment="1">
      <alignment horizontal="center" vertical="center" wrapText="1"/>
    </xf>
    <xf numFmtId="0" fontId="13" fillId="4" borderId="107" xfId="0" applyFont="1" applyFill="1" applyBorder="1" applyAlignment="1">
      <alignment horizontal="center" vertical="center" wrapText="1"/>
    </xf>
    <xf numFmtId="0" fontId="6" fillId="4" borderId="108" xfId="0" applyFont="1" applyFill="1" applyBorder="1" applyAlignment="1">
      <alignment horizontal="center" vertical="center" wrapText="1"/>
    </xf>
    <xf numFmtId="0" fontId="6" fillId="0" borderId="109" xfId="0" applyFont="1" applyBorder="1" applyAlignment="1">
      <alignment horizontal="center" vertical="center" wrapText="1"/>
    </xf>
    <xf numFmtId="0" fontId="6" fillId="0" borderId="110" xfId="0" applyFont="1" applyBorder="1"/>
    <xf numFmtId="0" fontId="8" fillId="11" borderId="111" xfId="0" applyFont="1" applyFill="1" applyBorder="1"/>
    <xf numFmtId="0" fontId="6" fillId="0" borderId="112" xfId="0" applyFont="1" applyBorder="1"/>
    <xf numFmtId="0" fontId="8" fillId="11" borderId="112" xfId="0" applyFont="1" applyFill="1" applyBorder="1"/>
    <xf numFmtId="0" fontId="21" fillId="0" borderId="114" xfId="0" applyFont="1" applyBorder="1" applyAlignment="1">
      <alignment horizontal="center" vertical="center" wrapText="1"/>
    </xf>
    <xf numFmtId="0" fontId="6" fillId="0" borderId="120" xfId="0" applyFont="1" applyBorder="1"/>
    <xf numFmtId="0" fontId="6" fillId="0" borderId="121" xfId="0" applyFont="1" applyBorder="1"/>
    <xf numFmtId="0" fontId="6" fillId="0" borderId="122" xfId="0" applyFont="1" applyBorder="1"/>
    <xf numFmtId="0" fontId="13" fillId="13" borderId="123" xfId="0" applyFont="1" applyFill="1" applyBorder="1" applyAlignment="1">
      <alignment horizontal="center" vertical="center" wrapText="1"/>
    </xf>
    <xf numFmtId="0" fontId="6" fillId="13" borderId="124" xfId="0" applyFont="1" applyFill="1" applyBorder="1" applyAlignment="1">
      <alignment horizontal="center" vertical="center" wrapText="1"/>
    </xf>
    <xf numFmtId="0" fontId="13" fillId="3" borderId="123" xfId="0" applyFont="1" applyFill="1" applyBorder="1" applyAlignment="1">
      <alignment horizontal="center" vertical="center" wrapText="1"/>
    </xf>
    <xf numFmtId="0" fontId="6" fillId="3" borderId="124" xfId="0" applyFont="1" applyFill="1" applyBorder="1" applyAlignment="1">
      <alignment horizontal="center" vertical="center" wrapText="1"/>
    </xf>
    <xf numFmtId="0" fontId="13" fillId="4" borderId="123" xfId="0" applyFont="1" applyFill="1" applyBorder="1" applyAlignment="1">
      <alignment horizontal="center" vertical="center" wrapText="1"/>
    </xf>
    <xf numFmtId="0" fontId="6" fillId="4" borderId="124" xfId="0" applyFont="1" applyFill="1" applyBorder="1" applyAlignment="1">
      <alignment horizontal="center" vertical="center" wrapText="1"/>
    </xf>
    <xf numFmtId="0" fontId="6" fillId="0" borderId="125" xfId="0" applyFont="1" applyBorder="1" applyAlignment="1">
      <alignment horizontal="center" vertical="center" wrapText="1"/>
    </xf>
    <xf numFmtId="0" fontId="6" fillId="0" borderId="126" xfId="0" applyFont="1" applyBorder="1"/>
    <xf numFmtId="0" fontId="6" fillId="0" borderId="127" xfId="0" applyFont="1" applyBorder="1"/>
    <xf numFmtId="0" fontId="6" fillId="0" borderId="128" xfId="0" applyFont="1" applyBorder="1"/>
    <xf numFmtId="0" fontId="4" fillId="0" borderId="0" xfId="5"/>
    <xf numFmtId="0" fontId="6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0" fontId="30" fillId="0" borderId="0" xfId="4" applyFont="1" applyFill="1" applyBorder="1"/>
    <xf numFmtId="0" fontId="31" fillId="0" borderId="0" xfId="4" applyFont="1" applyFill="1" applyBorder="1"/>
    <xf numFmtId="0" fontId="6" fillId="0" borderId="0" xfId="4" applyFont="1" applyFill="1" applyBorder="1"/>
    <xf numFmtId="0" fontId="4" fillId="0" borderId="0" xfId="4" applyFont="1" applyFill="1" applyBorder="1"/>
    <xf numFmtId="0" fontId="4" fillId="0" borderId="0" xfId="4" applyFont="1" applyFill="1"/>
    <xf numFmtId="0" fontId="6" fillId="0" borderId="0" xfId="4" applyFont="1" applyFill="1"/>
    <xf numFmtId="0" fontId="33" fillId="0" borderId="0" xfId="5" applyFont="1"/>
    <xf numFmtId="0" fontId="30" fillId="0" borderId="0" xfId="5" applyFont="1" applyProtection="1">
      <protection locked="0"/>
    </xf>
    <xf numFmtId="0" fontId="37" fillId="0" borderId="0" xfId="5" applyFont="1"/>
    <xf numFmtId="0" fontId="35" fillId="0" borderId="0" xfId="5" applyFont="1" applyAlignment="1" applyProtection="1">
      <alignment horizontal="left"/>
      <protection locked="0"/>
    </xf>
    <xf numFmtId="0" fontId="38" fillId="0" borderId="0" xfId="5" applyFont="1"/>
    <xf numFmtId="0" fontId="36" fillId="0" borderId="0" xfId="5" applyFont="1" applyAlignment="1" applyProtection="1">
      <alignment horizontal="left"/>
      <protection locked="0"/>
    </xf>
    <xf numFmtId="0" fontId="39" fillId="0" borderId="0" xfId="5" applyFont="1"/>
    <xf numFmtId="0" fontId="40" fillId="0" borderId="0" xfId="5" applyFont="1"/>
    <xf numFmtId="0" fontId="41" fillId="0" borderId="0" xfId="5" applyFont="1"/>
    <xf numFmtId="0" fontId="42" fillId="0" borderId="0" xfId="5" applyFont="1"/>
    <xf numFmtId="0" fontId="43" fillId="0" borderId="0" xfId="5" applyFont="1"/>
    <xf numFmtId="0" fontId="30" fillId="0" borderId="0" xfId="5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justify" vertical="center" wrapText="1"/>
      <protection locked="0"/>
    </xf>
    <xf numFmtId="0" fontId="7" fillId="0" borderId="29" xfId="0" applyFont="1" applyBorder="1" applyAlignment="1" applyProtection="1">
      <alignment horizontal="justify" vertical="center" wrapText="1"/>
    </xf>
    <xf numFmtId="0" fontId="6" fillId="0" borderId="0" xfId="0" applyFont="1" applyBorder="1" applyAlignment="1" applyProtection="1">
      <alignment horizontal="justify" vertical="center" wrapText="1"/>
      <protection locked="0"/>
    </xf>
    <xf numFmtId="0" fontId="7" fillId="17" borderId="29" xfId="0" applyFont="1" applyFill="1" applyBorder="1" applyAlignment="1" applyProtection="1">
      <alignment horizontal="justify" vertical="center" wrapText="1"/>
    </xf>
    <xf numFmtId="0" fontId="7" fillId="0" borderId="86" xfId="0" applyFont="1" applyBorder="1" applyAlignment="1" applyProtection="1">
      <alignment horizontal="justify" vertical="center" wrapText="1"/>
    </xf>
    <xf numFmtId="0" fontId="8" fillId="19" borderId="28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35" fillId="3" borderId="28" xfId="0" applyFont="1" applyFill="1" applyBorder="1" applyAlignment="1">
      <alignment horizontal="center" vertical="center" wrapText="1"/>
    </xf>
    <xf numFmtId="0" fontId="8" fillId="13" borderId="28" xfId="0" applyFont="1" applyFill="1" applyBorder="1" applyAlignment="1">
      <alignment horizontal="center" vertical="center" wrapText="1"/>
    </xf>
    <xf numFmtId="0" fontId="8" fillId="19" borderId="24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35" fillId="3" borderId="24" xfId="0" applyFont="1" applyFill="1" applyBorder="1" applyAlignment="1">
      <alignment horizontal="center" vertical="center" wrapText="1"/>
    </xf>
    <xf numFmtId="0" fontId="8" fillId="13" borderId="24" xfId="0" applyFont="1" applyFill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4" fillId="0" borderId="10" xfId="0" applyFont="1" applyBorder="1" applyAlignment="1">
      <alignment horizontal="justify" vertical="center" wrapText="1"/>
    </xf>
    <xf numFmtId="0" fontId="24" fillId="0" borderId="13" xfId="0" applyFont="1" applyBorder="1" applyAlignment="1">
      <alignment horizontal="justify" vertical="center" wrapText="1"/>
    </xf>
    <xf numFmtId="0" fontId="7" fillId="0" borderId="29" xfId="0" applyFont="1" applyBorder="1" applyAlignment="1" applyProtection="1">
      <alignment horizontal="justify" vertical="center" wrapText="1"/>
      <protection locked="0"/>
    </xf>
    <xf numFmtId="0" fontId="7" fillId="0" borderId="30" xfId="0" applyFont="1" applyBorder="1" applyAlignment="1" applyProtection="1">
      <alignment horizontal="justify" vertical="center" wrapText="1"/>
      <protection locked="0"/>
    </xf>
    <xf numFmtId="0" fontId="7" fillId="0" borderId="82" xfId="0" applyFont="1" applyBorder="1" applyAlignment="1" applyProtection="1">
      <alignment horizontal="justify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7" fillId="17" borderId="29" xfId="0" applyFont="1" applyFill="1" applyBorder="1" applyAlignment="1" applyProtection="1">
      <alignment horizontal="justify" vertical="center" wrapText="1"/>
      <protection locked="0"/>
    </xf>
    <xf numFmtId="0" fontId="15" fillId="0" borderId="99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4" fillId="0" borderId="99" xfId="0" applyFont="1" applyBorder="1" applyAlignment="1">
      <alignment vertical="center" wrapText="1"/>
    </xf>
    <xf numFmtId="0" fontId="14" fillId="0" borderId="100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116" xfId="0" applyFont="1" applyBorder="1" applyAlignment="1">
      <alignment vertical="center" wrapText="1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2" fillId="12" borderId="3" xfId="0" applyFont="1" applyFill="1" applyBorder="1" applyAlignment="1">
      <alignment horizontal="center" vertical="center" wrapText="1"/>
    </xf>
    <xf numFmtId="0" fontId="22" fillId="12" borderId="0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29" xfId="0" applyFont="1" applyBorder="1" applyAlignment="1">
      <alignment horizontal="center" vertical="center" wrapText="1"/>
    </xf>
    <xf numFmtId="0" fontId="23" fillId="0" borderId="130" xfId="0" applyFont="1" applyBorder="1" applyAlignment="1">
      <alignment horizontal="center" vertical="center" wrapText="1"/>
    </xf>
    <xf numFmtId="0" fontId="23" fillId="0" borderId="13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>
      <alignment horizontal="justify" vertical="center" wrapText="1"/>
    </xf>
    <xf numFmtId="0" fontId="23" fillId="0" borderId="5" xfId="0" applyFont="1" applyBorder="1" applyAlignment="1">
      <alignment horizontal="justify" vertical="center" wrapText="1"/>
    </xf>
    <xf numFmtId="0" fontId="23" fillId="0" borderId="21" xfId="0" applyFont="1" applyBorder="1" applyAlignment="1">
      <alignment horizontal="justify" vertical="center" wrapText="1"/>
    </xf>
    <xf numFmtId="0" fontId="23" fillId="0" borderId="17" xfId="0" applyFont="1" applyBorder="1" applyAlignment="1">
      <alignment horizontal="justify" wrapText="1"/>
    </xf>
    <xf numFmtId="0" fontId="23" fillId="0" borderId="5" xfId="0" applyFont="1" applyBorder="1" applyAlignment="1">
      <alignment horizontal="justify" wrapText="1"/>
    </xf>
    <xf numFmtId="0" fontId="23" fillId="0" borderId="21" xfId="0" applyFont="1" applyBorder="1" applyAlignment="1">
      <alignment horizontal="justify" wrapText="1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justify" vertical="center" wrapText="1"/>
    </xf>
    <xf numFmtId="0" fontId="23" fillId="0" borderId="10" xfId="0" applyFont="1" applyBorder="1" applyAlignment="1">
      <alignment horizontal="justify" vertical="center" wrapText="1"/>
    </xf>
    <xf numFmtId="0" fontId="24" fillId="0" borderId="4" xfId="0" applyFont="1" applyBorder="1" applyAlignment="1">
      <alignment horizontal="justify" vertical="center" wrapText="1"/>
    </xf>
    <xf numFmtId="0" fontId="24" fillId="0" borderId="10" xfId="0" applyFont="1" applyBorder="1" applyAlignment="1">
      <alignment horizontal="justify" vertical="center" wrapText="1"/>
    </xf>
    <xf numFmtId="0" fontId="23" fillId="0" borderId="57" xfId="0" applyFont="1" applyBorder="1" applyAlignment="1">
      <alignment horizontal="justify" vertical="center" wrapText="1"/>
    </xf>
    <xf numFmtId="0" fontId="23" fillId="0" borderId="15" xfId="0" applyFont="1" applyBorder="1" applyAlignment="1">
      <alignment horizontal="justify" vertical="center" wrapText="1"/>
    </xf>
    <xf numFmtId="0" fontId="23" fillId="0" borderId="16" xfId="0" applyFont="1" applyBorder="1" applyAlignment="1">
      <alignment horizontal="justify" vertical="center" wrapText="1"/>
    </xf>
    <xf numFmtId="0" fontId="23" fillId="0" borderId="58" xfId="0" applyFont="1" applyBorder="1" applyAlignment="1">
      <alignment horizontal="justify" vertical="center" wrapText="1"/>
    </xf>
    <xf numFmtId="0" fontId="23" fillId="0" borderId="54" xfId="0" applyFont="1" applyBorder="1" applyAlignment="1">
      <alignment horizontal="justify" vertical="center" wrapText="1"/>
    </xf>
    <xf numFmtId="0" fontId="23" fillId="0" borderId="55" xfId="0" applyFont="1" applyBorder="1" applyAlignment="1">
      <alignment horizontal="justify" vertical="center" wrapText="1"/>
    </xf>
    <xf numFmtId="0" fontId="24" fillId="0" borderId="51" xfId="0" applyFont="1" applyBorder="1" applyAlignment="1">
      <alignment horizontal="justify" vertical="center" wrapText="1"/>
    </xf>
    <xf numFmtId="0" fontId="22" fillId="11" borderId="56" xfId="0" applyFont="1" applyFill="1" applyBorder="1" applyAlignment="1">
      <alignment horizontal="center" vertical="center" wrapText="1"/>
    </xf>
    <xf numFmtId="0" fontId="22" fillId="11" borderId="52" xfId="0" applyFont="1" applyFill="1" applyBorder="1" applyAlignment="1">
      <alignment horizontal="center" vertical="center" wrapText="1"/>
    </xf>
    <xf numFmtId="0" fontId="22" fillId="11" borderId="53" xfId="0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justify" vertical="center" wrapText="1"/>
    </xf>
    <xf numFmtId="0" fontId="23" fillId="0" borderId="3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/>
    </xf>
    <xf numFmtId="0" fontId="22" fillId="11" borderId="19" xfId="0" applyFont="1" applyFill="1" applyBorder="1" applyAlignment="1">
      <alignment horizontal="center" vertical="center" wrapText="1"/>
    </xf>
    <xf numFmtId="0" fontId="22" fillId="11" borderId="5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5" fillId="0" borderId="49" xfId="0" applyFont="1" applyFill="1" applyBorder="1" applyAlignment="1">
      <alignment horizontal="left" vertical="center" wrapText="1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134" xfId="0" applyNumberFormat="1" applyFont="1" applyBorder="1" applyAlignment="1" applyProtection="1">
      <alignment horizontal="center" vertical="center" wrapText="1"/>
      <protection hidden="1"/>
    </xf>
    <xf numFmtId="0" fontId="7" fillId="0" borderId="33" xfId="0" applyFont="1" applyBorder="1" applyAlignment="1" applyProtection="1">
      <alignment horizontal="center" vertical="center" wrapText="1"/>
      <protection hidden="1"/>
    </xf>
    <xf numFmtId="0" fontId="7" fillId="0" borderId="34" xfId="0" applyFont="1" applyBorder="1" applyAlignment="1" applyProtection="1">
      <alignment horizontal="center" vertical="center" wrapText="1"/>
      <protection hidden="1"/>
    </xf>
    <xf numFmtId="0" fontId="7" fillId="0" borderId="35" xfId="0" applyFont="1" applyBorder="1" applyAlignment="1" applyProtection="1">
      <alignment horizontal="center" vertical="center" wrapText="1"/>
      <protection hidden="1"/>
    </xf>
    <xf numFmtId="0" fontId="7" fillId="0" borderId="36" xfId="0" applyFont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center" vertical="center" wrapText="1"/>
      <protection hidden="1"/>
    </xf>
    <xf numFmtId="0" fontId="7" fillId="0" borderId="40" xfId="0" applyFont="1" applyBorder="1" applyAlignment="1" applyProtection="1">
      <alignment horizontal="center" vertical="center" wrapText="1"/>
      <protection hidden="1"/>
    </xf>
    <xf numFmtId="0" fontId="7" fillId="0" borderId="38" xfId="0" applyFont="1" applyBorder="1" applyAlignment="1" applyProtection="1">
      <alignment horizontal="justify" vertical="center" wrapText="1"/>
      <protection hidden="1"/>
    </xf>
    <xf numFmtId="0" fontId="7" fillId="0" borderId="39" xfId="0" applyFont="1" applyBorder="1" applyAlignment="1" applyProtection="1">
      <alignment horizontal="justify" vertical="center" wrapText="1"/>
      <protection hidden="1"/>
    </xf>
    <xf numFmtId="0" fontId="7" fillId="0" borderId="41" xfId="0" applyFont="1" applyBorder="1" applyAlignment="1" applyProtection="1">
      <alignment horizontal="justify" vertical="center" wrapText="1"/>
      <protection hidden="1"/>
    </xf>
    <xf numFmtId="0" fontId="7" fillId="0" borderId="29" xfId="0" applyFont="1" applyBorder="1" applyAlignment="1" applyProtection="1">
      <alignment horizontal="justify" vertical="center" wrapText="1"/>
      <protection locked="0"/>
    </xf>
    <xf numFmtId="0" fontId="7" fillId="0" borderId="30" xfId="0" applyFont="1" applyBorder="1" applyAlignment="1" applyProtection="1">
      <alignment horizontal="justify" vertical="center" wrapText="1"/>
      <protection locked="0"/>
    </xf>
    <xf numFmtId="0" fontId="7" fillId="0" borderId="82" xfId="0" applyFont="1" applyBorder="1" applyAlignment="1" applyProtection="1">
      <alignment horizontal="justify" vertical="center" wrapText="1"/>
      <protection locked="0"/>
    </xf>
    <xf numFmtId="0" fontId="7" fillId="0" borderId="33" xfId="0" applyFont="1" applyFill="1" applyBorder="1" applyAlignment="1" applyProtection="1">
      <alignment horizontal="center" vertical="center" wrapText="1"/>
      <protection locked="0"/>
    </xf>
    <xf numFmtId="0" fontId="7" fillId="0" borderId="34" xfId="0" applyFont="1" applyFill="1" applyBorder="1" applyAlignment="1" applyProtection="1">
      <alignment horizontal="center" vertical="center" wrapText="1"/>
      <protection locked="0"/>
    </xf>
    <xf numFmtId="0" fontId="7" fillId="0" borderId="83" xfId="0" applyFont="1" applyFill="1" applyBorder="1" applyAlignment="1" applyProtection="1">
      <alignment horizontal="center" vertical="center" wrapText="1"/>
      <protection locked="0"/>
    </xf>
    <xf numFmtId="0" fontId="7" fillId="0" borderId="82" xfId="0" applyFont="1" applyBorder="1" applyAlignment="1" applyProtection="1">
      <alignment horizontal="center" vertical="center" wrapText="1"/>
      <protection locked="0"/>
    </xf>
    <xf numFmtId="0" fontId="7" fillId="0" borderId="135" xfId="0" applyNumberFormat="1" applyFont="1" applyBorder="1" applyAlignment="1" applyProtection="1">
      <alignment horizontal="center" vertical="center" wrapText="1"/>
      <protection hidden="1"/>
    </xf>
    <xf numFmtId="0" fontId="7" fillId="0" borderId="83" xfId="0" applyFont="1" applyBorder="1" applyAlignment="1" applyProtection="1">
      <alignment horizontal="center" vertical="center" wrapText="1"/>
      <protection hidden="1"/>
    </xf>
    <xf numFmtId="0" fontId="7" fillId="0" borderId="84" xfId="0" applyFont="1" applyBorder="1" applyAlignment="1" applyProtection="1">
      <alignment horizontal="center" vertical="center" wrapText="1"/>
      <protection hidden="1"/>
    </xf>
    <xf numFmtId="0" fontId="7" fillId="0" borderId="85" xfId="0" applyFont="1" applyBorder="1" applyAlignment="1" applyProtection="1">
      <alignment horizontal="justify" vertical="center" wrapText="1"/>
      <protection hidden="1"/>
    </xf>
    <xf numFmtId="0" fontId="7" fillId="0" borderId="29" xfId="0" applyFont="1" applyFill="1" applyBorder="1" applyAlignment="1" applyProtection="1">
      <alignment horizontal="justify" vertical="center" wrapText="1"/>
      <protection locked="0"/>
    </xf>
    <xf numFmtId="0" fontId="7" fillId="0" borderId="30" xfId="0" applyFont="1" applyFill="1" applyBorder="1" applyAlignment="1" applyProtection="1">
      <alignment horizontal="justify" vertical="center" wrapText="1"/>
      <protection locked="0"/>
    </xf>
    <xf numFmtId="0" fontId="7" fillId="0" borderId="42" xfId="0" applyFont="1" applyFill="1" applyBorder="1" applyAlignment="1" applyProtection="1">
      <alignment horizontal="justify" vertical="center" wrapText="1"/>
      <protection locked="0"/>
    </xf>
    <xf numFmtId="0" fontId="7" fillId="0" borderId="82" xfId="0" applyFont="1" applyFill="1" applyBorder="1" applyAlignment="1" applyProtection="1">
      <alignment horizontal="justify" vertical="center" wrapText="1"/>
      <protection locked="0"/>
    </xf>
    <xf numFmtId="0" fontId="7" fillId="0" borderId="75" xfId="0" applyFont="1" applyFill="1" applyBorder="1" applyAlignment="1" applyProtection="1">
      <alignment horizontal="center" vertical="center" wrapText="1"/>
      <protection locked="0"/>
    </xf>
    <xf numFmtId="0" fontId="7" fillId="0" borderId="77" xfId="0" applyFont="1" applyFill="1" applyBorder="1" applyAlignment="1" applyProtection="1">
      <alignment horizontal="center" vertical="center" wrapText="1"/>
      <protection locked="0"/>
    </xf>
    <xf numFmtId="0" fontId="7" fillId="0" borderId="79" xfId="0" applyFont="1" applyFill="1" applyBorder="1" applyAlignment="1" applyProtection="1">
      <alignment horizontal="center" vertical="center" wrapText="1"/>
      <protection locked="0"/>
    </xf>
    <xf numFmtId="0" fontId="7" fillId="0" borderId="81" xfId="0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Fill="1" applyBorder="1" applyAlignment="1" applyProtection="1">
      <alignment horizontal="center" vertical="center" wrapText="1"/>
      <protection locked="0"/>
    </xf>
    <xf numFmtId="0" fontId="7" fillId="0" borderId="29" xfId="0" applyNumberFormat="1" applyFont="1" applyBorder="1" applyAlignment="1" applyProtection="1">
      <alignment horizontal="center" vertical="center" wrapText="1"/>
      <protection hidden="1"/>
    </xf>
    <xf numFmtId="0" fontId="7" fillId="0" borderId="30" xfId="0" applyNumberFormat="1" applyFont="1" applyBorder="1" applyAlignment="1" applyProtection="1">
      <alignment horizontal="center" vertical="center" wrapText="1"/>
      <protection hidden="1"/>
    </xf>
    <xf numFmtId="0" fontId="7" fillId="17" borderId="75" xfId="0" applyFont="1" applyFill="1" applyBorder="1" applyAlignment="1" applyProtection="1">
      <alignment horizontal="center" vertical="center" wrapText="1"/>
      <protection locked="0"/>
    </xf>
    <xf numFmtId="0" fontId="7" fillId="17" borderId="77" xfId="0" applyFont="1" applyFill="1" applyBorder="1" applyAlignment="1" applyProtection="1">
      <alignment horizontal="center" vertical="center" wrapText="1"/>
      <protection locked="0"/>
    </xf>
    <xf numFmtId="0" fontId="7" fillId="17" borderId="79" xfId="0" applyFont="1" applyFill="1" applyBorder="1" applyAlignment="1" applyProtection="1">
      <alignment horizontal="center" vertical="center" wrapText="1"/>
      <protection locked="0"/>
    </xf>
    <xf numFmtId="0" fontId="7" fillId="17" borderId="29" xfId="0" applyFont="1" applyFill="1" applyBorder="1" applyAlignment="1" applyProtection="1">
      <alignment horizontal="justify" vertical="center" wrapText="1"/>
      <protection locked="0"/>
    </xf>
    <xf numFmtId="0" fontId="7" fillId="17" borderId="30" xfId="0" applyFont="1" applyFill="1" applyBorder="1" applyAlignment="1" applyProtection="1">
      <alignment horizontal="justify" vertical="center" wrapText="1"/>
      <protection locked="0"/>
    </xf>
    <xf numFmtId="0" fontId="7" fillId="17" borderId="42" xfId="0" applyFont="1" applyFill="1" applyBorder="1" applyAlignment="1" applyProtection="1">
      <alignment horizontal="justify" vertical="center" wrapText="1"/>
      <protection locked="0"/>
    </xf>
    <xf numFmtId="0" fontId="7" fillId="0" borderId="42" xfId="0" applyFont="1" applyBorder="1" applyAlignment="1" applyProtection="1">
      <alignment horizontal="justify" vertical="center" wrapText="1"/>
      <protection locked="0"/>
    </xf>
    <xf numFmtId="0" fontId="7" fillId="17" borderId="36" xfId="0" applyFont="1" applyFill="1" applyBorder="1" applyAlignment="1" applyProtection="1">
      <alignment horizontal="center" vertical="center" wrapText="1"/>
      <protection hidden="1"/>
    </xf>
    <xf numFmtId="0" fontId="7" fillId="17" borderId="37" xfId="0" applyFont="1" applyFill="1" applyBorder="1" applyAlignment="1" applyProtection="1">
      <alignment horizontal="center" vertical="center" wrapText="1"/>
      <protection hidden="1"/>
    </xf>
    <xf numFmtId="0" fontId="7" fillId="17" borderId="40" xfId="0" applyFont="1" applyFill="1" applyBorder="1" applyAlignment="1" applyProtection="1">
      <alignment horizontal="center" vertical="center" wrapText="1"/>
      <protection hidden="1"/>
    </xf>
    <xf numFmtId="0" fontId="7" fillId="17" borderId="38" xfId="0" applyFont="1" applyFill="1" applyBorder="1" applyAlignment="1" applyProtection="1">
      <alignment horizontal="justify" vertical="center" wrapText="1"/>
      <protection hidden="1"/>
    </xf>
    <xf numFmtId="0" fontId="7" fillId="17" borderId="39" xfId="0" applyFont="1" applyFill="1" applyBorder="1" applyAlignment="1" applyProtection="1">
      <alignment horizontal="justify" vertical="center" wrapText="1"/>
      <protection hidden="1"/>
    </xf>
    <xf numFmtId="0" fontId="7" fillId="17" borderId="41" xfId="0" applyFont="1" applyFill="1" applyBorder="1" applyAlignment="1" applyProtection="1">
      <alignment horizontal="justify" vertical="center" wrapText="1"/>
      <protection hidden="1"/>
    </xf>
    <xf numFmtId="0" fontId="7" fillId="17" borderId="39" xfId="0" applyFont="1" applyFill="1" applyBorder="1" applyAlignment="1" applyProtection="1">
      <alignment horizontal="justify" vertical="center" wrapText="1"/>
      <protection locked="0"/>
    </xf>
    <xf numFmtId="0" fontId="7" fillId="17" borderId="41" xfId="0" applyFont="1" applyFill="1" applyBorder="1" applyAlignment="1" applyProtection="1">
      <alignment horizontal="justify" vertical="center" wrapText="1"/>
      <protection locked="0"/>
    </xf>
    <xf numFmtId="0" fontId="7" fillId="17" borderId="29" xfId="0" applyFont="1" applyFill="1" applyBorder="1" applyAlignment="1" applyProtection="1">
      <alignment horizontal="center" vertical="center" wrapText="1"/>
      <protection locked="0"/>
    </xf>
    <xf numFmtId="0" fontId="7" fillId="17" borderId="30" xfId="0" applyFont="1" applyFill="1" applyBorder="1" applyAlignment="1" applyProtection="1">
      <alignment horizontal="center" vertical="center" wrapText="1"/>
      <protection locked="0"/>
    </xf>
    <xf numFmtId="0" fontId="7" fillId="17" borderId="33" xfId="0" applyFont="1" applyFill="1" applyBorder="1" applyAlignment="1" applyProtection="1">
      <alignment horizontal="center" vertical="center" wrapText="1"/>
      <protection hidden="1"/>
    </xf>
    <xf numFmtId="0" fontId="7" fillId="17" borderId="34" xfId="0" applyFont="1" applyFill="1" applyBorder="1" applyAlignment="1" applyProtection="1">
      <alignment horizontal="center" vertical="center" wrapText="1"/>
      <protection hidden="1"/>
    </xf>
    <xf numFmtId="0" fontId="7" fillId="17" borderId="35" xfId="0" applyFont="1" applyFill="1" applyBorder="1" applyAlignment="1" applyProtection="1">
      <alignment horizontal="center" vertical="center" wrapText="1"/>
      <protection hidden="1"/>
    </xf>
    <xf numFmtId="0" fontId="7" fillId="17" borderId="33" xfId="0" applyFont="1" applyFill="1" applyBorder="1" applyAlignment="1" applyProtection="1">
      <alignment horizontal="center" vertical="center" wrapText="1"/>
      <protection locked="0"/>
    </xf>
    <xf numFmtId="0" fontId="7" fillId="17" borderId="34" xfId="0" applyFont="1" applyFill="1" applyBorder="1" applyAlignment="1" applyProtection="1">
      <alignment horizontal="center" vertical="center" wrapText="1"/>
      <protection locked="0"/>
    </xf>
    <xf numFmtId="0" fontId="7" fillId="17" borderId="35" xfId="0" applyFont="1" applyFill="1" applyBorder="1" applyAlignment="1" applyProtection="1">
      <alignment horizontal="center" vertical="center" wrapText="1"/>
      <protection locked="0"/>
    </xf>
    <xf numFmtId="0" fontId="7" fillId="0" borderId="29" xfId="0" applyFont="1" applyFill="1" applyBorder="1" applyAlignment="1" applyProtection="1">
      <alignment horizontal="center" vertical="center" wrapText="1"/>
      <protection locked="0"/>
    </xf>
    <xf numFmtId="0" fontId="7" fillId="0" borderId="30" xfId="0" applyFont="1" applyFill="1" applyBorder="1" applyAlignment="1" applyProtection="1">
      <alignment horizontal="center" vertical="center" wrapText="1"/>
      <protection locked="0"/>
    </xf>
    <xf numFmtId="0" fontId="8" fillId="14" borderId="23" xfId="0" applyFont="1" applyFill="1" applyBorder="1" applyAlignment="1" applyProtection="1">
      <alignment horizontal="center" vertical="center" wrapText="1"/>
      <protection locked="0"/>
    </xf>
    <xf numFmtId="0" fontId="13" fillId="3" borderId="88" xfId="0" applyFont="1" applyFill="1" applyBorder="1" applyAlignment="1" applyProtection="1">
      <alignment horizontal="center" vertical="center" wrapText="1"/>
      <protection locked="0"/>
    </xf>
    <xf numFmtId="0" fontId="13" fillId="3" borderId="23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3" fillId="16" borderId="68" xfId="0" applyFont="1" applyFill="1" applyBorder="1" applyAlignment="1" applyProtection="1">
      <alignment horizontal="center" vertical="center" wrapText="1"/>
      <protection locked="0"/>
    </xf>
    <xf numFmtId="0" fontId="13" fillId="16" borderId="69" xfId="0" applyFont="1" applyFill="1" applyBorder="1" applyAlignment="1" applyProtection="1">
      <alignment horizontal="center" vertical="center" wrapText="1"/>
      <protection locked="0"/>
    </xf>
    <xf numFmtId="0" fontId="13" fillId="16" borderId="70" xfId="0" applyFont="1" applyFill="1" applyBorder="1" applyAlignment="1" applyProtection="1">
      <alignment horizontal="center" vertical="center" wrapText="1"/>
      <protection locked="0"/>
    </xf>
    <xf numFmtId="0" fontId="7" fillId="0" borderId="90" xfId="0" applyFont="1" applyFill="1" applyBorder="1" applyAlignment="1" applyProtection="1">
      <alignment horizontal="center" vertical="center" wrapText="1"/>
      <protection locked="0"/>
    </xf>
    <xf numFmtId="0" fontId="7" fillId="0" borderId="91" xfId="0" applyFont="1" applyFill="1" applyBorder="1" applyAlignment="1" applyProtection="1">
      <alignment horizontal="center" vertical="center" wrapText="1"/>
      <protection locked="0"/>
    </xf>
    <xf numFmtId="0" fontId="7" fillId="0" borderId="92" xfId="0" applyFont="1" applyFill="1" applyBorder="1" applyAlignment="1" applyProtection="1">
      <alignment horizontal="center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wrapText="1"/>
      <protection locked="0"/>
    </xf>
    <xf numFmtId="0" fontId="8" fillId="15" borderId="23" xfId="0" applyFont="1" applyFill="1" applyBorder="1" applyAlignment="1" applyProtection="1">
      <alignment horizontal="center" vertical="center" wrapText="1"/>
      <protection locked="0"/>
    </xf>
    <xf numFmtId="0" fontId="8" fillId="15" borderId="89" xfId="0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justify" vertical="center" wrapText="1"/>
      <protection locked="0"/>
    </xf>
    <xf numFmtId="0" fontId="7" fillId="0" borderId="34" xfId="0" applyFont="1" applyBorder="1" applyAlignment="1" applyProtection="1">
      <alignment horizontal="justify" vertical="center" wrapText="1"/>
      <protection locked="0"/>
    </xf>
    <xf numFmtId="0" fontId="7" fillId="0" borderId="35" xfId="0" applyFont="1" applyBorder="1" applyAlignment="1" applyProtection="1">
      <alignment horizontal="justify" vertical="center" wrapText="1"/>
      <protection locked="0"/>
    </xf>
    <xf numFmtId="0" fontId="8" fillId="14" borderId="43" xfId="0" applyFont="1" applyFill="1" applyBorder="1" applyAlignment="1" applyProtection="1">
      <alignment horizontal="center" vertical="center" wrapText="1"/>
      <protection locked="0"/>
    </xf>
    <xf numFmtId="0" fontId="8" fillId="15" borderId="43" xfId="0" applyFont="1" applyFill="1" applyBorder="1" applyAlignment="1" applyProtection="1">
      <alignment horizontal="center" vertical="center" wrapText="1"/>
      <protection locked="0"/>
    </xf>
    <xf numFmtId="0" fontId="8" fillId="15" borderId="72" xfId="0" applyFont="1" applyFill="1" applyBorder="1" applyAlignment="1" applyProtection="1">
      <alignment horizontal="center" vertical="center" wrapText="1"/>
      <protection locked="0"/>
    </xf>
    <xf numFmtId="0" fontId="13" fillId="3" borderId="71" xfId="0" applyFont="1" applyFill="1" applyBorder="1" applyAlignment="1" applyProtection="1">
      <alignment horizontal="center" vertical="center" wrapText="1"/>
      <protection locked="0"/>
    </xf>
    <xf numFmtId="0" fontId="13" fillId="3" borderId="43" xfId="0" applyFont="1" applyFill="1" applyBorder="1" applyAlignment="1" applyProtection="1">
      <alignment horizontal="center" vertical="center" wrapText="1"/>
      <protection locked="0"/>
    </xf>
    <xf numFmtId="0" fontId="7" fillId="0" borderId="133" xfId="0" applyNumberFormat="1" applyFont="1" applyBorder="1" applyAlignment="1" applyProtection="1">
      <alignment horizontal="center" vertical="center" wrapText="1"/>
      <protection hidden="1"/>
    </xf>
    <xf numFmtId="0" fontId="7" fillId="0" borderId="94" xfId="0" applyFont="1" applyFill="1" applyBorder="1" applyAlignment="1" applyProtection="1">
      <alignment horizontal="center" vertical="center" wrapText="1"/>
      <protection locked="0"/>
    </xf>
    <xf numFmtId="0" fontId="7" fillId="0" borderId="38" xfId="0" applyFont="1" applyFill="1" applyBorder="1" applyAlignment="1" applyProtection="1">
      <alignment horizontal="center" vertical="center" wrapText="1"/>
      <protection locked="0"/>
    </xf>
    <xf numFmtId="0" fontId="7" fillId="0" borderId="39" xfId="0" applyFont="1" applyFill="1" applyBorder="1" applyAlignment="1" applyProtection="1">
      <alignment horizontal="center" vertical="center" wrapText="1"/>
      <protection locked="0"/>
    </xf>
    <xf numFmtId="0" fontId="7" fillId="0" borderId="41" xfId="0" applyFont="1" applyFill="1" applyBorder="1" applyAlignment="1" applyProtection="1">
      <alignment horizontal="center" vertical="center" wrapText="1"/>
      <protection locked="0"/>
    </xf>
    <xf numFmtId="0" fontId="7" fillId="0" borderId="85" xfId="0" applyFont="1" applyFill="1" applyBorder="1" applyAlignment="1" applyProtection="1">
      <alignment horizontal="center" vertical="center" wrapText="1"/>
      <protection locked="0"/>
    </xf>
    <xf numFmtId="0" fontId="7" fillId="0" borderId="82" xfId="0" applyNumberFormat="1" applyFont="1" applyBorder="1" applyAlignment="1" applyProtection="1">
      <alignment horizontal="center" vertical="center" wrapText="1"/>
      <protection hidden="1"/>
    </xf>
    <xf numFmtId="0" fontId="7" fillId="0" borderId="65" xfId="0" applyFont="1" applyFill="1" applyBorder="1" applyAlignment="1" applyProtection="1">
      <alignment horizontal="justify" vertical="center" wrapText="1"/>
      <protection locked="0"/>
    </xf>
    <xf numFmtId="0" fontId="7" fillId="0" borderId="66" xfId="0" applyFont="1" applyFill="1" applyBorder="1" applyAlignment="1" applyProtection="1">
      <alignment horizontal="justify" vertical="center" wrapText="1"/>
      <protection locked="0"/>
    </xf>
    <xf numFmtId="0" fontId="7" fillId="0" borderId="67" xfId="0" applyFont="1" applyFill="1" applyBorder="1" applyAlignment="1" applyProtection="1">
      <alignment horizontal="justify" vertical="center" wrapText="1"/>
      <protection locked="0"/>
    </xf>
    <xf numFmtId="49" fontId="20" fillId="0" borderId="99" xfId="0" applyNumberFormat="1" applyFont="1" applyBorder="1" applyAlignment="1">
      <alignment horizontal="center" vertical="center" wrapText="1"/>
    </xf>
    <xf numFmtId="0" fontId="8" fillId="11" borderId="100" xfId="0" applyFont="1" applyFill="1" applyBorder="1" applyAlignment="1">
      <alignment horizontal="center" vertical="center" wrapText="1"/>
    </xf>
    <xf numFmtId="0" fontId="14" fillId="0" borderId="98" xfId="0" applyFont="1" applyBorder="1" applyAlignment="1">
      <alignment vertical="center" wrapText="1"/>
    </xf>
    <xf numFmtId="0" fontId="14" fillId="0" borderId="99" xfId="0" applyFont="1" applyBorder="1" applyAlignment="1">
      <alignment vertical="center" wrapText="1"/>
    </xf>
    <xf numFmtId="0" fontId="14" fillId="0" borderId="100" xfId="0" applyFont="1" applyBorder="1" applyAlignment="1">
      <alignment vertical="center" wrapText="1"/>
    </xf>
    <xf numFmtId="0" fontId="8" fillId="11" borderId="98" xfId="0" applyFont="1" applyFill="1" applyBorder="1" applyAlignment="1">
      <alignment horizontal="center" vertical="center" wrapText="1"/>
    </xf>
    <xf numFmtId="0" fontId="8" fillId="11" borderId="99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0" fontId="8" fillId="11" borderId="107" xfId="0" applyFont="1" applyFill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center"/>
    </xf>
    <xf numFmtId="0" fontId="8" fillId="11" borderId="98" xfId="0" applyFont="1" applyFill="1" applyBorder="1" applyAlignment="1">
      <alignment horizontal="right" vertical="center" wrapText="1"/>
    </xf>
    <xf numFmtId="0" fontId="8" fillId="11" borderId="99" xfId="0" applyFont="1" applyFill="1" applyBorder="1" applyAlignment="1">
      <alignment horizontal="right" vertical="center" wrapText="1"/>
    </xf>
    <xf numFmtId="9" fontId="13" fillId="0" borderId="99" xfId="8" applyFont="1" applyBorder="1" applyAlignment="1">
      <alignment horizontal="center" vertical="center" wrapText="1"/>
    </xf>
    <xf numFmtId="9" fontId="6" fillId="0" borderId="99" xfId="8" applyFont="1" applyBorder="1" applyAlignment="1">
      <alignment horizontal="center" vertical="center" wrapText="1"/>
    </xf>
    <xf numFmtId="0" fontId="8" fillId="11" borderId="99" xfId="0" applyFont="1" applyFill="1" applyBorder="1" applyAlignment="1">
      <alignment vertical="center" wrapText="1"/>
    </xf>
    <xf numFmtId="0" fontId="8" fillId="11" borderId="100" xfId="0" applyFont="1" applyFill="1" applyBorder="1" applyAlignment="1">
      <alignment vertical="center" wrapText="1"/>
    </xf>
    <xf numFmtId="0" fontId="14" fillId="0" borderId="101" xfId="0" applyFont="1" applyBorder="1" applyAlignment="1">
      <alignment vertical="center" wrapText="1"/>
    </xf>
    <xf numFmtId="0" fontId="14" fillId="0" borderId="102" xfId="0" applyFont="1" applyBorder="1" applyAlignment="1">
      <alignment vertical="center" wrapText="1"/>
    </xf>
    <xf numFmtId="0" fontId="14" fillId="0" borderId="103" xfId="0" applyFont="1" applyBorder="1" applyAlignment="1">
      <alignment vertical="center" wrapText="1"/>
    </xf>
    <xf numFmtId="0" fontId="8" fillId="11" borderId="25" xfId="0" applyFont="1" applyFill="1" applyBorder="1" applyAlignment="1">
      <alignment horizontal="center" vertical="center" wrapText="1"/>
    </xf>
    <xf numFmtId="0" fontId="8" fillId="11" borderId="108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6" fillId="0" borderId="132" xfId="0" applyFont="1" applyBorder="1" applyAlignment="1">
      <alignment horizontal="center" vertical="center" wrapText="1"/>
    </xf>
    <xf numFmtId="0" fontId="15" fillId="0" borderId="99" xfId="0" applyFont="1" applyBorder="1" applyAlignment="1">
      <alignment horizontal="center" vertical="center" wrapText="1"/>
    </xf>
    <xf numFmtId="0" fontId="6" fillId="0" borderId="98" xfId="0" applyFont="1" applyBorder="1" applyAlignment="1">
      <alignment horizontal="center"/>
    </xf>
    <xf numFmtId="0" fontId="6" fillId="0" borderId="99" xfId="0" applyFont="1" applyBorder="1" applyAlignment="1">
      <alignment horizontal="center"/>
    </xf>
    <xf numFmtId="0" fontId="6" fillId="0" borderId="100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6" xfId="0" applyFont="1" applyBorder="1" applyAlignment="1">
      <alignment horizontal="center"/>
    </xf>
    <xf numFmtId="0" fontId="6" fillId="0" borderId="9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8" fillId="11" borderId="98" xfId="0" applyFont="1" applyFill="1" applyBorder="1" applyAlignment="1">
      <alignment horizontal="left"/>
    </xf>
    <xf numFmtId="0" fontId="8" fillId="11" borderId="99" xfId="0" applyFont="1" applyFill="1" applyBorder="1" applyAlignment="1">
      <alignment horizontal="left"/>
    </xf>
    <xf numFmtId="0" fontId="14" fillId="0" borderId="117" xfId="0" applyFont="1" applyBorder="1" applyAlignment="1">
      <alignment vertical="center" wrapText="1"/>
    </xf>
    <xf numFmtId="0" fontId="14" fillId="0" borderId="118" xfId="0" applyFont="1" applyBorder="1" applyAlignment="1">
      <alignment vertical="center" wrapText="1"/>
    </xf>
    <xf numFmtId="0" fontId="14" fillId="0" borderId="119" xfId="0" applyFont="1" applyBorder="1" applyAlignment="1">
      <alignment vertical="center" wrapText="1"/>
    </xf>
    <xf numFmtId="0" fontId="8" fillId="11" borderId="124" xfId="0" applyFont="1" applyFill="1" applyBorder="1" applyAlignment="1">
      <alignment horizontal="center" vertical="center" wrapText="1"/>
    </xf>
    <xf numFmtId="0" fontId="8" fillId="11" borderId="114" xfId="0" applyFont="1" applyFill="1" applyBorder="1" applyAlignment="1">
      <alignment horizontal="right" vertical="center" wrapText="1"/>
    </xf>
    <xf numFmtId="0" fontId="8" fillId="11" borderId="24" xfId="0" applyFont="1" applyFill="1" applyBorder="1" applyAlignment="1">
      <alignment horizontal="right" vertical="center" wrapText="1"/>
    </xf>
    <xf numFmtId="9" fontId="13" fillId="0" borderId="24" xfId="8" applyFont="1" applyBorder="1" applyAlignment="1">
      <alignment horizontal="center" vertical="center" wrapText="1"/>
    </xf>
    <xf numFmtId="9" fontId="6" fillId="0" borderId="24" xfId="8" applyFont="1" applyBorder="1" applyAlignment="1">
      <alignment horizontal="center" vertical="center" wrapText="1"/>
    </xf>
    <xf numFmtId="0" fontId="8" fillId="11" borderId="123" xfId="0" applyFont="1" applyFill="1" applyBorder="1" applyAlignment="1">
      <alignment horizontal="center" vertical="center"/>
    </xf>
    <xf numFmtId="0" fontId="8" fillId="11" borderId="114" xfId="0" applyFont="1" applyFill="1" applyBorder="1" applyAlignment="1">
      <alignment horizontal="center" vertical="center" wrapText="1"/>
    </xf>
    <xf numFmtId="0" fontId="6" fillId="0" borderId="112" xfId="0" applyFont="1" applyBorder="1" applyAlignment="1">
      <alignment horizontal="center"/>
    </xf>
    <xf numFmtId="0" fontId="8" fillId="11" borderId="114" xfId="0" applyFont="1" applyFill="1" applyBorder="1" applyAlignment="1">
      <alignment horizontal="left"/>
    </xf>
    <xf numFmtId="0" fontId="8" fillId="11" borderId="24" xfId="0" applyFont="1" applyFill="1" applyBorder="1" applyAlignment="1">
      <alignment horizontal="left"/>
    </xf>
    <xf numFmtId="0" fontId="6" fillId="0" borderId="45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115" xfId="0" applyFont="1" applyBorder="1" applyAlignment="1">
      <alignment horizontal="center"/>
    </xf>
    <xf numFmtId="0" fontId="6" fillId="0" borderId="114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16" xfId="0" applyFont="1" applyBorder="1" applyAlignment="1">
      <alignment horizontal="center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8" fillId="11" borderId="116" xfId="0" applyFont="1" applyFill="1" applyBorder="1" applyAlignment="1">
      <alignment horizontal="center" vertical="center" wrapText="1"/>
    </xf>
    <xf numFmtId="0" fontId="6" fillId="0" borderId="113" xfId="0" applyFont="1" applyBorder="1" applyAlignment="1">
      <alignment horizontal="center"/>
    </xf>
    <xf numFmtId="0" fontId="8" fillId="11" borderId="24" xfId="0" applyFont="1" applyFill="1" applyBorder="1" applyAlignment="1">
      <alignment vertical="center" wrapText="1"/>
    </xf>
    <xf numFmtId="0" fontId="8" fillId="11" borderId="116" xfId="0" applyFont="1" applyFill="1" applyBorder="1" applyAlignment="1">
      <alignment vertical="center" wrapText="1"/>
    </xf>
    <xf numFmtId="0" fontId="14" fillId="0" borderId="114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116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1" fillId="0" borderId="136" xfId="0" applyFont="1" applyBorder="1" applyAlignment="1">
      <alignment horizontal="center" vertical="center" wrapText="1"/>
    </xf>
    <xf numFmtId="0" fontId="21" fillId="0" borderId="137" xfId="0" applyFont="1" applyBorder="1" applyAlignment="1">
      <alignment horizontal="center" vertical="center" wrapText="1"/>
    </xf>
    <xf numFmtId="0" fontId="22" fillId="0" borderId="0" xfId="6" applyFont="1" applyFill="1" applyBorder="1" applyAlignment="1">
      <alignment horizontal="center" vertical="center"/>
    </xf>
  </cellXfs>
  <cellStyles count="14">
    <cellStyle name="FONS" xfId="4" xr:uid="{00000000-0005-0000-0000-000000000000}"/>
    <cellStyle name="Hipervínculo 2" xfId="13" xr:uid="{00000000-0005-0000-0000-000001000000}"/>
    <cellStyle name="Moneda 2" xfId="1" xr:uid="{00000000-0005-0000-0000-000002000000}"/>
    <cellStyle name="Moneda 2 2" xfId="3" xr:uid="{00000000-0005-0000-0000-000003000000}"/>
    <cellStyle name="Moneda 2 2 2" xfId="11" xr:uid="{00000000-0005-0000-0000-000004000000}"/>
    <cellStyle name="Moneda 2 3" xfId="9" xr:uid="{00000000-0005-0000-0000-000005000000}"/>
    <cellStyle name="Moneda 3" xfId="2" xr:uid="{00000000-0005-0000-0000-000006000000}"/>
    <cellStyle name="Moneda 3 2" xfId="10" xr:uid="{00000000-0005-0000-0000-000007000000}"/>
    <cellStyle name="Neutral 2" xfId="12" xr:uid="{00000000-0005-0000-0000-000008000000}"/>
    <cellStyle name="Normal" xfId="0" builtinId="0"/>
    <cellStyle name="Normal 2" xfId="5" xr:uid="{00000000-0005-0000-0000-00000A000000}"/>
    <cellStyle name="Normal 3" xfId="7" xr:uid="{00000000-0005-0000-0000-00000B000000}"/>
    <cellStyle name="Porcentaje" xfId="8" builtinId="5"/>
    <cellStyle name="Títol1" xfId="6" xr:uid="{00000000-0005-0000-0000-00000D000000}"/>
  </cellStyles>
  <dxfs count="8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2</xdr:row>
      <xdr:rowOff>280148</xdr:rowOff>
    </xdr:from>
    <xdr:to>
      <xdr:col>2</xdr:col>
      <xdr:colOff>897590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184A1222-834E-48D8-8188-F8A5BC7FD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" y="605119"/>
          <a:ext cx="2365561" cy="1132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444953</xdr:colOff>
      <xdr:row>0</xdr:row>
      <xdr:rowOff>44904</xdr:rowOff>
    </xdr:from>
    <xdr:to>
      <xdr:col>2</xdr:col>
      <xdr:colOff>409575</xdr:colOff>
      <xdr:row>1</xdr:row>
      <xdr:rowOff>568302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53" y="44904"/>
          <a:ext cx="3536497" cy="1190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243415</xdr:colOff>
      <xdr:row>1</xdr:row>
      <xdr:rowOff>84063</xdr:rowOff>
    </xdr:from>
    <xdr:to>
      <xdr:col>2</xdr:col>
      <xdr:colOff>2034823</xdr:colOff>
      <xdr:row>2</xdr:row>
      <xdr:rowOff>582083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6915" y="263980"/>
          <a:ext cx="3717575" cy="12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0</xdr:row>
      <xdr:rowOff>114300</xdr:rowOff>
    </xdr:from>
    <xdr:to>
      <xdr:col>1</xdr:col>
      <xdr:colOff>826888</xdr:colOff>
      <xdr:row>1</xdr:row>
      <xdr:rowOff>295274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14300"/>
          <a:ext cx="1979413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0</xdr:rowOff>
    </xdr:from>
    <xdr:to>
      <xdr:col>1</xdr:col>
      <xdr:colOff>853563</xdr:colOff>
      <xdr:row>1</xdr:row>
      <xdr:rowOff>257175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482213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352424</xdr:colOff>
      <xdr:row>0</xdr:row>
      <xdr:rowOff>57149</xdr:rowOff>
    </xdr:from>
    <xdr:to>
      <xdr:col>1</xdr:col>
      <xdr:colOff>838199</xdr:colOff>
      <xdr:row>1</xdr:row>
      <xdr:rowOff>277667</xdr:rowOff>
    </xdr:to>
    <xdr:pic>
      <xdr:nvPicPr>
        <xdr:cNvPr id="3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57149"/>
          <a:ext cx="2181225" cy="792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uevas/Documents/Enrique/Planeaci&#243;n%20para%20ISO%209001%20-%202015/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Data/Local/Microsoft/Windows/Temporary%20Internet%20Files/Content.Outlook/1Q69SHO0/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E-TRABAJO%20DESDE%20CASA/PARA%20IMPRIMIR/Revision_22_06_20/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V91"/>
  <sheetViews>
    <sheetView showGridLines="0" showZeros="0" showOutlineSymbols="0" zoomScale="85" zoomScaleNormal="85" zoomScaleSheetLayoutView="100" zoomScalePageLayoutView="70" workbookViewId="0">
      <selection activeCell="P7" sqref="P7"/>
    </sheetView>
  </sheetViews>
  <sheetFormatPr defaultColWidth="11.42578125" defaultRowHeight="12.75"/>
  <cols>
    <col min="1" max="1" width="2.5703125" style="106" customWidth="1"/>
    <col min="2" max="2" width="22.7109375" style="106" customWidth="1"/>
    <col min="3" max="5" width="14" style="106" customWidth="1"/>
    <col min="6" max="10" width="18.7109375" style="106" customWidth="1"/>
    <col min="11" max="11" width="29" style="106" customWidth="1"/>
    <col min="12" max="12" width="2.5703125" style="106" customWidth="1"/>
    <col min="13" max="13" width="1.7109375" style="106" customWidth="1"/>
    <col min="14" max="14" width="6.5703125" style="106" customWidth="1"/>
    <col min="15" max="15" width="19.42578125" style="106" customWidth="1"/>
    <col min="16" max="16384" width="11.42578125" style="106"/>
  </cols>
  <sheetData>
    <row r="2" spans="1:48" s="7" customFormat="1" ht="14.25">
      <c r="K2" s="8"/>
    </row>
    <row r="3" spans="1:48" s="7" customFormat="1" ht="69.95" customHeight="1">
      <c r="A3" s="163"/>
      <c r="B3" s="164"/>
      <c r="C3" s="164"/>
      <c r="D3" s="165" t="s">
        <v>0</v>
      </c>
      <c r="E3" s="166"/>
      <c r="F3" s="166"/>
      <c r="G3" s="166"/>
      <c r="H3" s="166"/>
      <c r="I3" s="166"/>
      <c r="J3" s="166"/>
      <c r="K3" s="143" t="s">
        <v>1</v>
      </c>
    </row>
    <row r="4" spans="1:48" s="7" customFormat="1" ht="69.95" customHeight="1">
      <c r="A4" s="163"/>
      <c r="B4" s="164"/>
      <c r="C4" s="164"/>
      <c r="D4" s="165" t="s">
        <v>2</v>
      </c>
      <c r="E4" s="166"/>
      <c r="F4" s="166"/>
      <c r="G4" s="166"/>
      <c r="H4" s="166"/>
      <c r="I4" s="166"/>
      <c r="J4" s="166"/>
      <c r="K4" s="142" t="s">
        <v>3</v>
      </c>
    </row>
    <row r="5" spans="1:48" s="11" customFormat="1" ht="15" customHeight="1">
      <c r="A5" s="107"/>
      <c r="B5" s="107"/>
      <c r="C5" s="108"/>
      <c r="D5" s="108"/>
      <c r="E5" s="108"/>
      <c r="F5" s="108"/>
      <c r="G5" s="108"/>
      <c r="H5" s="108"/>
      <c r="I5" s="108"/>
      <c r="J5" s="109"/>
      <c r="K5" s="109"/>
    </row>
    <row r="6" spans="1:48" ht="14.25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 ht="40.9" customHeight="1">
      <c r="A7" s="169" t="s">
        <v>4</v>
      </c>
      <c r="B7" s="169"/>
      <c r="C7" s="169" t="s">
        <v>5</v>
      </c>
      <c r="D7" s="169"/>
      <c r="E7" s="169"/>
      <c r="F7" s="169" t="s">
        <v>6</v>
      </c>
      <c r="G7" s="169"/>
      <c r="H7" s="169"/>
      <c r="I7" s="167" t="s">
        <v>7</v>
      </c>
      <c r="J7" s="168"/>
      <c r="K7" s="168"/>
      <c r="L7" s="168"/>
      <c r="M7" s="115"/>
      <c r="N7" s="115"/>
      <c r="O7" s="115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 ht="140.1" customHeight="1">
      <c r="A8" s="169" t="s">
        <v>8</v>
      </c>
      <c r="B8" s="169"/>
      <c r="C8" s="170" t="s">
        <v>9</v>
      </c>
      <c r="D8" s="170"/>
      <c r="E8" s="170"/>
      <c r="F8" s="170" t="s">
        <v>10</v>
      </c>
      <c r="G8" s="170"/>
      <c r="H8" s="170"/>
      <c r="I8" s="171"/>
      <c r="J8" s="172"/>
      <c r="K8" s="172"/>
      <c r="L8" s="173"/>
      <c r="M8" s="115"/>
      <c r="N8" s="115"/>
      <c r="O8" s="115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 ht="123.4" customHeight="1">
      <c r="A9" s="169" t="s">
        <v>11</v>
      </c>
      <c r="B9" s="169"/>
      <c r="C9" s="170" t="s">
        <v>12</v>
      </c>
      <c r="D9" s="170"/>
      <c r="E9" s="170"/>
      <c r="F9" s="170" t="s">
        <v>13</v>
      </c>
      <c r="G9" s="170"/>
      <c r="H9" s="170"/>
      <c r="I9" s="171"/>
      <c r="J9" s="172"/>
      <c r="K9" s="172"/>
      <c r="L9" s="173"/>
      <c r="M9" s="115"/>
      <c r="N9" s="115"/>
      <c r="O9" s="115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 ht="140.1" customHeight="1">
      <c r="A10" s="169" t="s">
        <v>14</v>
      </c>
      <c r="B10" s="169"/>
      <c r="C10" s="170" t="s">
        <v>12</v>
      </c>
      <c r="D10" s="170"/>
      <c r="E10" s="170"/>
      <c r="F10" s="170" t="s">
        <v>15</v>
      </c>
      <c r="G10" s="170"/>
      <c r="H10" s="170"/>
      <c r="I10" s="171"/>
      <c r="J10" s="172"/>
      <c r="K10" s="172"/>
      <c r="L10" s="173"/>
      <c r="M10" s="115"/>
      <c r="N10" s="115"/>
      <c r="O10" s="115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4.25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 ht="14.25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 ht="14.25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 ht="14.25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 ht="14.2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 ht="14.25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 ht="14.25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 ht="14.25">
      <c r="A18" s="114"/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 ht="14.2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 ht="14.2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 ht="14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 ht="14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 ht="14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 ht="14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 ht="14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 ht="14.2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 ht="14.2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 ht="14.2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 ht="14.25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5"/>
      <c r="N29" s="115"/>
      <c r="O29" s="115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 ht="24.95" customHeight="1">
      <c r="A30" s="366"/>
      <c r="B30" s="366"/>
      <c r="C30" s="366"/>
      <c r="D30" s="366"/>
      <c r="E30" s="366"/>
      <c r="F30" s="366"/>
      <c r="G30" s="366"/>
      <c r="H30" s="366"/>
      <c r="I30" s="366"/>
      <c r="J30" s="366"/>
      <c r="K30" s="366"/>
      <c r="L30" s="113"/>
      <c r="M30" s="115"/>
      <c r="N30" s="115"/>
      <c r="O30" s="115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 ht="14.25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0"/>
      <c r="M31" s="115"/>
      <c r="N31" s="115"/>
      <c r="O31" s="115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 ht="20.25">
      <c r="A32" s="118"/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3"/>
      <c r="M32" s="115"/>
      <c r="N32" s="115"/>
      <c r="O32" s="115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 ht="14.25">
      <c r="A33" s="120"/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10"/>
      <c r="M33" s="115"/>
      <c r="N33" s="115"/>
      <c r="O33" s="115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 ht="27.75">
      <c r="A34" s="122"/>
      <c r="B34" s="122"/>
      <c r="C34" s="123"/>
      <c r="D34" s="123"/>
      <c r="E34" s="123"/>
      <c r="F34" s="119"/>
      <c r="G34" s="119"/>
      <c r="H34" s="119"/>
      <c r="I34" s="119"/>
      <c r="J34" s="119"/>
      <c r="K34" s="119"/>
      <c r="L34" s="113"/>
      <c r="M34" s="115"/>
      <c r="N34" s="115"/>
      <c r="O34" s="115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 ht="26.25">
      <c r="A35" s="124"/>
      <c r="B35" s="124"/>
      <c r="C35" s="123"/>
      <c r="D35" s="123"/>
      <c r="E35" s="123"/>
      <c r="F35" s="119"/>
      <c r="G35" s="119"/>
      <c r="H35" s="119"/>
      <c r="I35" s="119"/>
      <c r="J35" s="119"/>
      <c r="K35" s="119"/>
      <c r="L35" s="113"/>
      <c r="M35" s="115"/>
      <c r="N35" s="115"/>
      <c r="O35" s="115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 ht="15.75">
      <c r="A36" s="116"/>
      <c r="B36" s="116"/>
      <c r="C36" s="119"/>
      <c r="D36" s="119"/>
      <c r="E36" s="119"/>
      <c r="F36" s="119"/>
      <c r="G36" s="119"/>
      <c r="H36" s="119"/>
      <c r="I36" s="119"/>
      <c r="J36" s="119"/>
      <c r="K36" s="119"/>
      <c r="L36" s="113"/>
      <c r="M36" s="115"/>
      <c r="N36" s="115"/>
      <c r="O36" s="115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 ht="15.75">
      <c r="A37" s="116"/>
      <c r="B37" s="116"/>
      <c r="C37" s="119"/>
      <c r="D37" s="119"/>
      <c r="E37" s="119"/>
      <c r="F37" s="119"/>
      <c r="G37" s="119"/>
      <c r="H37" s="119"/>
      <c r="I37" s="119"/>
      <c r="J37" s="119"/>
      <c r="K37" s="119"/>
      <c r="L37" s="113"/>
      <c r="M37" s="115"/>
      <c r="N37" s="115"/>
      <c r="O37" s="115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 ht="15.75">
      <c r="A38" s="116"/>
      <c r="B38" s="116"/>
      <c r="C38" s="119"/>
      <c r="D38" s="119"/>
      <c r="E38" s="119"/>
      <c r="F38" s="119"/>
      <c r="G38" s="119"/>
      <c r="H38" s="119"/>
      <c r="I38" s="119"/>
      <c r="J38" s="119"/>
      <c r="K38" s="119"/>
      <c r="L38" s="113"/>
      <c r="M38" s="115"/>
      <c r="N38" s="115"/>
      <c r="O38" s="115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 ht="15.75">
      <c r="A39" s="116"/>
      <c r="B39" s="116"/>
      <c r="C39" s="119"/>
      <c r="D39" s="119"/>
      <c r="E39" s="119"/>
      <c r="F39" s="119"/>
      <c r="G39" s="119"/>
      <c r="H39" s="119"/>
      <c r="I39" s="119"/>
      <c r="J39" s="119"/>
      <c r="K39" s="119"/>
      <c r="L39" s="113"/>
      <c r="M39" s="115"/>
      <c r="N39" s="115"/>
      <c r="O39" s="115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 ht="15.75">
      <c r="A40" s="116"/>
      <c r="B40" s="116"/>
      <c r="C40" s="119"/>
      <c r="D40" s="119"/>
      <c r="E40" s="119"/>
      <c r="F40" s="119"/>
      <c r="G40" s="119"/>
      <c r="H40" s="119"/>
      <c r="I40" s="119"/>
      <c r="J40" s="119"/>
      <c r="K40" s="119"/>
      <c r="L40" s="113"/>
      <c r="M40" s="115"/>
      <c r="N40" s="115"/>
      <c r="O40" s="115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 ht="18">
      <c r="A41" s="125"/>
      <c r="B41" s="125"/>
      <c r="C41" s="119"/>
      <c r="D41" s="119"/>
      <c r="E41" s="119"/>
      <c r="F41" s="119"/>
      <c r="G41" s="119"/>
      <c r="H41" s="119"/>
      <c r="I41" s="119"/>
      <c r="J41" s="119"/>
      <c r="K41" s="119"/>
      <c r="L41" s="113"/>
      <c r="M41" s="115"/>
      <c r="N41" s="115"/>
      <c r="O41" s="115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 ht="18">
      <c r="A42" s="126"/>
      <c r="B42" s="126"/>
      <c r="C42" s="119"/>
      <c r="D42" s="119"/>
      <c r="E42" s="119"/>
      <c r="F42" s="119"/>
      <c r="G42" s="119"/>
      <c r="H42" s="119"/>
      <c r="I42" s="119"/>
      <c r="J42" s="119"/>
      <c r="K42" s="119"/>
      <c r="L42" s="113"/>
      <c r="M42" s="115"/>
      <c r="N42" s="115"/>
      <c r="O42" s="115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 ht="35.1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10"/>
      <c r="M43" s="115"/>
      <c r="N43" s="115"/>
      <c r="O43" s="115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 ht="14.25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5"/>
      <c r="N44" s="115"/>
      <c r="O44" s="115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 ht="14.2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 ht="14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 ht="14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 ht="14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 ht="14.2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 ht="14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 ht="14.2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 ht="14.2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 ht="14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 ht="14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 ht="14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4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4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4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4.25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4.25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4.25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4.25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4.25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4.25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4.25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4.25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4.25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4.25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4.25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4.25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4.25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4.25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4.25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4.25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4.25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4.25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4.25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4.25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4.25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4.25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4.25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4.25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4.25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4.25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4.2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4.25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4.25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4.25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4.25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4.25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4.25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</sheetData>
  <mergeCells count="21">
    <mergeCell ref="I9:L9"/>
    <mergeCell ref="I10:L10"/>
    <mergeCell ref="A10:B10"/>
    <mergeCell ref="C10:E10"/>
    <mergeCell ref="F10:H10"/>
    <mergeCell ref="A30:K30"/>
    <mergeCell ref="A3:A4"/>
    <mergeCell ref="B3:C4"/>
    <mergeCell ref="D3:J3"/>
    <mergeCell ref="D4:J4"/>
    <mergeCell ref="I7:L7"/>
    <mergeCell ref="A8:B8"/>
    <mergeCell ref="C8:E8"/>
    <mergeCell ref="F8:H8"/>
    <mergeCell ref="A9:B9"/>
    <mergeCell ref="C9:E9"/>
    <mergeCell ref="F9:H9"/>
    <mergeCell ref="I8:L8"/>
    <mergeCell ref="A7:B7"/>
    <mergeCell ref="C7:E7"/>
    <mergeCell ref="F7:H7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pageSetUpPr fitToPage="1"/>
  </sheetPr>
  <dimension ref="A1:L36"/>
  <sheetViews>
    <sheetView showGridLines="0" showRuler="0" topLeftCell="A22" zoomScale="40" zoomScaleNormal="40" zoomScaleSheetLayoutView="85" zoomScalePageLayoutView="85" workbookViewId="0">
      <selection activeCell="B12" sqref="B12:E12"/>
    </sheetView>
  </sheetViews>
  <sheetFormatPr defaultColWidth="11.42578125" defaultRowHeight="14.25"/>
  <cols>
    <col min="1" max="1" width="29.42578125" style="10" customWidth="1"/>
    <col min="2" max="2" width="28.42578125" style="9" customWidth="1"/>
    <col min="3" max="3" width="29.7109375" style="9" customWidth="1"/>
    <col min="4" max="4" width="62.42578125" style="9" customWidth="1"/>
    <col min="5" max="5" width="37.42578125" style="9" customWidth="1"/>
    <col min="6" max="6" width="4.140625" style="9" customWidth="1"/>
    <col min="7" max="7" width="26.5703125" style="9" customWidth="1"/>
    <col min="8" max="8" width="28" style="9" customWidth="1"/>
    <col min="9" max="9" width="27.5703125" style="9" customWidth="1"/>
    <col min="10" max="10" width="59.28515625" style="9" customWidth="1"/>
    <col min="11" max="11" width="42" style="9" customWidth="1"/>
    <col min="12" max="16384" width="11.42578125" style="9"/>
  </cols>
  <sheetData>
    <row r="1" spans="1:12" ht="52.5" customHeight="1">
      <c r="A1" s="199"/>
      <c r="B1" s="199"/>
      <c r="C1" s="199"/>
      <c r="D1" s="202" t="s">
        <v>0</v>
      </c>
      <c r="E1" s="203"/>
      <c r="F1" s="203"/>
      <c r="G1" s="203"/>
      <c r="H1" s="203"/>
      <c r="I1" s="203"/>
      <c r="J1" s="203"/>
      <c r="K1" s="148" t="s">
        <v>1</v>
      </c>
    </row>
    <row r="2" spans="1:12" ht="52.5" customHeight="1">
      <c r="A2" s="199"/>
      <c r="B2" s="199"/>
      <c r="C2" s="199"/>
      <c r="D2" s="203" t="s">
        <v>16</v>
      </c>
      <c r="E2" s="203"/>
      <c r="F2" s="203"/>
      <c r="G2" s="203"/>
      <c r="H2" s="203"/>
      <c r="I2" s="203"/>
      <c r="J2" s="203"/>
      <c r="K2" s="147" t="s">
        <v>3</v>
      </c>
    </row>
    <row r="3" spans="1:12" ht="20.25">
      <c r="A3" s="51"/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2" ht="32.25" customHeight="1" thickBot="1">
      <c r="A4" s="204" t="s">
        <v>17</v>
      </c>
      <c r="B4" s="204"/>
      <c r="C4" s="204"/>
      <c r="D4" s="204"/>
      <c r="E4" s="204"/>
      <c r="F4" s="71"/>
      <c r="G4" s="204" t="s">
        <v>18</v>
      </c>
      <c r="H4" s="204"/>
      <c r="I4" s="204"/>
      <c r="J4" s="204"/>
      <c r="K4" s="204"/>
    </row>
    <row r="5" spans="1:12" ht="48.75" customHeight="1" thickTop="1">
      <c r="A5" s="40" t="s">
        <v>19</v>
      </c>
      <c r="B5" s="200" t="s">
        <v>20</v>
      </c>
      <c r="C5" s="200"/>
      <c r="D5" s="200"/>
      <c r="E5" s="201"/>
      <c r="F5" s="41"/>
      <c r="G5" s="40" t="s">
        <v>19</v>
      </c>
      <c r="H5" s="181" t="s">
        <v>20</v>
      </c>
      <c r="I5" s="181"/>
      <c r="J5" s="181"/>
      <c r="K5" s="182"/>
    </row>
    <row r="6" spans="1:12" ht="99" customHeight="1">
      <c r="A6" s="42" t="s">
        <v>21</v>
      </c>
      <c r="B6" s="198" t="s">
        <v>22</v>
      </c>
      <c r="C6" s="183"/>
      <c r="D6" s="183"/>
      <c r="E6" s="184"/>
      <c r="F6" s="41"/>
      <c r="G6" s="42" t="s">
        <v>21</v>
      </c>
      <c r="H6" s="185" t="s">
        <v>23</v>
      </c>
      <c r="I6" s="185"/>
      <c r="J6" s="185"/>
      <c r="K6" s="186"/>
    </row>
    <row r="7" spans="1:12" ht="99" customHeight="1">
      <c r="A7" s="42" t="s">
        <v>24</v>
      </c>
      <c r="B7" s="198" t="s">
        <v>25</v>
      </c>
      <c r="C7" s="183"/>
      <c r="D7" s="183"/>
      <c r="E7" s="184"/>
      <c r="F7" s="41"/>
      <c r="G7" s="42" t="s">
        <v>24</v>
      </c>
      <c r="H7" s="185" t="s">
        <v>26</v>
      </c>
      <c r="I7" s="185"/>
      <c r="J7" s="185"/>
      <c r="K7" s="186"/>
    </row>
    <row r="8" spans="1:12" ht="99" customHeight="1">
      <c r="A8" s="42" t="s">
        <v>27</v>
      </c>
      <c r="B8" s="198" t="s">
        <v>28</v>
      </c>
      <c r="C8" s="183"/>
      <c r="D8" s="183"/>
      <c r="E8" s="184"/>
      <c r="F8" s="41"/>
      <c r="G8" s="42" t="s">
        <v>27</v>
      </c>
      <c r="H8" s="185" t="s">
        <v>29</v>
      </c>
      <c r="I8" s="185"/>
      <c r="J8" s="185"/>
      <c r="K8" s="186"/>
      <c r="L8" s="9" t="str">
        <f>IFERROR(VLOOKUP(K8,'Parámetros de riesgo'!$C$27:$D$31,2,FALSE),IFERROR(VLOOKUP(K8,'Parámetros de riesgo'!$I$27:$J$30,2,FALSE),""))</f>
        <v/>
      </c>
    </row>
    <row r="9" spans="1:12" ht="99" customHeight="1">
      <c r="A9" s="42" t="s">
        <v>30</v>
      </c>
      <c r="B9" s="198" t="s">
        <v>31</v>
      </c>
      <c r="C9" s="183"/>
      <c r="D9" s="183"/>
      <c r="E9" s="184"/>
      <c r="F9" s="41"/>
      <c r="G9" s="42" t="s">
        <v>30</v>
      </c>
      <c r="H9" s="185" t="s">
        <v>32</v>
      </c>
      <c r="I9" s="185"/>
      <c r="J9" s="185"/>
      <c r="K9" s="186"/>
    </row>
    <row r="10" spans="1:12" ht="99" customHeight="1">
      <c r="A10" s="42" t="s">
        <v>33</v>
      </c>
      <c r="B10" s="198" t="s">
        <v>34</v>
      </c>
      <c r="C10" s="183"/>
      <c r="D10" s="183"/>
      <c r="E10" s="184"/>
      <c r="F10" s="41"/>
      <c r="G10" s="42" t="s">
        <v>33</v>
      </c>
      <c r="H10" s="185" t="s">
        <v>35</v>
      </c>
      <c r="I10" s="185"/>
      <c r="J10" s="185"/>
      <c r="K10" s="186"/>
    </row>
    <row r="11" spans="1:12" ht="99" customHeight="1">
      <c r="A11" s="42" t="s">
        <v>36</v>
      </c>
      <c r="B11" s="198" t="s">
        <v>37</v>
      </c>
      <c r="C11" s="183"/>
      <c r="D11" s="183"/>
      <c r="E11" s="184"/>
      <c r="F11" s="43"/>
      <c r="G11" s="42" t="s">
        <v>36</v>
      </c>
      <c r="H11" s="185" t="s">
        <v>38</v>
      </c>
      <c r="I11" s="185"/>
      <c r="J11" s="185"/>
      <c r="K11" s="186"/>
    </row>
    <row r="12" spans="1:12" ht="99" customHeight="1">
      <c r="A12" s="44" t="s">
        <v>39</v>
      </c>
      <c r="B12" s="176" t="s">
        <v>40</v>
      </c>
      <c r="C12" s="176"/>
      <c r="D12" s="176"/>
      <c r="E12" s="177"/>
      <c r="F12" s="43"/>
      <c r="G12" s="44" t="s">
        <v>39</v>
      </c>
      <c r="H12" s="178" t="s">
        <v>41</v>
      </c>
      <c r="I12" s="179"/>
      <c r="J12" s="179"/>
      <c r="K12" s="180"/>
    </row>
    <row r="13" spans="1:12" ht="99" customHeight="1">
      <c r="A13" s="44" t="s">
        <v>42</v>
      </c>
      <c r="B13" s="176" t="s">
        <v>43</v>
      </c>
      <c r="C13" s="176"/>
      <c r="D13" s="176"/>
      <c r="E13" s="177"/>
      <c r="F13" s="43"/>
      <c r="G13" s="44" t="s">
        <v>42</v>
      </c>
      <c r="H13" s="197" t="s">
        <v>44</v>
      </c>
      <c r="I13" s="176"/>
      <c r="J13" s="176"/>
      <c r="K13" s="177"/>
    </row>
    <row r="14" spans="1:12" ht="99" customHeight="1" thickBot="1">
      <c r="A14" s="45" t="s">
        <v>45</v>
      </c>
      <c r="B14" s="193" t="s">
        <v>46</v>
      </c>
      <c r="C14" s="174"/>
      <c r="D14" s="174"/>
      <c r="E14" s="175"/>
      <c r="F14" s="41"/>
      <c r="G14" s="45" t="s">
        <v>45</v>
      </c>
      <c r="H14" s="174" t="s">
        <v>47</v>
      </c>
      <c r="I14" s="174"/>
      <c r="J14" s="174"/>
      <c r="K14" s="175"/>
    </row>
    <row r="15" spans="1:12" ht="12" customHeight="1" thickTop="1" thickBot="1">
      <c r="A15" s="46"/>
      <c r="B15" s="41"/>
      <c r="C15" s="47"/>
      <c r="D15" s="47"/>
      <c r="E15" s="47"/>
      <c r="F15" s="47"/>
      <c r="G15" s="47"/>
      <c r="H15" s="47"/>
      <c r="I15" s="47"/>
      <c r="J15" s="47"/>
      <c r="K15" s="47"/>
    </row>
    <row r="16" spans="1:12" ht="36" customHeight="1" thickTop="1">
      <c r="A16" s="48" t="s">
        <v>48</v>
      </c>
      <c r="B16" s="194" t="s">
        <v>20</v>
      </c>
      <c r="C16" s="195"/>
      <c r="D16" s="195"/>
      <c r="E16" s="196"/>
      <c r="F16" s="41"/>
      <c r="G16" s="49" t="s">
        <v>48</v>
      </c>
      <c r="H16" s="181" t="s">
        <v>20</v>
      </c>
      <c r="I16" s="181"/>
      <c r="J16" s="181"/>
      <c r="K16" s="182"/>
    </row>
    <row r="17" spans="1:11" ht="39.75" customHeight="1">
      <c r="A17" s="50" t="s">
        <v>49</v>
      </c>
      <c r="B17" s="187" t="s">
        <v>50</v>
      </c>
      <c r="C17" s="188"/>
      <c r="D17" s="188"/>
      <c r="E17" s="189"/>
      <c r="F17" s="41"/>
      <c r="G17" s="42" t="s">
        <v>49</v>
      </c>
      <c r="H17" s="185" t="s">
        <v>51</v>
      </c>
      <c r="I17" s="185"/>
      <c r="J17" s="185"/>
      <c r="K17" s="186"/>
    </row>
    <row r="18" spans="1:11" ht="39.75" customHeight="1">
      <c r="A18" s="50" t="s">
        <v>52</v>
      </c>
      <c r="B18" s="187" t="s">
        <v>53</v>
      </c>
      <c r="C18" s="188"/>
      <c r="D18" s="188"/>
      <c r="E18" s="189"/>
      <c r="F18" s="51"/>
      <c r="G18" s="42" t="s">
        <v>52</v>
      </c>
      <c r="H18" s="185" t="s">
        <v>54</v>
      </c>
      <c r="I18" s="185"/>
      <c r="J18" s="185"/>
      <c r="K18" s="186"/>
    </row>
    <row r="19" spans="1:11" ht="39.75" customHeight="1" thickBot="1">
      <c r="A19" s="52" t="s">
        <v>55</v>
      </c>
      <c r="B19" s="190" t="s">
        <v>56</v>
      </c>
      <c r="C19" s="191"/>
      <c r="D19" s="191"/>
      <c r="E19" s="192"/>
      <c r="F19" s="41"/>
      <c r="G19" s="45" t="s">
        <v>55</v>
      </c>
      <c r="H19" s="174" t="s">
        <v>57</v>
      </c>
      <c r="I19" s="174"/>
      <c r="J19" s="174"/>
      <c r="K19" s="175"/>
    </row>
    <row r="20" spans="1:11" ht="21.75" thickTop="1" thickBot="1">
      <c r="A20" s="46"/>
      <c r="B20" s="41"/>
      <c r="C20" s="47"/>
      <c r="D20" s="47"/>
      <c r="E20" s="47"/>
      <c r="F20" s="41"/>
      <c r="G20" s="46"/>
      <c r="H20" s="41"/>
      <c r="I20" s="47"/>
      <c r="J20" s="47"/>
      <c r="K20" s="47"/>
    </row>
    <row r="21" spans="1:11" ht="41.25" customHeight="1" thickTop="1">
      <c r="A21" s="40" t="s">
        <v>58</v>
      </c>
      <c r="B21" s="181" t="s">
        <v>20</v>
      </c>
      <c r="C21" s="181"/>
      <c r="D21" s="181"/>
      <c r="E21" s="182"/>
      <c r="F21" s="41"/>
      <c r="G21" s="40" t="s">
        <v>58</v>
      </c>
      <c r="H21" s="181" t="s">
        <v>20</v>
      </c>
      <c r="I21" s="181"/>
      <c r="J21" s="181"/>
      <c r="K21" s="182"/>
    </row>
    <row r="22" spans="1:11" ht="74.25" customHeight="1">
      <c r="A22" s="53" t="s">
        <v>59</v>
      </c>
      <c r="B22" s="183" t="s">
        <v>60</v>
      </c>
      <c r="C22" s="183"/>
      <c r="D22" s="183"/>
      <c r="E22" s="184"/>
      <c r="F22" s="41"/>
      <c r="G22" s="42" t="s">
        <v>59</v>
      </c>
      <c r="H22" s="185" t="s">
        <v>61</v>
      </c>
      <c r="I22" s="185"/>
      <c r="J22" s="185"/>
      <c r="K22" s="186"/>
    </row>
    <row r="23" spans="1:11" ht="74.25" customHeight="1">
      <c r="A23" s="54" t="s">
        <v>62</v>
      </c>
      <c r="B23" s="185" t="s">
        <v>63</v>
      </c>
      <c r="C23" s="185"/>
      <c r="D23" s="185"/>
      <c r="E23" s="186"/>
      <c r="F23" s="41"/>
      <c r="G23" s="42" t="s">
        <v>62</v>
      </c>
      <c r="H23" s="185" t="s">
        <v>64</v>
      </c>
      <c r="I23" s="185"/>
      <c r="J23" s="185"/>
      <c r="K23" s="186"/>
    </row>
    <row r="24" spans="1:11" ht="74.25" customHeight="1" thickBot="1">
      <c r="A24" s="55" t="s">
        <v>65</v>
      </c>
      <c r="B24" s="174" t="s">
        <v>66</v>
      </c>
      <c r="C24" s="174"/>
      <c r="D24" s="174"/>
      <c r="E24" s="175"/>
      <c r="F24" s="41"/>
      <c r="G24" s="45" t="s">
        <v>67</v>
      </c>
      <c r="H24" s="174" t="s">
        <v>68</v>
      </c>
      <c r="I24" s="174"/>
      <c r="J24" s="174"/>
      <c r="K24" s="175"/>
    </row>
    <row r="25" spans="1:11" ht="21.75" thickTop="1" thickBot="1">
      <c r="A25" s="46"/>
      <c r="B25" s="41"/>
      <c r="C25" s="47"/>
      <c r="D25" s="47"/>
      <c r="E25" s="47"/>
      <c r="F25" s="41"/>
      <c r="G25" s="46"/>
      <c r="H25" s="41"/>
      <c r="I25" s="47"/>
      <c r="J25" s="47"/>
      <c r="K25" s="47"/>
    </row>
    <row r="26" spans="1:11" ht="50.25" customHeight="1" thickTop="1">
      <c r="A26" s="40" t="s">
        <v>69</v>
      </c>
      <c r="B26" s="144" t="s">
        <v>70</v>
      </c>
      <c r="C26" s="144" t="s">
        <v>71</v>
      </c>
      <c r="D26" s="145" t="s">
        <v>72</v>
      </c>
      <c r="E26" s="56"/>
      <c r="F26" s="41"/>
      <c r="G26" s="40" t="s">
        <v>69</v>
      </c>
      <c r="H26" s="144" t="s">
        <v>70</v>
      </c>
      <c r="I26" s="144" t="s">
        <v>71</v>
      </c>
      <c r="J26" s="57" t="s">
        <v>72</v>
      </c>
      <c r="K26" s="58"/>
    </row>
    <row r="27" spans="1:11" ht="125.25" customHeight="1">
      <c r="A27" s="42" t="s">
        <v>73</v>
      </c>
      <c r="B27" s="59" t="s">
        <v>74</v>
      </c>
      <c r="C27" s="59" t="s">
        <v>75</v>
      </c>
      <c r="D27" s="146" t="s">
        <v>76</v>
      </c>
      <c r="E27" s="60"/>
      <c r="F27" s="41"/>
      <c r="G27" s="42" t="s">
        <v>77</v>
      </c>
      <c r="H27" s="61" t="s">
        <v>78</v>
      </c>
      <c r="I27" s="61" t="s">
        <v>79</v>
      </c>
      <c r="J27" s="62" t="s">
        <v>80</v>
      </c>
      <c r="K27" s="63"/>
    </row>
    <row r="28" spans="1:11" ht="170.25" customHeight="1">
      <c r="A28" s="42" t="s">
        <v>81</v>
      </c>
      <c r="B28" s="64" t="s">
        <v>82</v>
      </c>
      <c r="C28" s="64" t="s">
        <v>83</v>
      </c>
      <c r="D28" s="146" t="s">
        <v>84</v>
      </c>
      <c r="E28" s="60"/>
      <c r="F28" s="41"/>
      <c r="G28" s="42" t="s">
        <v>85</v>
      </c>
      <c r="H28" s="65" t="s">
        <v>86</v>
      </c>
      <c r="I28" s="65" t="s">
        <v>87</v>
      </c>
      <c r="J28" s="149" t="s">
        <v>88</v>
      </c>
      <c r="K28" s="63"/>
    </row>
    <row r="29" spans="1:11" ht="159.4" customHeight="1">
      <c r="A29" s="42" t="s">
        <v>89</v>
      </c>
      <c r="B29" s="66" t="s">
        <v>90</v>
      </c>
      <c r="C29" s="66" t="s">
        <v>91</v>
      </c>
      <c r="D29" s="146" t="s">
        <v>92</v>
      </c>
      <c r="E29" s="60"/>
      <c r="F29" s="41"/>
      <c r="G29" s="42" t="s">
        <v>93</v>
      </c>
      <c r="H29" s="67" t="s">
        <v>94</v>
      </c>
      <c r="I29" s="67" t="s">
        <v>95</v>
      </c>
      <c r="J29" s="149" t="s">
        <v>96</v>
      </c>
      <c r="K29" s="63"/>
    </row>
    <row r="30" spans="1:11" ht="163.9" customHeight="1" thickBot="1">
      <c r="A30" s="42" t="s">
        <v>97</v>
      </c>
      <c r="B30" s="68" t="s">
        <v>98</v>
      </c>
      <c r="C30" s="68" t="s">
        <v>99</v>
      </c>
      <c r="D30" s="146" t="s">
        <v>100</v>
      </c>
      <c r="E30" s="60"/>
      <c r="F30" s="41"/>
      <c r="G30" s="45" t="s">
        <v>101</v>
      </c>
      <c r="H30" s="69" t="s">
        <v>102</v>
      </c>
      <c r="I30" s="69" t="s">
        <v>103</v>
      </c>
      <c r="J30" s="150" t="s">
        <v>104</v>
      </c>
      <c r="K30" s="63"/>
    </row>
    <row r="31" spans="1:11" ht="189.75" customHeight="1" thickTop="1" thickBot="1">
      <c r="A31" s="45" t="s">
        <v>105</v>
      </c>
      <c r="B31" s="70" t="s">
        <v>106</v>
      </c>
      <c r="C31" s="70" t="s">
        <v>107</v>
      </c>
      <c r="D31" s="72" t="s">
        <v>108</v>
      </c>
      <c r="E31" s="60"/>
      <c r="F31" s="41"/>
      <c r="G31" s="71"/>
      <c r="H31" s="71"/>
      <c r="I31" s="71"/>
      <c r="J31" s="71"/>
      <c r="K31" s="71"/>
    </row>
    <row r="32" spans="1:11" ht="21" thickTop="1">
      <c r="A32" s="51"/>
      <c r="B32" s="71"/>
      <c r="C32" s="71"/>
      <c r="D32" s="71"/>
      <c r="E32" s="71"/>
      <c r="F32" s="71"/>
      <c r="G32" s="71"/>
      <c r="H32" s="71"/>
      <c r="I32" s="71"/>
      <c r="J32" s="71"/>
      <c r="K32" s="71"/>
    </row>
    <row r="33" spans="1:11" ht="20.25">
      <c r="A33" s="51"/>
      <c r="B33" s="71"/>
      <c r="C33" s="71"/>
      <c r="D33" s="71"/>
      <c r="E33" s="71"/>
      <c r="F33" s="71"/>
      <c r="G33" s="71"/>
      <c r="H33" s="71"/>
      <c r="I33" s="71"/>
      <c r="J33" s="71"/>
      <c r="K33" s="71"/>
    </row>
    <row r="34" spans="1:11" ht="20.25">
      <c r="A34" s="51"/>
      <c r="B34" s="71"/>
      <c r="C34" s="71"/>
      <c r="D34" s="71"/>
      <c r="E34" s="71"/>
      <c r="F34" s="71"/>
      <c r="G34" s="71"/>
      <c r="H34" s="71"/>
      <c r="I34" s="71"/>
      <c r="J34" s="71"/>
      <c r="K34" s="71"/>
    </row>
    <row r="35" spans="1:11" ht="20.25">
      <c r="A35" s="51"/>
      <c r="B35" s="71"/>
      <c r="C35" s="71"/>
      <c r="D35" s="71"/>
      <c r="E35" s="71"/>
      <c r="F35" s="71"/>
      <c r="G35" s="71"/>
      <c r="H35" s="71"/>
      <c r="I35" s="71"/>
      <c r="J35" s="71"/>
      <c r="K35" s="71"/>
    </row>
    <row r="36" spans="1:11" ht="20.25">
      <c r="A36" s="51"/>
      <c r="B36" s="71"/>
      <c r="C36" s="71"/>
      <c r="D36" s="71"/>
      <c r="E36" s="71"/>
      <c r="F36" s="71"/>
      <c r="G36" s="71"/>
      <c r="H36" s="71"/>
      <c r="I36" s="71"/>
      <c r="J36" s="71"/>
      <c r="K36" s="71"/>
    </row>
  </sheetData>
  <mergeCells count="41">
    <mergeCell ref="A1:C2"/>
    <mergeCell ref="B5:E5"/>
    <mergeCell ref="H5:K5"/>
    <mergeCell ref="B6:E6"/>
    <mergeCell ref="D1:J1"/>
    <mergeCell ref="D2:J2"/>
    <mergeCell ref="A4:E4"/>
    <mergeCell ref="G4:K4"/>
    <mergeCell ref="H6:K6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B14:E14"/>
    <mergeCell ref="H14:K14"/>
    <mergeCell ref="B16:E16"/>
    <mergeCell ref="H16:K16"/>
    <mergeCell ref="B13:E13"/>
    <mergeCell ref="H13:K13"/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</mergeCells>
  <printOptions horizontalCentered="1"/>
  <pageMargins left="0.51181102362204722" right="0.51181102362204722" top="0.78740157480314965" bottom="0.74803149606299213" header="0.31496062992125984" footer="0.31496062992125984"/>
  <pageSetup scale="32" fitToHeight="0" orientation="landscape" r:id="rId1"/>
  <headerFooter>
    <oddFooter>&amp;R&amp;"Arial,Normal"&amp;16Página &amp;P de &amp;N</oddFooter>
  </headerFooter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pageSetUpPr fitToPage="1"/>
  </sheetPr>
  <dimension ref="A2:N91"/>
  <sheetViews>
    <sheetView showGridLines="0" topLeftCell="F57" zoomScale="85" zoomScaleNormal="85" zoomScaleSheetLayoutView="115" zoomScalePageLayoutView="80" workbookViewId="0">
      <selection activeCell="A9" sqref="A9"/>
    </sheetView>
  </sheetViews>
  <sheetFormatPr defaultColWidth="0.7109375" defaultRowHeight="14.25"/>
  <cols>
    <col min="1" max="1" width="20" style="7" customWidth="1"/>
    <col min="2" max="2" width="28.85546875" style="7" customWidth="1"/>
    <col min="3" max="3" width="46.4257812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39.7109375" style="7" customWidth="1"/>
    <col min="14" max="14" width="16.28515625" style="7" customWidth="1"/>
    <col min="15" max="16384" width="0.7109375" style="7"/>
  </cols>
  <sheetData>
    <row r="2" spans="1:14" ht="57.75" customHeight="1">
      <c r="A2" s="163"/>
      <c r="B2" s="164"/>
      <c r="C2" s="164"/>
      <c r="D2" s="267" t="s">
        <v>0</v>
      </c>
      <c r="E2" s="268"/>
      <c r="F2" s="268"/>
      <c r="G2" s="268"/>
      <c r="H2" s="268"/>
      <c r="I2" s="268"/>
      <c r="J2" s="268"/>
      <c r="K2" s="268"/>
      <c r="L2" s="155" t="s">
        <v>1</v>
      </c>
    </row>
    <row r="3" spans="1:14" ht="60" customHeight="1">
      <c r="A3" s="163"/>
      <c r="B3" s="164"/>
      <c r="C3" s="164"/>
      <c r="D3" s="267" t="s">
        <v>2</v>
      </c>
      <c r="E3" s="268"/>
      <c r="F3" s="268"/>
      <c r="G3" s="268"/>
      <c r="H3" s="268"/>
      <c r="I3" s="268"/>
      <c r="J3" s="268"/>
      <c r="K3" s="268"/>
      <c r="L3" s="154" t="s">
        <v>3</v>
      </c>
    </row>
    <row r="4" spans="1:14" ht="33" customHeight="1">
      <c r="A4" s="141"/>
      <c r="B4" s="22"/>
      <c r="C4" s="22"/>
      <c r="D4" s="23"/>
      <c r="E4" s="23"/>
      <c r="F4" s="23"/>
      <c r="G4" s="23"/>
      <c r="H4" s="23"/>
      <c r="I4" s="23"/>
      <c r="J4" s="23"/>
      <c r="K4" s="23"/>
      <c r="L4" s="23"/>
    </row>
    <row r="5" spans="1:14" ht="15" customHeight="1">
      <c r="A5" s="269" t="s">
        <v>109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1"/>
    </row>
    <row r="6" spans="1:14" ht="15" customHeight="1">
      <c r="A6" s="265" t="s">
        <v>110</v>
      </c>
      <c r="B6" s="266"/>
      <c r="C6" s="266"/>
      <c r="D6" s="266"/>
      <c r="E6" s="266"/>
      <c r="F6" s="266"/>
      <c r="G6" s="266"/>
      <c r="H6" s="266"/>
      <c r="I6" s="264" t="s">
        <v>111</v>
      </c>
      <c r="J6" s="264"/>
      <c r="K6" s="264"/>
      <c r="L6" s="276" t="s">
        <v>112</v>
      </c>
      <c r="M6" s="276"/>
      <c r="N6" s="277"/>
    </row>
    <row r="7" spans="1:14" ht="86.1" customHeight="1">
      <c r="A7" s="38" t="s">
        <v>113</v>
      </c>
      <c r="B7" s="24" t="s">
        <v>114</v>
      </c>
      <c r="C7" s="24" t="s">
        <v>115</v>
      </c>
      <c r="D7" s="25" t="s">
        <v>116</v>
      </c>
      <c r="E7" s="25" t="s">
        <v>117</v>
      </c>
      <c r="F7" s="25" t="s">
        <v>118</v>
      </c>
      <c r="G7" s="25" t="s">
        <v>119</v>
      </c>
      <c r="H7" s="25" t="s">
        <v>120</v>
      </c>
      <c r="I7" s="25" t="s">
        <v>121</v>
      </c>
      <c r="J7" s="24" t="s">
        <v>70</v>
      </c>
      <c r="K7" s="24" t="s">
        <v>71</v>
      </c>
      <c r="L7" s="24" t="s">
        <v>122</v>
      </c>
      <c r="M7" s="24" t="s">
        <v>123</v>
      </c>
      <c r="N7" s="31" t="s">
        <v>4</v>
      </c>
    </row>
    <row r="8" spans="1:14" ht="36.75" customHeight="1">
      <c r="A8" s="272" t="s">
        <v>124</v>
      </c>
      <c r="B8" s="228" t="s">
        <v>125</v>
      </c>
      <c r="C8" s="217" t="s">
        <v>126</v>
      </c>
      <c r="D8" s="262" t="s">
        <v>49</v>
      </c>
      <c r="E8" s="217" t="s">
        <v>127</v>
      </c>
      <c r="F8" s="217" t="s">
        <v>128</v>
      </c>
      <c r="G8" s="262" t="s">
        <v>65</v>
      </c>
      <c r="H8" s="262" t="s">
        <v>129</v>
      </c>
      <c r="I8" s="237">
        <f>IFERROR(VLOOKUP(H8,Naturaleza,2,FALSE)*VLOOKUP('Matriz Riesgo y Op'!D8,Probabilidad,2,FALSE)*VLOOKUP('Matriz Riesgo y Op'!G8,Impacto,2,FALSE),"")</f>
        <v>100</v>
      </c>
      <c r="J8" s="208" t="str">
        <f t="shared" ref="J8" si="0"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211" t="str">
        <f>IFERROR(VLOOKUP(J8,'Parámetros de riesgo'!$B$27:$C$31,2,FALSE),IFERROR(VLOOKUP(J8,'Parámetros de riesgo'!$H$27:$I$30,2,FALSE),""))</f>
        <v>VIGILARLO</v>
      </c>
      <c r="L8" s="214" t="str">
        <f>IFERROR(VLOOKUP(K8,'Parámetros de riesgo'!$C$27:$D$31,2,FALSE),IFERROR(VLOOKUP(K8,'Parámetros de riesgo'!$I$27:$J$30,2,FALSE),""))</f>
        <v>Control rutinario, no afecta la secuencia e integridad del proceso  y/o partes interesadas. Documentar en las acciones de respuesta de la matriz de riesgos y oportunidades.</v>
      </c>
      <c r="M8" s="151" t="s">
        <v>130</v>
      </c>
      <c r="N8" s="32" t="s">
        <v>131</v>
      </c>
    </row>
    <row r="9" spans="1:14" ht="15" customHeight="1">
      <c r="A9" s="273"/>
      <c r="B9" s="229"/>
      <c r="C9" s="218"/>
      <c r="D9" s="263"/>
      <c r="E9" s="218"/>
      <c r="F9" s="218"/>
      <c r="G9" s="263"/>
      <c r="H9" s="263"/>
      <c r="I9" s="238"/>
      <c r="J9" s="209"/>
      <c r="K9" s="212"/>
      <c r="L9" s="215"/>
      <c r="M9" s="151"/>
      <c r="N9" s="32"/>
    </row>
    <row r="10" spans="1:14" ht="15" customHeight="1">
      <c r="A10" s="273"/>
      <c r="B10" s="229"/>
      <c r="C10" s="218"/>
      <c r="D10" s="263"/>
      <c r="E10" s="218"/>
      <c r="F10" s="218"/>
      <c r="G10" s="263"/>
      <c r="H10" s="263"/>
      <c r="I10" s="238"/>
      <c r="J10" s="209"/>
      <c r="K10" s="212"/>
      <c r="L10" s="215"/>
      <c r="M10" s="151"/>
      <c r="N10" s="32"/>
    </row>
    <row r="11" spans="1:14" ht="15" customHeight="1">
      <c r="A11" s="273"/>
      <c r="B11" s="229"/>
      <c r="C11" s="218"/>
      <c r="D11" s="263"/>
      <c r="E11" s="218"/>
      <c r="F11" s="218"/>
      <c r="G11" s="263"/>
      <c r="H11" s="263"/>
      <c r="I11" s="238"/>
      <c r="J11" s="209"/>
      <c r="K11" s="212"/>
      <c r="L11" s="215"/>
      <c r="M11" s="151"/>
      <c r="N11" s="32"/>
    </row>
    <row r="12" spans="1:14" ht="15" customHeight="1">
      <c r="A12" s="274"/>
      <c r="B12" s="230"/>
      <c r="C12" s="245"/>
      <c r="D12" s="275"/>
      <c r="E12" s="218"/>
      <c r="F12" s="218"/>
      <c r="G12" s="263"/>
      <c r="H12" s="263"/>
      <c r="I12" s="238"/>
      <c r="J12" s="210"/>
      <c r="K12" s="213"/>
      <c r="L12" s="216"/>
      <c r="M12" s="151"/>
      <c r="N12" s="32"/>
    </row>
    <row r="13" spans="1:14" ht="51" customHeight="1">
      <c r="A13" s="272" t="s">
        <v>124</v>
      </c>
      <c r="B13" s="228" t="s">
        <v>132</v>
      </c>
      <c r="C13" s="217" t="s">
        <v>133</v>
      </c>
      <c r="D13" s="288" t="s">
        <v>49</v>
      </c>
      <c r="E13" s="217" t="s">
        <v>134</v>
      </c>
      <c r="F13" s="217" t="s">
        <v>135</v>
      </c>
      <c r="G13" s="205" t="s">
        <v>62</v>
      </c>
      <c r="H13" s="205" t="s">
        <v>129</v>
      </c>
      <c r="I13" s="237">
        <f>IFERROR(VLOOKUP(H13,Naturaleza,2,FALSE)*VLOOKUP('Matriz Riesgo y Op'!D13,Probabilidad,2,FALSE)*VLOOKUP('Matriz Riesgo y Op'!G13,Impacto,2,FALSE),"")</f>
        <v>70</v>
      </c>
      <c r="J13" s="208" t="str">
        <f t="shared" ref="J13" si="1"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211" t="str">
        <f>IFERROR(VLOOKUP(J13,'Parámetros de riesgo'!$B$27:$C$31,2,FALSE),IFERROR(VLOOKUP(J13,'Parámetros de riesgo'!$H$27:$I$30,2,FALSE),""))</f>
        <v>VIGILARLO</v>
      </c>
      <c r="L13" s="214" t="str">
        <f>IFERROR(VLOOKUP(K13,'Parámetros de riesgo'!$C$27:$D$31,2,FALSE),IFERROR(VLOOKUP(K13,'Parámetros de riesgo'!$I$27:$J$30,2,FALSE),""))</f>
        <v>Control rutinario, no afecta la secuencia e integridad del proceso  y/o partes interesadas. Documentar en las acciones de respuesta de la matriz de riesgos y oportunidades.</v>
      </c>
      <c r="M13" s="152" t="s">
        <v>136</v>
      </c>
      <c r="N13" s="33" t="s">
        <v>137</v>
      </c>
    </row>
    <row r="14" spans="1:14" ht="15" customHeight="1">
      <c r="A14" s="273"/>
      <c r="B14" s="229"/>
      <c r="C14" s="218"/>
      <c r="D14" s="289"/>
      <c r="E14" s="218"/>
      <c r="F14" s="218"/>
      <c r="G14" s="206"/>
      <c r="H14" s="206"/>
      <c r="I14" s="238"/>
      <c r="J14" s="209"/>
      <c r="K14" s="212"/>
      <c r="L14" s="215"/>
      <c r="M14" s="152"/>
      <c r="N14" s="33"/>
    </row>
    <row r="15" spans="1:14" ht="15" customHeight="1">
      <c r="A15" s="273"/>
      <c r="B15" s="229"/>
      <c r="C15" s="218"/>
      <c r="D15" s="289"/>
      <c r="E15" s="218"/>
      <c r="F15" s="218"/>
      <c r="G15" s="206"/>
      <c r="H15" s="206"/>
      <c r="I15" s="238"/>
      <c r="J15" s="209"/>
      <c r="K15" s="212"/>
      <c r="L15" s="215"/>
      <c r="M15" s="152"/>
      <c r="N15" s="33"/>
    </row>
    <row r="16" spans="1:14" ht="15" customHeight="1">
      <c r="A16" s="273"/>
      <c r="B16" s="229"/>
      <c r="C16" s="218"/>
      <c r="D16" s="289"/>
      <c r="E16" s="218"/>
      <c r="F16" s="218"/>
      <c r="G16" s="206"/>
      <c r="H16" s="206"/>
      <c r="I16" s="238"/>
      <c r="J16" s="209"/>
      <c r="K16" s="212"/>
      <c r="L16" s="215"/>
      <c r="M16" s="152"/>
      <c r="N16" s="33"/>
    </row>
    <row r="17" spans="1:14" ht="15" customHeight="1">
      <c r="A17" s="274"/>
      <c r="B17" s="230"/>
      <c r="C17" s="245"/>
      <c r="D17" s="290"/>
      <c r="E17" s="218"/>
      <c r="F17" s="218"/>
      <c r="G17" s="206"/>
      <c r="H17" s="206"/>
      <c r="I17" s="238"/>
      <c r="J17" s="210"/>
      <c r="K17" s="213"/>
      <c r="L17" s="216"/>
      <c r="M17" s="152"/>
      <c r="N17" s="33"/>
    </row>
    <row r="18" spans="1:14" ht="41.25" customHeight="1">
      <c r="A18" s="272" t="s">
        <v>124</v>
      </c>
      <c r="B18" s="228" t="s">
        <v>138</v>
      </c>
      <c r="C18" s="217" t="s">
        <v>139</v>
      </c>
      <c r="D18" s="288" t="s">
        <v>49</v>
      </c>
      <c r="E18" s="217" t="s">
        <v>140</v>
      </c>
      <c r="F18" s="217" t="s">
        <v>141</v>
      </c>
      <c r="G18" s="205" t="s">
        <v>62</v>
      </c>
      <c r="H18" s="205" t="s">
        <v>129</v>
      </c>
      <c r="I18" s="237">
        <f>IFERROR(VLOOKUP(H18,Naturaleza,2,FALSE)*VLOOKUP('Matriz Riesgo y Op'!D18,Probabilidad,2,FALSE)*VLOOKUP('Matriz Riesgo y Op'!G18,Impacto,2,FALSE),"")</f>
        <v>70</v>
      </c>
      <c r="J18" s="208" t="str">
        <f t="shared" ref="J18" si="2"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211" t="str">
        <f>IFERROR(VLOOKUP(J18,'Parámetros de riesgo'!$B$27:$C$31,2,FALSE),IFERROR(VLOOKUP(J18,'Parámetros de riesgo'!$H$27:$I$30,2,FALSE),""))</f>
        <v>VIGILARLO</v>
      </c>
      <c r="L18" s="214" t="str">
        <f>IFERROR(VLOOKUP(K18,'Parámetros de riesgo'!$C$27:$D$31,2,FALSE),IFERROR(VLOOKUP(K18,'Parámetros de riesgo'!$I$27:$J$30,2,FALSE),""))</f>
        <v>Control rutinario, no afecta la secuencia e integridad del proceso  y/o partes interesadas. Documentar en las acciones de respuesta de la matriz de riesgos y oportunidades.</v>
      </c>
      <c r="M18" s="152" t="s">
        <v>142</v>
      </c>
      <c r="N18" s="33" t="s">
        <v>137</v>
      </c>
    </row>
    <row r="19" spans="1:14" ht="15" customHeight="1">
      <c r="A19" s="273"/>
      <c r="B19" s="229"/>
      <c r="C19" s="218"/>
      <c r="D19" s="289"/>
      <c r="E19" s="218"/>
      <c r="F19" s="218"/>
      <c r="G19" s="206"/>
      <c r="H19" s="206"/>
      <c r="I19" s="238"/>
      <c r="J19" s="209"/>
      <c r="K19" s="212"/>
      <c r="L19" s="215"/>
      <c r="M19" s="152"/>
      <c r="N19" s="33"/>
    </row>
    <row r="20" spans="1:14" ht="15" customHeight="1">
      <c r="A20" s="273"/>
      <c r="B20" s="229"/>
      <c r="C20" s="218"/>
      <c r="D20" s="289"/>
      <c r="E20" s="218"/>
      <c r="F20" s="218"/>
      <c r="G20" s="206"/>
      <c r="H20" s="206"/>
      <c r="I20" s="238"/>
      <c r="J20" s="209"/>
      <c r="K20" s="212"/>
      <c r="L20" s="215"/>
      <c r="M20" s="152"/>
      <c r="N20" s="33"/>
    </row>
    <row r="21" spans="1:14" ht="15" customHeight="1">
      <c r="A21" s="273"/>
      <c r="B21" s="229"/>
      <c r="C21" s="218"/>
      <c r="D21" s="289"/>
      <c r="E21" s="218"/>
      <c r="F21" s="218"/>
      <c r="G21" s="206"/>
      <c r="H21" s="206"/>
      <c r="I21" s="238"/>
      <c r="J21" s="209"/>
      <c r="K21" s="212"/>
      <c r="L21" s="215"/>
      <c r="M21" s="152"/>
      <c r="N21" s="33"/>
    </row>
    <row r="22" spans="1:14" ht="15" customHeight="1">
      <c r="A22" s="274"/>
      <c r="B22" s="230"/>
      <c r="C22" s="245"/>
      <c r="D22" s="290"/>
      <c r="E22" s="218"/>
      <c r="F22" s="218"/>
      <c r="G22" s="206"/>
      <c r="H22" s="206"/>
      <c r="I22" s="238"/>
      <c r="J22" s="210"/>
      <c r="K22" s="213"/>
      <c r="L22" s="216"/>
      <c r="M22" s="152"/>
      <c r="N22" s="33"/>
    </row>
    <row r="23" spans="1:14" ht="50.25" customHeight="1">
      <c r="A23" s="272" t="s">
        <v>124</v>
      </c>
      <c r="B23" s="228" t="s">
        <v>143</v>
      </c>
      <c r="C23" s="217" t="s">
        <v>144</v>
      </c>
      <c r="D23" s="288" t="s">
        <v>49</v>
      </c>
      <c r="E23" s="217" t="s">
        <v>145</v>
      </c>
      <c r="F23" s="217" t="s">
        <v>146</v>
      </c>
      <c r="G23" s="205" t="s">
        <v>59</v>
      </c>
      <c r="H23" s="205" t="s">
        <v>129</v>
      </c>
      <c r="I23" s="237">
        <f>IFERROR(VLOOKUP(H23,Naturaleza,2,FALSE)*VLOOKUP('Matriz Riesgo y Op'!D23,Probabilidad,2,FALSE)*VLOOKUP('Matriz Riesgo y Op'!G23,Impacto,2,FALSE),"")</f>
        <v>10</v>
      </c>
      <c r="J23" s="208" t="str">
        <f t="shared" ref="J23" si="3">IF(A23="Riesgo",IF(I23="","",IF(AND(I23&gt;0,I23&lt;200),"Trivial",IF(OR(I23=200,AND(I23&gt;200,I23&lt;400)),"Tolerable",IF(OR(I23=400,AND(I23&gt;400,I23&lt;600)),"Moderado",IF(OR(I23=600,AND(I23&gt;600,I23&lt;800)),"Importante",IF(OR(I23=800,I23&gt;800,I23&lt;1000,I23=1000),"Intolerable","")))))),IF(A23="Oportunidad",IF(I23="","",IF(AND(I23&gt;0,I23&lt;250),"Limitada",IF(OR(I23=250,AND(I23&gt;250,I23&lt;500)),"Media",IF(OR(I23=500,AND(I23&gt;500,I23&lt;750)),"Potencial",IF(OR(I23=750,AND(I23&gt;750,I23&lt;=1000)),"Sobresaliente",""))))),""))</f>
        <v>Trivial</v>
      </c>
      <c r="K23" s="211" t="str">
        <f>IFERROR(VLOOKUP(J23,'Parámetros de riesgo'!$B$27:$C$31,2,FALSE),IFERROR(VLOOKUP(J23,'Parámetros de riesgo'!$H$27:$I$30,2,FALSE),""))</f>
        <v>VIGILARLO</v>
      </c>
      <c r="L23" s="214" t="str">
        <f>IFERROR(VLOOKUP(K23,'Parámetros de riesgo'!$C$27:$D$31,2,FALSE),IFERROR(VLOOKUP(K23,'Parámetros de riesgo'!$I$27:$J$30,2,FALSE),""))</f>
        <v>Control rutinario, no afecta la secuencia e integridad del proceso  y/o partes interesadas. Documentar en las acciones de respuesta de la matriz de riesgos y oportunidades.</v>
      </c>
      <c r="M23" s="152" t="s">
        <v>147</v>
      </c>
      <c r="N23" s="33" t="s">
        <v>137</v>
      </c>
    </row>
    <row r="24" spans="1:14" ht="15" customHeight="1">
      <c r="A24" s="273"/>
      <c r="B24" s="229"/>
      <c r="C24" s="218"/>
      <c r="D24" s="289"/>
      <c r="E24" s="218"/>
      <c r="F24" s="218"/>
      <c r="G24" s="206"/>
      <c r="H24" s="206"/>
      <c r="I24" s="238"/>
      <c r="J24" s="209"/>
      <c r="K24" s="212"/>
      <c r="L24" s="215"/>
      <c r="M24" s="152"/>
      <c r="N24" s="33"/>
    </row>
    <row r="25" spans="1:14" ht="15" customHeight="1">
      <c r="A25" s="273"/>
      <c r="B25" s="229"/>
      <c r="C25" s="218"/>
      <c r="D25" s="289"/>
      <c r="E25" s="218"/>
      <c r="F25" s="218"/>
      <c r="G25" s="206"/>
      <c r="H25" s="206"/>
      <c r="I25" s="238"/>
      <c r="J25" s="209"/>
      <c r="K25" s="212"/>
      <c r="L25" s="215"/>
      <c r="M25" s="152"/>
      <c r="N25" s="33"/>
    </row>
    <row r="26" spans="1:14" ht="15" customHeight="1">
      <c r="A26" s="273"/>
      <c r="B26" s="229"/>
      <c r="C26" s="218"/>
      <c r="D26" s="289"/>
      <c r="E26" s="218"/>
      <c r="F26" s="218"/>
      <c r="G26" s="206"/>
      <c r="H26" s="206"/>
      <c r="I26" s="238"/>
      <c r="J26" s="209"/>
      <c r="K26" s="212"/>
      <c r="L26" s="215"/>
      <c r="M26" s="152"/>
      <c r="N26" s="33"/>
    </row>
    <row r="27" spans="1:14" ht="15" customHeight="1">
      <c r="A27" s="274"/>
      <c r="B27" s="230"/>
      <c r="C27" s="245"/>
      <c r="D27" s="290"/>
      <c r="E27" s="218"/>
      <c r="F27" s="218"/>
      <c r="G27" s="206"/>
      <c r="H27" s="206"/>
      <c r="I27" s="238"/>
      <c r="J27" s="210"/>
      <c r="K27" s="213"/>
      <c r="L27" s="216"/>
      <c r="M27" s="152"/>
      <c r="N27" s="33"/>
    </row>
    <row r="28" spans="1:14" ht="66" customHeight="1">
      <c r="A28" s="272" t="s">
        <v>124</v>
      </c>
      <c r="B28" s="228" t="s">
        <v>148</v>
      </c>
      <c r="C28" s="217" t="s">
        <v>149</v>
      </c>
      <c r="D28" s="288" t="s">
        <v>49</v>
      </c>
      <c r="E28" s="217" t="s">
        <v>150</v>
      </c>
      <c r="F28" s="217" t="s">
        <v>151</v>
      </c>
      <c r="G28" s="205" t="s">
        <v>62</v>
      </c>
      <c r="H28" s="205" t="s">
        <v>129</v>
      </c>
      <c r="I28" s="237">
        <f>IFERROR(VLOOKUP(H28,Naturaleza,2,FALSE)*VLOOKUP('Matriz Riesgo y Op'!D28,Probabilidad,2,FALSE)*VLOOKUP('Matriz Riesgo y Op'!G28,Impacto,2,FALSE),"")</f>
        <v>70</v>
      </c>
      <c r="J28" s="208" t="str">
        <f t="shared" ref="J28" si="4">IF(A28="Riesgo",IF(I28="","",IF(AND(I28&gt;0,I28&lt;200),"Trivial",IF(OR(I28=200,AND(I28&gt;200,I28&lt;400)),"Tolerable",IF(OR(I28=400,AND(I28&gt;400,I28&lt;600)),"Moderado",IF(OR(I28=600,AND(I28&gt;600,I28&lt;800)),"Importante",IF(OR(I28=800,I28&gt;800,I28&lt;1000,I28=1000),"Intolerable","")))))),IF(A28="Oportunidad",IF(I28="","",IF(AND(I28&gt;0,I28&lt;250),"Limitada",IF(OR(I28=250,AND(I28&gt;250,I28&lt;500)),"Media",IF(OR(I28=500,AND(I28&gt;500,I28&lt;750)),"Potencial",IF(OR(I28=750,AND(I28&gt;750,I28&lt;=1000)),"Sobresaliente",""))))),""))</f>
        <v>Trivial</v>
      </c>
      <c r="K28" s="211" t="str">
        <f>IFERROR(VLOOKUP(J28,'Parámetros de riesgo'!$B$27:$C$31,2,FALSE),IFERROR(VLOOKUP(J28,'Parámetros de riesgo'!$H$27:$I$30,2,FALSE),""))</f>
        <v>VIGILARLO</v>
      </c>
      <c r="L28" s="214" t="str">
        <f>IFERROR(VLOOKUP(K28,'Parámetros de riesgo'!$C$27:$D$31,2,FALSE),IFERROR(VLOOKUP(K28,'Parámetros de riesgo'!$I$27:$J$30,2,FALSE),""))</f>
        <v>Control rutinario, no afecta la secuencia e integridad del proceso  y/o partes interesadas. Documentar en las acciones de respuesta de la matriz de riesgos y oportunidades.</v>
      </c>
      <c r="M28" s="152" t="s">
        <v>152</v>
      </c>
      <c r="N28" s="33" t="s">
        <v>137</v>
      </c>
    </row>
    <row r="29" spans="1:14" ht="15" customHeight="1">
      <c r="A29" s="273"/>
      <c r="B29" s="229"/>
      <c r="C29" s="218"/>
      <c r="D29" s="289"/>
      <c r="E29" s="218"/>
      <c r="F29" s="218"/>
      <c r="G29" s="206"/>
      <c r="H29" s="206"/>
      <c r="I29" s="238"/>
      <c r="J29" s="209"/>
      <c r="K29" s="212"/>
      <c r="L29" s="215"/>
      <c r="M29" s="152"/>
      <c r="N29" s="33"/>
    </row>
    <row r="30" spans="1:14" ht="15" customHeight="1">
      <c r="A30" s="273"/>
      <c r="B30" s="229"/>
      <c r="C30" s="218"/>
      <c r="D30" s="289"/>
      <c r="E30" s="218"/>
      <c r="F30" s="218"/>
      <c r="G30" s="206"/>
      <c r="H30" s="206"/>
      <c r="I30" s="238"/>
      <c r="J30" s="209"/>
      <c r="K30" s="212"/>
      <c r="L30" s="215"/>
      <c r="M30" s="152"/>
      <c r="N30" s="33"/>
    </row>
    <row r="31" spans="1:14" ht="15" customHeight="1">
      <c r="A31" s="273"/>
      <c r="B31" s="229"/>
      <c r="C31" s="218"/>
      <c r="D31" s="289"/>
      <c r="E31" s="218"/>
      <c r="F31" s="218"/>
      <c r="G31" s="206"/>
      <c r="H31" s="206"/>
      <c r="I31" s="238"/>
      <c r="J31" s="209"/>
      <c r="K31" s="212"/>
      <c r="L31" s="215"/>
      <c r="M31" s="152"/>
      <c r="N31" s="33"/>
    </row>
    <row r="32" spans="1:14" ht="15" customHeight="1">
      <c r="A32" s="274"/>
      <c r="B32" s="230"/>
      <c r="C32" s="245"/>
      <c r="D32" s="290"/>
      <c r="E32" s="218"/>
      <c r="F32" s="218"/>
      <c r="G32" s="206"/>
      <c r="H32" s="206"/>
      <c r="I32" s="238"/>
      <c r="J32" s="210"/>
      <c r="K32" s="213"/>
      <c r="L32" s="216"/>
      <c r="M32" s="152"/>
      <c r="N32" s="33"/>
    </row>
    <row r="33" spans="1:14" ht="57" customHeight="1">
      <c r="A33" s="272" t="s">
        <v>124</v>
      </c>
      <c r="B33" s="228" t="s">
        <v>153</v>
      </c>
      <c r="C33" s="217" t="s">
        <v>154</v>
      </c>
      <c r="D33" s="288" t="s">
        <v>49</v>
      </c>
      <c r="E33" s="217" t="s">
        <v>155</v>
      </c>
      <c r="F33" s="217" t="s">
        <v>156</v>
      </c>
      <c r="G33" s="205" t="s">
        <v>59</v>
      </c>
      <c r="H33" s="205" t="s">
        <v>129</v>
      </c>
      <c r="I33" s="237">
        <f>IFERROR(VLOOKUP(H33,Naturaleza,2,FALSE)*VLOOKUP('Matriz Riesgo y Op'!D33,Probabilidad,2,FALSE)*VLOOKUP('Matriz Riesgo y Op'!G33,Impacto,2,FALSE),"")</f>
        <v>10</v>
      </c>
      <c r="J33" s="208" t="str">
        <f t="shared" ref="J33" si="5">IF(A33="Riesgo",IF(I33="","",IF(AND(I33&gt;0,I33&lt;200),"Trivial",IF(OR(I33=200,AND(I33&gt;200,I33&lt;400)),"Tolerable",IF(OR(I33=400,AND(I33&gt;400,I33&lt;600)),"Moderado",IF(OR(I33=600,AND(I33&gt;600,I33&lt;800)),"Importante",IF(OR(I33=800,I33&gt;800,I33&lt;1000,I33=1000),"Intolerable","")))))),IF(A33="Oportunidad",IF(I33="","",IF(AND(I33&gt;0,I33&lt;250),"Limitada",IF(OR(I33=250,AND(I33&gt;250,I33&lt;500)),"Media",IF(OR(I33=500,AND(I33&gt;500,I33&lt;750)),"Potencial",IF(OR(I33=750,AND(I33&gt;750,I33&lt;=1000)),"Sobresaliente",""))))),""))</f>
        <v>Trivial</v>
      </c>
      <c r="K33" s="211" t="str">
        <f>IFERROR(VLOOKUP(J33,'Parámetros de riesgo'!$B$27:$C$31,2,FALSE),IFERROR(VLOOKUP(J33,'Parámetros de riesgo'!$H$27:$I$30,2,FALSE),""))</f>
        <v>VIGILARLO</v>
      </c>
      <c r="L33" s="214" t="str">
        <f>IFERROR(VLOOKUP(K33,'Parámetros de riesgo'!$C$27:$D$31,2,FALSE),IFERROR(VLOOKUP(K33,'Parámetros de riesgo'!$I$27:$J$30,2,FALSE),""))</f>
        <v>Control rutinario, no afecta la secuencia e integridad del proceso  y/o partes interesadas. Documentar en las acciones de respuesta de la matriz de riesgos y oportunidades.</v>
      </c>
      <c r="M33" s="152" t="s">
        <v>152</v>
      </c>
      <c r="N33" s="33" t="s">
        <v>137</v>
      </c>
    </row>
    <row r="34" spans="1:14" ht="15" customHeight="1">
      <c r="A34" s="273"/>
      <c r="B34" s="229"/>
      <c r="C34" s="218"/>
      <c r="D34" s="289"/>
      <c r="E34" s="218"/>
      <c r="F34" s="218"/>
      <c r="G34" s="206"/>
      <c r="H34" s="206"/>
      <c r="I34" s="238"/>
      <c r="J34" s="209"/>
      <c r="K34" s="212"/>
      <c r="L34" s="215"/>
      <c r="M34" s="152"/>
      <c r="N34" s="33"/>
    </row>
    <row r="35" spans="1:14" ht="15" customHeight="1">
      <c r="A35" s="273"/>
      <c r="B35" s="229"/>
      <c r="C35" s="218"/>
      <c r="D35" s="289"/>
      <c r="E35" s="218"/>
      <c r="F35" s="218"/>
      <c r="G35" s="206"/>
      <c r="H35" s="206"/>
      <c r="I35" s="238"/>
      <c r="J35" s="209"/>
      <c r="K35" s="212"/>
      <c r="L35" s="215"/>
      <c r="M35" s="152"/>
      <c r="N35" s="39"/>
    </row>
    <row r="36" spans="1:14" ht="15" customHeight="1">
      <c r="A36" s="273"/>
      <c r="B36" s="229"/>
      <c r="C36" s="218"/>
      <c r="D36" s="289"/>
      <c r="E36" s="218"/>
      <c r="F36" s="218"/>
      <c r="G36" s="206"/>
      <c r="H36" s="206"/>
      <c r="I36" s="238"/>
      <c r="J36" s="209"/>
      <c r="K36" s="212"/>
      <c r="L36" s="215"/>
      <c r="M36" s="152"/>
      <c r="N36" s="39"/>
    </row>
    <row r="37" spans="1:14" ht="15" customHeight="1">
      <c r="A37" s="274"/>
      <c r="B37" s="230"/>
      <c r="C37" s="245"/>
      <c r="D37" s="290"/>
      <c r="E37" s="218"/>
      <c r="F37" s="218"/>
      <c r="G37" s="206"/>
      <c r="H37" s="206"/>
      <c r="I37" s="238"/>
      <c r="J37" s="210"/>
      <c r="K37" s="213"/>
      <c r="L37" s="216"/>
      <c r="M37" s="152"/>
      <c r="N37" s="39"/>
    </row>
    <row r="38" spans="1:14" ht="57.75" customHeight="1">
      <c r="A38" s="272" t="s">
        <v>124</v>
      </c>
      <c r="B38" s="228" t="s">
        <v>157</v>
      </c>
      <c r="C38" s="217" t="s">
        <v>158</v>
      </c>
      <c r="D38" s="288" t="s">
        <v>49</v>
      </c>
      <c r="E38" s="217" t="s">
        <v>159</v>
      </c>
      <c r="F38" s="217" t="s">
        <v>160</v>
      </c>
      <c r="G38" s="205" t="s">
        <v>59</v>
      </c>
      <c r="H38" s="205" t="s">
        <v>129</v>
      </c>
      <c r="I38" s="237">
        <f>IFERROR(VLOOKUP(H38,Naturaleza,2,FALSE)*VLOOKUP('Matriz Riesgo y Op'!D38,Probabilidad,2,FALSE)*VLOOKUP('Matriz Riesgo y Op'!G38,Impacto,2,FALSE),"")</f>
        <v>10</v>
      </c>
      <c r="J38" s="208" t="str">
        <f t="shared" ref="J38" si="6">IF(A38="Riesgo",IF(I38="","",IF(AND(I38&gt;0,I38&lt;200),"Trivial",IF(OR(I38=200,AND(I38&gt;200,I38&lt;400)),"Tolerable",IF(OR(I38=400,AND(I38&gt;400,I38&lt;600)),"Moderado",IF(OR(I38=600,AND(I38&gt;600,I38&lt;800)),"Importante",IF(OR(I38=800,I38&gt;800,I38&lt;1000,I38=1000),"Intolerable","")))))),IF(A38="Oportunidad",IF(I38="","",IF(AND(I38&gt;0,I38&lt;250),"Limitada",IF(OR(I38=250,AND(I38&gt;250,I38&lt;500)),"Media",IF(OR(I38=500,AND(I38&gt;500,I38&lt;750)),"Potencial",IF(OR(I38=750,AND(I38&gt;750,I38&lt;=1000)),"Sobresaliente",""))))),""))</f>
        <v>Trivial</v>
      </c>
      <c r="K38" s="211" t="str">
        <f>IFERROR(VLOOKUP(J38,'Parámetros de riesgo'!$B$27:$C$31,2,FALSE),IFERROR(VLOOKUP(J38,'Parámetros de riesgo'!$H$27:$I$30,2,FALSE),""))</f>
        <v>VIGILARLO</v>
      </c>
      <c r="L38" s="214" t="str">
        <f>IFERROR(VLOOKUP(K38,'Parámetros de riesgo'!$C$27:$D$31,2,FALSE),IFERROR(VLOOKUP(K38,'Parámetros de riesgo'!$I$27:$J$30,2,FALSE),""))</f>
        <v>Control rutinario, no afecta la secuencia e integridad del proceso  y/o partes interesadas. Documentar en las acciones de respuesta de la matriz de riesgos y oportunidades.</v>
      </c>
      <c r="M38" s="151" t="s">
        <v>161</v>
      </c>
      <c r="N38" s="32" t="s">
        <v>137</v>
      </c>
    </row>
    <row r="39" spans="1:14" ht="15" customHeight="1">
      <c r="A39" s="273"/>
      <c r="B39" s="229"/>
      <c r="C39" s="218"/>
      <c r="D39" s="289"/>
      <c r="E39" s="218"/>
      <c r="F39" s="218"/>
      <c r="G39" s="206"/>
      <c r="H39" s="206"/>
      <c r="I39" s="238"/>
      <c r="J39" s="209"/>
      <c r="K39" s="212"/>
      <c r="L39" s="215"/>
      <c r="M39" s="152" t="s">
        <v>162</v>
      </c>
      <c r="N39" s="39" t="s">
        <v>163</v>
      </c>
    </row>
    <row r="40" spans="1:14" ht="15" customHeight="1">
      <c r="A40" s="273"/>
      <c r="B40" s="229"/>
      <c r="C40" s="218"/>
      <c r="D40" s="289"/>
      <c r="E40" s="218"/>
      <c r="F40" s="218"/>
      <c r="G40" s="206"/>
      <c r="H40" s="206"/>
      <c r="I40" s="238"/>
      <c r="J40" s="209"/>
      <c r="K40" s="212"/>
      <c r="L40" s="215"/>
      <c r="M40" s="128"/>
      <c r="N40" s="34"/>
    </row>
    <row r="41" spans="1:14" ht="15" customHeight="1">
      <c r="A41" s="273"/>
      <c r="B41" s="229"/>
      <c r="C41" s="218"/>
      <c r="D41" s="289"/>
      <c r="E41" s="218"/>
      <c r="F41" s="218"/>
      <c r="G41" s="206"/>
      <c r="H41" s="206"/>
      <c r="I41" s="238"/>
      <c r="J41" s="209"/>
      <c r="K41" s="212"/>
      <c r="L41" s="215"/>
      <c r="M41" s="152"/>
      <c r="N41" s="39"/>
    </row>
    <row r="42" spans="1:14" ht="15" customHeight="1">
      <c r="A42" s="274"/>
      <c r="B42" s="230"/>
      <c r="C42" s="245"/>
      <c r="D42" s="290"/>
      <c r="E42" s="218"/>
      <c r="F42" s="218"/>
      <c r="G42" s="206"/>
      <c r="H42" s="206"/>
      <c r="I42" s="238"/>
      <c r="J42" s="210"/>
      <c r="K42" s="213"/>
      <c r="L42" s="216"/>
      <c r="M42" s="152"/>
      <c r="N42" s="39"/>
    </row>
    <row r="43" spans="1:14" ht="53.25" customHeight="1">
      <c r="A43" s="272" t="s">
        <v>124</v>
      </c>
      <c r="B43" s="228" t="s">
        <v>164</v>
      </c>
      <c r="C43" s="217" t="s">
        <v>165</v>
      </c>
      <c r="D43" s="288" t="s">
        <v>52</v>
      </c>
      <c r="E43" s="217" t="s">
        <v>166</v>
      </c>
      <c r="F43" s="217" t="s">
        <v>167</v>
      </c>
      <c r="G43" s="205" t="s">
        <v>59</v>
      </c>
      <c r="H43" s="205" t="s">
        <v>129</v>
      </c>
      <c r="I43" s="237">
        <f>IFERROR(VLOOKUP(H43,Naturaleza,2,FALSE)*VLOOKUP('Matriz Riesgo y Op'!D43,Probabilidad,2,FALSE)*VLOOKUP('Matriz Riesgo y Op'!G43,Impacto,2,FALSE),"")</f>
        <v>70</v>
      </c>
      <c r="J43" s="208" t="str">
        <f t="shared" ref="J43" si="7">IF(A43="Riesgo",IF(I43="","",IF(AND(I43&gt;0,I43&lt;200),"Trivial",IF(OR(I43=200,AND(I43&gt;200,I43&lt;400)),"Tolerable",IF(OR(I43=400,AND(I43&gt;400,I43&lt;600)),"Moderado",IF(OR(I43=600,AND(I43&gt;600,I43&lt;800)),"Importante",IF(OR(I43=800,I43&gt;800,I43&lt;1000,I43=1000),"Intolerable","")))))),IF(A43="Oportunidad",IF(I43="","",IF(AND(I43&gt;0,I43&lt;250),"Limitada",IF(OR(I43=250,AND(I43&gt;250,I43&lt;500)),"Media",IF(OR(I43=500,AND(I43&gt;500,I43&lt;750)),"Potencial",IF(OR(I43=750,AND(I43&gt;750,I43&lt;=1000)),"Sobresaliente",""))))),""))</f>
        <v>Trivial</v>
      </c>
      <c r="K43" s="211" t="str">
        <f>IFERROR(VLOOKUP(J43,'Parámetros de riesgo'!$B$27:$C$31,2,FALSE),IFERROR(VLOOKUP(J43,'Parámetros de riesgo'!$H$27:$I$30,2,FALSE),""))</f>
        <v>VIGILARLO</v>
      </c>
      <c r="L43" s="214" t="str">
        <f>IFERROR(VLOOKUP(K43,'Parámetros de riesgo'!$C$27:$D$31,2,FALSE),IFERROR(VLOOKUP(K43,'Parámetros de riesgo'!$I$27:$J$30,2,FALSE),""))</f>
        <v>Control rutinario, no afecta la secuencia e integridad del proceso  y/o partes interesadas. Documentar en las acciones de respuesta de la matriz de riesgos y oportunidades.</v>
      </c>
      <c r="M43" s="152" t="s">
        <v>168</v>
      </c>
      <c r="N43" s="33" t="s">
        <v>137</v>
      </c>
    </row>
    <row r="44" spans="1:14" ht="15" customHeight="1">
      <c r="A44" s="273"/>
      <c r="B44" s="229"/>
      <c r="C44" s="218"/>
      <c r="D44" s="289"/>
      <c r="E44" s="218"/>
      <c r="F44" s="218"/>
      <c r="G44" s="206"/>
      <c r="H44" s="206"/>
      <c r="I44" s="238"/>
      <c r="J44" s="209"/>
      <c r="K44" s="212"/>
      <c r="L44" s="215"/>
      <c r="M44" s="152"/>
      <c r="N44" s="33"/>
    </row>
    <row r="45" spans="1:14" ht="15" customHeight="1">
      <c r="A45" s="273"/>
      <c r="B45" s="229"/>
      <c r="C45" s="218"/>
      <c r="D45" s="289"/>
      <c r="E45" s="218"/>
      <c r="F45" s="218"/>
      <c r="G45" s="206"/>
      <c r="H45" s="206"/>
      <c r="I45" s="238"/>
      <c r="J45" s="209"/>
      <c r="K45" s="212"/>
      <c r="L45" s="215"/>
      <c r="M45" s="152"/>
      <c r="N45" s="33"/>
    </row>
    <row r="46" spans="1:14" ht="15" customHeight="1">
      <c r="A46" s="273"/>
      <c r="B46" s="229"/>
      <c r="C46" s="218"/>
      <c r="D46" s="289"/>
      <c r="E46" s="218"/>
      <c r="F46" s="218"/>
      <c r="G46" s="206"/>
      <c r="H46" s="206"/>
      <c r="I46" s="238"/>
      <c r="J46" s="209"/>
      <c r="K46" s="212"/>
      <c r="L46" s="215"/>
      <c r="M46" s="152"/>
      <c r="N46" s="33"/>
    </row>
    <row r="47" spans="1:14" ht="15" customHeight="1">
      <c r="A47" s="287"/>
      <c r="B47" s="231"/>
      <c r="C47" s="219"/>
      <c r="D47" s="291"/>
      <c r="E47" s="219"/>
      <c r="F47" s="219"/>
      <c r="G47" s="223"/>
      <c r="H47" s="223"/>
      <c r="I47" s="292"/>
      <c r="J47" s="225"/>
      <c r="K47" s="226"/>
      <c r="L47" s="227"/>
      <c r="M47" s="153"/>
      <c r="N47" s="37"/>
    </row>
    <row r="48" spans="1:14" ht="14.1" customHeight="1">
      <c r="A48" s="20"/>
      <c r="B48" s="20"/>
      <c r="C48" s="20"/>
      <c r="D48" s="21"/>
      <c r="E48" s="21"/>
      <c r="F48" s="21"/>
      <c r="G48" s="21"/>
      <c r="H48" s="21"/>
      <c r="I48" s="26"/>
      <c r="J48" s="141"/>
      <c r="K48" s="141"/>
      <c r="L48" s="141"/>
      <c r="M48" s="141"/>
      <c r="N48" s="141"/>
    </row>
    <row r="49" spans="1:14" ht="30" customHeight="1">
      <c r="A49" s="269" t="s">
        <v>169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1"/>
    </row>
    <row r="50" spans="1:14" ht="15" customHeight="1">
      <c r="A50" s="284" t="s">
        <v>110</v>
      </c>
      <c r="B50" s="285"/>
      <c r="C50" s="285"/>
      <c r="D50" s="285"/>
      <c r="E50" s="285"/>
      <c r="F50" s="285"/>
      <c r="G50" s="285"/>
      <c r="H50" s="285"/>
      <c r="I50" s="281" t="s">
        <v>111</v>
      </c>
      <c r="J50" s="281"/>
      <c r="K50" s="281"/>
      <c r="L50" s="282" t="s">
        <v>112</v>
      </c>
      <c r="M50" s="282"/>
      <c r="N50" s="283"/>
    </row>
    <row r="51" spans="1:14" ht="86.1" customHeight="1">
      <c r="A51" s="30" t="s">
        <v>170</v>
      </c>
      <c r="B51" s="25" t="s">
        <v>114</v>
      </c>
      <c r="C51" s="25" t="s">
        <v>171</v>
      </c>
      <c r="D51" s="25" t="s">
        <v>172</v>
      </c>
      <c r="E51" s="25" t="s">
        <v>173</v>
      </c>
      <c r="F51" s="24" t="s">
        <v>174</v>
      </c>
      <c r="G51" s="24" t="s">
        <v>175</v>
      </c>
      <c r="H51" s="24" t="s">
        <v>176</v>
      </c>
      <c r="I51" s="24" t="s">
        <v>177</v>
      </c>
      <c r="J51" s="24" t="s">
        <v>70</v>
      </c>
      <c r="K51" s="27" t="s">
        <v>71</v>
      </c>
      <c r="L51" s="24" t="s">
        <v>122</v>
      </c>
      <c r="M51" s="24" t="s">
        <v>123</v>
      </c>
      <c r="N51" s="31" t="s">
        <v>4</v>
      </c>
    </row>
    <row r="52" spans="1:14" ht="14.1" customHeight="1">
      <c r="A52" s="232" t="s">
        <v>178</v>
      </c>
      <c r="B52" s="228" t="s">
        <v>179</v>
      </c>
      <c r="C52" s="278" t="s">
        <v>180</v>
      </c>
      <c r="D52" s="220" t="s">
        <v>55</v>
      </c>
      <c r="E52" s="278" t="s">
        <v>181</v>
      </c>
      <c r="F52" s="278" t="s">
        <v>182</v>
      </c>
      <c r="G52" s="205" t="s">
        <v>62</v>
      </c>
      <c r="H52" s="205" t="s">
        <v>129</v>
      </c>
      <c r="I52" s="286">
        <f>IFERROR(VLOOKUP(H52,Naturaleza,2,FALSE)*VLOOKUP('Matriz Riesgo y Op'!D52,Probabilidad,2,FALSE)*VLOOKUP('Matriz Riesgo y Op'!G52,Impacto,2,FALSE),"")</f>
        <v>700</v>
      </c>
      <c r="J52" s="208" t="str">
        <f t="shared" ref="J52" si="8">IF(A52="Riesgo",IF(I52="","",IF(AND(I52&gt;0,I52&lt;200),"Trivial",IF(OR(I52=200,AND(I52&gt;200,I52&lt;400)),"Tolerable",IF(OR(I52=400,AND(I52&gt;400,I52&lt;600)),"Moderado",IF(OR(I52=600,AND(I52&gt;600,I52&lt;800)),"Importante",IF(OR(I52=800,I52&gt;800,I52&lt;1000,I52=1000),"Intolerable","")))))),IF(A52="Oportunidad",IF(I52="","",IF(AND(I52&gt;0,I52&lt;250),"Limitada",IF(OR(I52=250,AND(I52&gt;250,I52&lt;500)),"Media",IF(OR(I52=500,AND(I52&gt;500,I52&lt;750)),"Potencial",IF(OR(I52=750,AND(I52&gt;750,I52&lt;=1000)),"Sobresaliente",""))))),""))</f>
        <v>Potencial</v>
      </c>
      <c r="K52" s="211" t="str">
        <f>IFERROR(VLOOKUP(J52,'Parámetros de riesgo'!$B$27:$C$31,2,FALSE),IFERROR(VLOOKUP(J52,'Parámetros de riesgo'!$H$27:$I$30,2,FALSE),""))</f>
        <v>APROPIARSE</v>
      </c>
      <c r="L52" s="214" t="str">
        <f>IFERROR(VLOOKUP(K52,'Parámetros de riesgo'!$C$27:$D$31,2,FALSE),IFERROR(VLOOKUP(K52,'Parámetros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52" s="151" t="s">
        <v>183</v>
      </c>
      <c r="N52" s="32" t="s">
        <v>184</v>
      </c>
    </row>
    <row r="53" spans="1:14" ht="14.1" customHeight="1">
      <c r="A53" s="233"/>
      <c r="B53" s="229"/>
      <c r="C53" s="279"/>
      <c r="D53" s="221"/>
      <c r="E53" s="279"/>
      <c r="F53" s="279"/>
      <c r="G53" s="206"/>
      <c r="H53" s="206"/>
      <c r="I53" s="207"/>
      <c r="J53" s="209"/>
      <c r="K53" s="212"/>
      <c r="L53" s="215"/>
      <c r="M53" s="129" t="s">
        <v>185</v>
      </c>
      <c r="N53" s="33" t="s">
        <v>184</v>
      </c>
    </row>
    <row r="54" spans="1:14" ht="14.1" customHeight="1">
      <c r="A54" s="233"/>
      <c r="B54" s="229"/>
      <c r="C54" s="279"/>
      <c r="D54" s="221"/>
      <c r="E54" s="279"/>
      <c r="F54" s="279"/>
      <c r="G54" s="206"/>
      <c r="H54" s="206"/>
      <c r="I54" s="207"/>
      <c r="J54" s="209"/>
      <c r="K54" s="212"/>
      <c r="L54" s="215"/>
      <c r="M54" s="130"/>
      <c r="N54" s="33"/>
    </row>
    <row r="55" spans="1:14" ht="14.1" customHeight="1">
      <c r="A55" s="233"/>
      <c r="B55" s="229"/>
      <c r="C55" s="279"/>
      <c r="D55" s="221"/>
      <c r="E55" s="279"/>
      <c r="F55" s="279"/>
      <c r="G55" s="206"/>
      <c r="H55" s="206"/>
      <c r="I55" s="207"/>
      <c r="J55" s="209"/>
      <c r="K55" s="212"/>
      <c r="L55" s="215"/>
      <c r="M55" s="129"/>
      <c r="N55" s="33"/>
    </row>
    <row r="56" spans="1:14" ht="14.1" customHeight="1">
      <c r="A56" s="234"/>
      <c r="B56" s="230"/>
      <c r="C56" s="280"/>
      <c r="D56" s="236"/>
      <c r="E56" s="280"/>
      <c r="F56" s="280"/>
      <c r="G56" s="206"/>
      <c r="H56" s="206"/>
      <c r="I56" s="207"/>
      <c r="J56" s="210"/>
      <c r="K56" s="213"/>
      <c r="L56" s="216"/>
      <c r="M56" s="129"/>
      <c r="N56" s="33"/>
    </row>
    <row r="57" spans="1:14" ht="27.4" customHeight="1">
      <c r="A57" s="232" t="s">
        <v>178</v>
      </c>
      <c r="B57" s="228" t="s">
        <v>132</v>
      </c>
      <c r="C57" s="217" t="s">
        <v>186</v>
      </c>
      <c r="D57" s="220" t="s">
        <v>55</v>
      </c>
      <c r="E57" s="217" t="s">
        <v>187</v>
      </c>
      <c r="F57" s="217" t="s">
        <v>188</v>
      </c>
      <c r="G57" s="205" t="s">
        <v>62</v>
      </c>
      <c r="H57" s="205" t="s">
        <v>129</v>
      </c>
      <c r="I57" s="207">
        <f>IFERROR(VLOOKUP(H57,Naturaleza,2,FALSE)*VLOOKUP('Matriz Riesgo y Op'!D57,Probabilidad,2,FALSE)*VLOOKUP('Matriz Riesgo y Op'!G57,Impacto,2,FALSE),"")</f>
        <v>700</v>
      </c>
      <c r="J57" s="208" t="str">
        <f t="shared" ref="J57" si="9">IF(A57="Riesgo",IF(I57="","",IF(AND(I57&gt;0,I57&lt;200),"Trivial",IF(OR(I57=200,AND(I57&gt;200,I57&lt;400)),"Tolerable",IF(OR(I57=400,AND(I57&gt;400,I57&lt;600)),"Moderado",IF(OR(I57=600,AND(I57&gt;600,I57&lt;800)),"Importante",IF(OR(I57=800,I57&gt;800,I57&lt;1000,I57=1000),"Intolerable","")))))),IF(A57="Oportunidad",IF(I57="","",IF(AND(I57&gt;0,I57&lt;250),"Limitada",IF(OR(I57=250,AND(I57&gt;250,I57&lt;500)),"Media",IF(OR(I57=500,AND(I57&gt;500,I57&lt;750)),"Potencial",IF(OR(I57=750,AND(I57&gt;750,I57&lt;=1000)),"Sobresaliente",""))))),""))</f>
        <v>Potencial</v>
      </c>
      <c r="K57" s="211" t="str">
        <f>IFERROR(VLOOKUP(J57,'Parámetros de riesgo'!$B$27:$C$31,2,FALSE),IFERROR(VLOOKUP(J57,'Parámetros de riesgo'!$H$27:$I$30,2,FALSE),""))</f>
        <v>APROPIARSE</v>
      </c>
      <c r="L57" s="214" t="str">
        <f>IFERROR(VLOOKUP(K57,'Parámetros de riesgo'!$C$27:$D$31,2,FALSE),IFERROR(VLOOKUP(K57,'Parámetros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57" s="151" t="s">
        <v>189</v>
      </c>
      <c r="N57" s="32" t="s">
        <v>190</v>
      </c>
    </row>
    <row r="58" spans="1:14" ht="14.1" customHeight="1">
      <c r="A58" s="233"/>
      <c r="B58" s="229"/>
      <c r="C58" s="218"/>
      <c r="D58" s="221"/>
      <c r="E58" s="218"/>
      <c r="F58" s="218"/>
      <c r="G58" s="206"/>
      <c r="H58" s="206"/>
      <c r="I58" s="207"/>
      <c r="J58" s="209"/>
      <c r="K58" s="212"/>
      <c r="L58" s="215"/>
      <c r="M58" s="128"/>
      <c r="N58" s="34"/>
    </row>
    <row r="59" spans="1:14" ht="14.1" customHeight="1">
      <c r="A59" s="233"/>
      <c r="B59" s="229"/>
      <c r="C59" s="218"/>
      <c r="D59" s="221"/>
      <c r="E59" s="218"/>
      <c r="F59" s="218"/>
      <c r="G59" s="206"/>
      <c r="H59" s="206"/>
      <c r="I59" s="207"/>
      <c r="J59" s="209"/>
      <c r="K59" s="212"/>
      <c r="L59" s="215"/>
      <c r="M59" s="129"/>
      <c r="N59" s="33"/>
    </row>
    <row r="60" spans="1:14" ht="14.1" customHeight="1">
      <c r="A60" s="233"/>
      <c r="B60" s="229"/>
      <c r="C60" s="218"/>
      <c r="D60" s="221"/>
      <c r="E60" s="218"/>
      <c r="F60" s="218"/>
      <c r="G60" s="206"/>
      <c r="H60" s="206"/>
      <c r="I60" s="207"/>
      <c r="J60" s="209"/>
      <c r="K60" s="212"/>
      <c r="L60" s="215"/>
      <c r="M60" s="129"/>
      <c r="N60" s="33"/>
    </row>
    <row r="61" spans="1:14" ht="14.1" customHeight="1">
      <c r="A61" s="234"/>
      <c r="B61" s="230"/>
      <c r="C61" s="245"/>
      <c r="D61" s="236"/>
      <c r="E61" s="218"/>
      <c r="F61" s="218"/>
      <c r="G61" s="206"/>
      <c r="H61" s="206"/>
      <c r="I61" s="207"/>
      <c r="J61" s="210"/>
      <c r="K61" s="213"/>
      <c r="L61" s="216"/>
      <c r="M61" s="129"/>
      <c r="N61" s="33"/>
    </row>
    <row r="62" spans="1:14" s="29" customFormat="1" ht="40.15" customHeight="1">
      <c r="A62" s="239" t="s">
        <v>178</v>
      </c>
      <c r="B62" s="242" t="s">
        <v>138</v>
      </c>
      <c r="C62" s="242" t="s">
        <v>191</v>
      </c>
      <c r="D62" s="259" t="s">
        <v>55</v>
      </c>
      <c r="E62" s="242" t="s">
        <v>192</v>
      </c>
      <c r="F62" s="242" t="s">
        <v>193</v>
      </c>
      <c r="G62" s="254" t="s">
        <v>67</v>
      </c>
      <c r="H62" s="254" t="s">
        <v>129</v>
      </c>
      <c r="I62" s="207">
        <f>IFERROR(VLOOKUP(H62,Naturaleza,2,FALSE)*VLOOKUP('Matriz Riesgo y Op'!D62,Probabilidad,2,FALSE)*VLOOKUP('Matriz Riesgo y Op'!G62,Impacto,2,FALSE),"")</f>
        <v>1000</v>
      </c>
      <c r="J62" s="256" t="str">
        <f t="shared" ref="J62" si="10">IF(A62="Riesgo",IF(I62="","",IF(AND(I62&gt;0,I62&lt;200),"Trivial",IF(OR(I62=200,AND(I62&gt;200,I62&lt;400)),"Tolerable",IF(OR(I62=400,AND(I62&gt;400,I62&lt;600)),"Moderado",IF(OR(I62=600,AND(I62&gt;600,I62&lt;800)),"Importante",IF(OR(I62=800,I62&gt;800,I62&lt;1000,I62=1000),"Intolerable","")))))),IF(A62="Oportunidad",IF(I62="","",IF(AND(I62&gt;0,I62&lt;250),"Limitada",IF(OR(I62=250,AND(I62&gt;250,I62&lt;500)),"Media",IF(OR(I62=500,AND(I62&gt;500,I62&lt;750)),"Potencial",IF(OR(I62=750,AND(I62&gt;750,I62&lt;=1000)),"Sobresaliente",""))))),""))</f>
        <v>Sobresaliente</v>
      </c>
      <c r="K62" s="246" t="str">
        <f>IFERROR(VLOOKUP(J62,'Parámetros de riesgo'!$B$27:$C$31,2,FALSE),IFERROR(VLOOKUP(J62,'Parámetros de riesgo'!$H$27:$I$30,2,FALSE),""))</f>
        <v>EXPLOTARLA</v>
      </c>
      <c r="L62" s="249" t="str">
        <f>IFERROR(VLOOKUP(K62,'Parámetros de riesgo'!$C$27:$D$31,2,FALSE),IFERROR(VLOOKUP(K62,'Parámetros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62" s="156" t="s">
        <v>194</v>
      </c>
      <c r="N62" s="35" t="s">
        <v>190</v>
      </c>
    </row>
    <row r="63" spans="1:14" s="29" customFormat="1" ht="14.1" customHeight="1">
      <c r="A63" s="240"/>
      <c r="B63" s="243"/>
      <c r="C63" s="243"/>
      <c r="D63" s="260"/>
      <c r="E63" s="243"/>
      <c r="F63" s="252"/>
      <c r="G63" s="255"/>
      <c r="H63" s="255"/>
      <c r="I63" s="207"/>
      <c r="J63" s="257"/>
      <c r="K63" s="247"/>
      <c r="L63" s="250"/>
      <c r="M63" s="156"/>
      <c r="N63" s="35"/>
    </row>
    <row r="64" spans="1:14" s="29" customFormat="1" ht="14.1" customHeight="1">
      <c r="A64" s="240"/>
      <c r="B64" s="243"/>
      <c r="C64" s="243"/>
      <c r="D64" s="260"/>
      <c r="E64" s="243"/>
      <c r="F64" s="252"/>
      <c r="G64" s="255"/>
      <c r="H64" s="255"/>
      <c r="I64" s="207"/>
      <c r="J64" s="257"/>
      <c r="K64" s="247"/>
      <c r="L64" s="250"/>
      <c r="M64" s="131"/>
      <c r="N64" s="36"/>
    </row>
    <row r="65" spans="1:14" s="29" customFormat="1" ht="14.1" customHeight="1">
      <c r="A65" s="240"/>
      <c r="B65" s="243"/>
      <c r="C65" s="243"/>
      <c r="D65" s="260"/>
      <c r="E65" s="243"/>
      <c r="F65" s="252"/>
      <c r="G65" s="255"/>
      <c r="H65" s="255"/>
      <c r="I65" s="207"/>
      <c r="J65" s="257"/>
      <c r="K65" s="247"/>
      <c r="L65" s="250"/>
      <c r="M65" s="131"/>
      <c r="N65" s="36"/>
    </row>
    <row r="66" spans="1:14" s="29" customFormat="1" ht="21.4" customHeight="1">
      <c r="A66" s="241"/>
      <c r="B66" s="244"/>
      <c r="C66" s="244"/>
      <c r="D66" s="261"/>
      <c r="E66" s="243"/>
      <c r="F66" s="253"/>
      <c r="G66" s="255"/>
      <c r="H66" s="255"/>
      <c r="I66" s="207"/>
      <c r="J66" s="258"/>
      <c r="K66" s="248"/>
      <c r="L66" s="251"/>
      <c r="M66" s="131"/>
      <c r="N66" s="36"/>
    </row>
    <row r="67" spans="1:14" ht="27.75" customHeight="1">
      <c r="A67" s="232" t="s">
        <v>178</v>
      </c>
      <c r="B67" s="228" t="s">
        <v>143</v>
      </c>
      <c r="C67" s="217" t="s">
        <v>195</v>
      </c>
      <c r="D67" s="220" t="s">
        <v>55</v>
      </c>
      <c r="E67" s="217" t="s">
        <v>196</v>
      </c>
      <c r="F67" s="217" t="s">
        <v>197</v>
      </c>
      <c r="G67" s="205" t="s">
        <v>62</v>
      </c>
      <c r="H67" s="205" t="s">
        <v>129</v>
      </c>
      <c r="I67" s="207">
        <f>IFERROR(VLOOKUP(H67,Naturaleza,2,FALSE)*VLOOKUP('Matriz Riesgo y Op'!D67,Probabilidad,2,FALSE)*VLOOKUP('Matriz Riesgo y Op'!G67,Impacto,2,FALSE),"")</f>
        <v>700</v>
      </c>
      <c r="J67" s="208" t="str">
        <f t="shared" ref="J67" si="11">IF(A67="Riesgo",IF(I67="","",IF(AND(I67&gt;0,I67&lt;200),"Trivial",IF(OR(I67=200,AND(I67&gt;200,I67&lt;400)),"Tolerable",IF(OR(I67=400,AND(I67&gt;400,I67&lt;600)),"Moderado",IF(OR(I67=600,AND(I67&gt;600,I67&lt;800)),"Importante",IF(OR(I67=800,I67&gt;800,I67&lt;1000,I67=1000),"Intolerable","")))))),IF(A67="Oportunidad",IF(I67="","",IF(AND(I67&gt;0,I67&lt;250),"Limitada",IF(OR(I67=250,AND(I67&gt;250,I67&lt;500)),"Media",IF(OR(I67=500,AND(I67&gt;500,I67&lt;750)),"Potencial",IF(OR(I67=750,AND(I67&gt;750,I67&lt;=1000)),"Sobresaliente",""))))),""))</f>
        <v>Potencial</v>
      </c>
      <c r="K67" s="211" t="str">
        <f>IFERROR(VLOOKUP(J67,'Parámetros de riesgo'!$B$27:$C$31,2,FALSE),IFERROR(VLOOKUP(J67,'Parámetros de riesgo'!$H$27:$I$30,2,FALSE),""))</f>
        <v>APROPIARSE</v>
      </c>
      <c r="L67" s="214" t="str">
        <f>IFERROR(VLOOKUP(K67,'Parámetros de riesgo'!$C$27:$D$31,2,FALSE),IFERROR(VLOOKUP(K67,'Parámetros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67" s="151" t="s">
        <v>198</v>
      </c>
      <c r="N67" s="32" t="s">
        <v>137</v>
      </c>
    </row>
    <row r="68" spans="1:14">
      <c r="A68" s="233"/>
      <c r="B68" s="229"/>
      <c r="C68" s="218"/>
      <c r="D68" s="221"/>
      <c r="E68" s="218"/>
      <c r="F68" s="218"/>
      <c r="G68" s="206"/>
      <c r="H68" s="206"/>
      <c r="I68" s="207"/>
      <c r="J68" s="209"/>
      <c r="K68" s="212"/>
      <c r="L68" s="215"/>
      <c r="M68" s="152"/>
      <c r="N68" s="33"/>
    </row>
    <row r="69" spans="1:14">
      <c r="A69" s="233"/>
      <c r="B69" s="229"/>
      <c r="C69" s="218"/>
      <c r="D69" s="221"/>
      <c r="E69" s="218"/>
      <c r="F69" s="218"/>
      <c r="G69" s="206"/>
      <c r="H69" s="206"/>
      <c r="I69" s="207"/>
      <c r="J69" s="209"/>
      <c r="K69" s="212"/>
      <c r="L69" s="215"/>
      <c r="M69" s="129"/>
      <c r="N69" s="33"/>
    </row>
    <row r="70" spans="1:14">
      <c r="A70" s="233"/>
      <c r="B70" s="229"/>
      <c r="C70" s="218"/>
      <c r="D70" s="221"/>
      <c r="E70" s="218"/>
      <c r="F70" s="218"/>
      <c r="G70" s="206"/>
      <c r="H70" s="206"/>
      <c r="I70" s="207"/>
      <c r="J70" s="209"/>
      <c r="K70" s="212"/>
      <c r="L70" s="215"/>
      <c r="M70" s="129"/>
      <c r="N70" s="33"/>
    </row>
    <row r="71" spans="1:14" ht="28.9" customHeight="1">
      <c r="A71" s="234"/>
      <c r="B71" s="230"/>
      <c r="C71" s="245"/>
      <c r="D71" s="236"/>
      <c r="E71" s="218"/>
      <c r="F71" s="218"/>
      <c r="G71" s="206"/>
      <c r="H71" s="206"/>
      <c r="I71" s="207"/>
      <c r="J71" s="210"/>
      <c r="K71" s="213"/>
      <c r="L71" s="216"/>
      <c r="M71" s="129"/>
      <c r="N71" s="33"/>
    </row>
    <row r="72" spans="1:14" ht="49.5" customHeight="1">
      <c r="A72" s="232" t="s">
        <v>178</v>
      </c>
      <c r="B72" s="228" t="s">
        <v>148</v>
      </c>
      <c r="C72" s="217" t="s">
        <v>199</v>
      </c>
      <c r="D72" s="220" t="s">
        <v>55</v>
      </c>
      <c r="E72" s="217" t="s">
        <v>200</v>
      </c>
      <c r="F72" s="217" t="s">
        <v>201</v>
      </c>
      <c r="G72" s="205" t="s">
        <v>62</v>
      </c>
      <c r="H72" s="205" t="s">
        <v>129</v>
      </c>
      <c r="I72" s="207">
        <f>IFERROR(VLOOKUP(H72,Naturaleza,2,FALSE)*VLOOKUP('Matriz Riesgo y Op'!D72,Probabilidad,2,FALSE)*VLOOKUP('Matriz Riesgo y Op'!G72,Impacto,2,FALSE),"")</f>
        <v>700</v>
      </c>
      <c r="J72" s="208" t="str">
        <f t="shared" ref="J72" si="12">IF(A72="Riesgo",IF(I72="","",IF(AND(I72&gt;0,I72&lt;200),"Trivial",IF(OR(I72=200,AND(I72&gt;200,I72&lt;400)),"Tolerable",IF(OR(I72=400,AND(I72&gt;400,I72&lt;600)),"Moderado",IF(OR(I72=600,AND(I72&gt;600,I72&lt;800)),"Importante",IF(OR(I72=800,I72&gt;800,I72&lt;1000,I72=1000),"Intolerable","")))))),IF(A72="Oportunidad",IF(I72="","",IF(AND(I72&gt;0,I72&lt;250),"Limitada",IF(OR(I72=250,AND(I72&gt;250,I72&lt;500)),"Media",IF(OR(I72=500,AND(I72&gt;500,I72&lt;750)),"Potencial",IF(OR(I72=750,AND(I72&gt;750,I72&lt;=1000)),"Sobresaliente",""))))),""))</f>
        <v>Potencial</v>
      </c>
      <c r="K72" s="211" t="str">
        <f>IFERROR(VLOOKUP(J72,'Parámetros de riesgo'!$B$27:$C$31,2,FALSE),IFERROR(VLOOKUP(J72,'Parámetros de riesgo'!$H$27:$I$30,2,FALSE),""))</f>
        <v>APROPIARSE</v>
      </c>
      <c r="L72" s="214" t="str">
        <f>IFERROR(VLOOKUP(K72,'Parámetros de riesgo'!$C$27:$D$31,2,FALSE),IFERROR(VLOOKUP(K72,'Parámetros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72" s="151" t="s">
        <v>198</v>
      </c>
      <c r="N72" s="32" t="s">
        <v>137</v>
      </c>
    </row>
    <row r="73" spans="1:14">
      <c r="A73" s="233"/>
      <c r="B73" s="229"/>
      <c r="C73" s="218"/>
      <c r="D73" s="221"/>
      <c r="E73" s="218"/>
      <c r="F73" s="218"/>
      <c r="G73" s="206"/>
      <c r="H73" s="206"/>
      <c r="I73" s="207"/>
      <c r="J73" s="209"/>
      <c r="K73" s="212"/>
      <c r="L73" s="215"/>
      <c r="M73" s="151"/>
      <c r="N73" s="32"/>
    </row>
    <row r="74" spans="1:14">
      <c r="A74" s="233"/>
      <c r="B74" s="229"/>
      <c r="C74" s="218"/>
      <c r="D74" s="221"/>
      <c r="E74" s="218"/>
      <c r="F74" s="218"/>
      <c r="G74" s="206"/>
      <c r="H74" s="206"/>
      <c r="I74" s="207"/>
      <c r="J74" s="209"/>
      <c r="K74" s="212"/>
      <c r="L74" s="215"/>
      <c r="M74" s="129"/>
      <c r="N74" s="33"/>
    </row>
    <row r="75" spans="1:14">
      <c r="A75" s="233"/>
      <c r="B75" s="229"/>
      <c r="C75" s="218"/>
      <c r="D75" s="221"/>
      <c r="E75" s="218"/>
      <c r="F75" s="218"/>
      <c r="G75" s="206"/>
      <c r="H75" s="206"/>
      <c r="I75" s="207"/>
      <c r="J75" s="209"/>
      <c r="K75" s="212"/>
      <c r="L75" s="215"/>
      <c r="M75" s="129"/>
      <c r="N75" s="33"/>
    </row>
    <row r="76" spans="1:14">
      <c r="A76" s="234"/>
      <c r="B76" s="230"/>
      <c r="C76" s="245"/>
      <c r="D76" s="236"/>
      <c r="E76" s="218"/>
      <c r="F76" s="218"/>
      <c r="G76" s="206"/>
      <c r="H76" s="206"/>
      <c r="I76" s="207"/>
      <c r="J76" s="210"/>
      <c r="K76" s="213"/>
      <c r="L76" s="216"/>
      <c r="M76" s="129"/>
      <c r="N76" s="33"/>
    </row>
    <row r="77" spans="1:14" ht="61.5" customHeight="1">
      <c r="A77" s="232" t="s">
        <v>178</v>
      </c>
      <c r="B77" s="228" t="s">
        <v>153</v>
      </c>
      <c r="C77" s="293" t="s">
        <v>202</v>
      </c>
      <c r="D77" s="220" t="s">
        <v>55</v>
      </c>
      <c r="E77" s="228" t="s">
        <v>203</v>
      </c>
      <c r="F77" s="228" t="s">
        <v>204</v>
      </c>
      <c r="G77" s="205" t="s">
        <v>62</v>
      </c>
      <c r="H77" s="205" t="s">
        <v>129</v>
      </c>
      <c r="I77" s="207">
        <f>IFERROR(VLOOKUP(H77,Naturaleza,2,FALSE)*VLOOKUP('Matriz Riesgo y Op'!D77,Probabilidad,2,FALSE)*VLOOKUP('Matriz Riesgo y Op'!G77,Impacto,2,FALSE),"")</f>
        <v>700</v>
      </c>
      <c r="J77" s="208" t="str">
        <f t="shared" ref="J77" si="13">IF(A77="Riesgo",IF(I77="","",IF(AND(I77&gt;0,I77&lt;200),"Trivial",IF(OR(I77=200,AND(I77&gt;200,I77&lt;400)),"Tolerable",IF(OR(I77=400,AND(I77&gt;400,I77&lt;600)),"Moderado",IF(OR(I77=600,AND(I77&gt;600,I77&lt;800)),"Importante",IF(OR(I77=800,I77&gt;800,I77&lt;1000,I77=1000),"Intolerable","")))))),IF(A77="Oportunidad",IF(I77="","",IF(AND(I77&gt;0,I77&lt;250),"Limitada",IF(OR(I77=250,AND(I77&gt;250,I77&lt;500)),"Media",IF(OR(I77=500,AND(I77&gt;500,I77&lt;750)),"Potencial",IF(OR(I77=750,AND(I77&gt;750,I77&lt;=1000)),"Sobresaliente",""))))),""))</f>
        <v>Potencial</v>
      </c>
      <c r="K77" s="211" t="str">
        <f>IFERROR(VLOOKUP(J77,'Parámetros de riesgo'!$B$27:$C$31,2,FALSE),IFERROR(VLOOKUP(J77,'Parámetros de riesgo'!$H$27:$I$30,2,FALSE),""))</f>
        <v>APROPIARSE</v>
      </c>
      <c r="L77" s="214" t="str">
        <f>IFERROR(VLOOKUP(K77,'Parámetros de riesgo'!$C$27:$D$31,2,FALSE),IFERROR(VLOOKUP(K77,'Parámetros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77" s="151" t="s">
        <v>205</v>
      </c>
      <c r="N77" s="32" t="s">
        <v>137</v>
      </c>
    </row>
    <row r="78" spans="1:14">
      <c r="A78" s="233"/>
      <c r="B78" s="229"/>
      <c r="C78" s="294"/>
      <c r="D78" s="221"/>
      <c r="E78" s="229"/>
      <c r="F78" s="229"/>
      <c r="G78" s="206"/>
      <c r="H78" s="206"/>
      <c r="I78" s="207"/>
      <c r="J78" s="209"/>
      <c r="K78" s="212"/>
      <c r="L78" s="215"/>
      <c r="M78" s="151"/>
      <c r="N78" s="32"/>
    </row>
    <row r="79" spans="1:14">
      <c r="A79" s="233"/>
      <c r="B79" s="229"/>
      <c r="C79" s="294"/>
      <c r="D79" s="221"/>
      <c r="E79" s="229"/>
      <c r="F79" s="229"/>
      <c r="G79" s="206"/>
      <c r="H79" s="206"/>
      <c r="I79" s="207"/>
      <c r="J79" s="209"/>
      <c r="K79" s="212"/>
      <c r="L79" s="215"/>
      <c r="M79" s="129"/>
      <c r="N79" s="33"/>
    </row>
    <row r="80" spans="1:14">
      <c r="A80" s="233"/>
      <c r="B80" s="229"/>
      <c r="C80" s="294"/>
      <c r="D80" s="221"/>
      <c r="E80" s="229"/>
      <c r="F80" s="229"/>
      <c r="G80" s="206"/>
      <c r="H80" s="206"/>
      <c r="I80" s="207"/>
      <c r="J80" s="209"/>
      <c r="K80" s="212"/>
      <c r="L80" s="215"/>
      <c r="M80" s="129"/>
      <c r="N80" s="33"/>
    </row>
    <row r="81" spans="1:14">
      <c r="A81" s="234"/>
      <c r="B81" s="230"/>
      <c r="C81" s="295"/>
      <c r="D81" s="236"/>
      <c r="E81" s="229"/>
      <c r="F81" s="229"/>
      <c r="G81" s="206"/>
      <c r="H81" s="206"/>
      <c r="I81" s="207"/>
      <c r="J81" s="210"/>
      <c r="K81" s="213"/>
      <c r="L81" s="216"/>
      <c r="M81" s="129"/>
      <c r="N81" s="33"/>
    </row>
    <row r="82" spans="1:14" ht="36.75" customHeight="1">
      <c r="A82" s="232" t="s">
        <v>178</v>
      </c>
      <c r="B82" s="228" t="s">
        <v>157</v>
      </c>
      <c r="C82" s="228" t="s">
        <v>206</v>
      </c>
      <c r="D82" s="220" t="s">
        <v>55</v>
      </c>
      <c r="E82" s="228" t="s">
        <v>207</v>
      </c>
      <c r="F82" s="228" t="s">
        <v>208</v>
      </c>
      <c r="G82" s="205" t="s">
        <v>62</v>
      </c>
      <c r="H82" s="205" t="s">
        <v>129</v>
      </c>
      <c r="I82" s="207">
        <f>IFERROR(VLOOKUP(H82,Naturaleza,2,FALSE)*VLOOKUP('Matriz Riesgo y Op'!D82,Probabilidad,2,FALSE)*VLOOKUP('Matriz Riesgo y Op'!G82,Impacto,2,FALSE),"")</f>
        <v>700</v>
      </c>
      <c r="J82" s="208" t="str">
        <f t="shared" ref="J82" si="14">IF(A82="Riesgo",IF(I82="","",IF(AND(I82&gt;0,I82&lt;200),"Trivial",IF(OR(I82=200,AND(I82&gt;200,I82&lt;400)),"Tolerable",IF(OR(I82=400,AND(I82&gt;400,I82&lt;600)),"Moderado",IF(OR(I82=600,AND(I82&gt;600,I82&lt;800)),"Importante",IF(OR(I82=800,I82&gt;800,I82&lt;1000,I82=1000),"Intolerable","")))))),IF(A82="Oportunidad",IF(I82="","",IF(AND(I82&gt;0,I82&lt;250),"Limitada",IF(OR(I82=250,AND(I82&gt;250,I82&lt;500)),"Media",IF(OR(I82=500,AND(I82&gt;500,I82&lt;750)),"Potencial",IF(OR(I82=750,AND(I82&gt;750,I82&lt;=1000)),"Sobresaliente",""))))),""))</f>
        <v>Potencial</v>
      </c>
      <c r="K82" s="211" t="str">
        <f>IFERROR(VLOOKUP(J82,'Parámetros de riesgo'!$B$27:$C$31,2,FALSE),IFERROR(VLOOKUP(J82,'Parámetros de riesgo'!$H$27:$I$30,2,FALSE),""))</f>
        <v>APROPIARSE</v>
      </c>
      <c r="L82" s="214" t="str">
        <f>IFERROR(VLOOKUP(K82,'Parámetros de riesgo'!$C$27:$D$31,2,FALSE),IFERROR(VLOOKUP(K82,'Parámetros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82" s="151" t="s">
        <v>209</v>
      </c>
      <c r="N82" s="32" t="s">
        <v>137</v>
      </c>
    </row>
    <row r="83" spans="1:14">
      <c r="A83" s="233"/>
      <c r="B83" s="229"/>
      <c r="C83" s="229"/>
      <c r="D83" s="221"/>
      <c r="E83" s="229"/>
      <c r="F83" s="229"/>
      <c r="G83" s="206"/>
      <c r="H83" s="206"/>
      <c r="I83" s="207"/>
      <c r="J83" s="209"/>
      <c r="K83" s="212"/>
      <c r="L83" s="215"/>
      <c r="M83" s="151"/>
      <c r="N83" s="32"/>
    </row>
    <row r="84" spans="1:14">
      <c r="A84" s="233"/>
      <c r="B84" s="229"/>
      <c r="C84" s="229"/>
      <c r="D84" s="221"/>
      <c r="E84" s="229"/>
      <c r="F84" s="229"/>
      <c r="G84" s="206"/>
      <c r="H84" s="206"/>
      <c r="I84" s="207"/>
      <c r="J84" s="209"/>
      <c r="K84" s="212"/>
      <c r="L84" s="215"/>
      <c r="M84" s="129"/>
      <c r="N84" s="33"/>
    </row>
    <row r="85" spans="1:14">
      <c r="A85" s="233"/>
      <c r="B85" s="229"/>
      <c r="C85" s="229"/>
      <c r="D85" s="221"/>
      <c r="E85" s="229"/>
      <c r="F85" s="229"/>
      <c r="G85" s="206"/>
      <c r="H85" s="206"/>
      <c r="I85" s="207"/>
      <c r="J85" s="209"/>
      <c r="K85" s="212"/>
      <c r="L85" s="215"/>
      <c r="M85" s="129"/>
      <c r="N85" s="33"/>
    </row>
    <row r="86" spans="1:14">
      <c r="A86" s="234"/>
      <c r="B86" s="230"/>
      <c r="C86" s="230"/>
      <c r="D86" s="236"/>
      <c r="E86" s="229"/>
      <c r="F86" s="229"/>
      <c r="G86" s="206"/>
      <c r="H86" s="206"/>
      <c r="I86" s="207"/>
      <c r="J86" s="210"/>
      <c r="K86" s="213"/>
      <c r="L86" s="216"/>
      <c r="M86" s="129"/>
      <c r="N86" s="33"/>
    </row>
    <row r="87" spans="1:14" ht="71.25">
      <c r="A87" s="232" t="s">
        <v>178</v>
      </c>
      <c r="B87" s="228" t="s">
        <v>164</v>
      </c>
      <c r="C87" s="217" t="s">
        <v>210</v>
      </c>
      <c r="D87" s="220" t="s">
        <v>55</v>
      </c>
      <c r="E87" s="217" t="s">
        <v>211</v>
      </c>
      <c r="F87" s="217" t="s">
        <v>212</v>
      </c>
      <c r="G87" s="205" t="s">
        <v>62</v>
      </c>
      <c r="H87" s="205" t="s">
        <v>129</v>
      </c>
      <c r="I87" s="207">
        <f>IFERROR(VLOOKUP(H87,Naturaleza,2,FALSE)*VLOOKUP('Matriz Riesgo y Op'!D87,Probabilidad,2,FALSE)*VLOOKUP('Matriz Riesgo y Op'!G87,Impacto,2,FALSE),"")</f>
        <v>700</v>
      </c>
      <c r="J87" s="208" t="str">
        <f t="shared" ref="J87" si="15">IF(A87="Riesgo",IF(I87="","",IF(AND(I87&gt;0,I87&lt;200),"Trivial",IF(OR(I87=200,AND(I87&gt;200,I87&lt;400)),"Tolerable",IF(OR(I87=400,AND(I87&gt;400,I87&lt;600)),"Moderado",IF(OR(I87=600,AND(I87&gt;600,I87&lt;800)),"Importante",IF(OR(I87=800,I87&gt;800,I87&lt;1000,I87=1000),"Intolerable","")))))),IF(A87="Oportunidad",IF(I87="","",IF(AND(I87&gt;0,I87&lt;250),"Limitada",IF(OR(I87=250,AND(I87&gt;250,I87&lt;500)),"Media",IF(OR(I87=500,AND(I87&gt;500,I87&lt;750)),"Potencial",IF(OR(I87=750,AND(I87&gt;750,I87&lt;=1000)),"Sobresaliente",""))))),""))</f>
        <v>Potencial</v>
      </c>
      <c r="K87" s="211" t="str">
        <f>IFERROR(VLOOKUP(J87,'Parámetros de riesgo'!$B$27:$C$31,2,FALSE),IFERROR(VLOOKUP(J87,'Parámetros de riesgo'!$H$27:$I$30,2,FALSE),""))</f>
        <v>APROPIARSE</v>
      </c>
      <c r="L87" s="214" t="str">
        <f>IFERROR(VLOOKUP(K87,'Parámetros de riesgo'!$C$27:$D$31,2,FALSE),IFERROR(VLOOKUP(K87,'Parámetros de riesgo'!$I$27:$J$30,2,FALSE),""))</f>
        <v>Oportunidad con beneficios claros y específicos en el proceso de una o varias áreas y/o partes interesadas, de la cual se espera un resultado a corto y mediano plazo. Documentar en las acciones de respuesta de la matriz de riesgos y oportunidades.</v>
      </c>
      <c r="M87" s="152" t="s">
        <v>213</v>
      </c>
      <c r="N87" s="33" t="s">
        <v>137</v>
      </c>
    </row>
    <row r="88" spans="1:14">
      <c r="A88" s="233"/>
      <c r="B88" s="229"/>
      <c r="C88" s="218"/>
      <c r="D88" s="221"/>
      <c r="E88" s="218"/>
      <c r="F88" s="218"/>
      <c r="G88" s="206"/>
      <c r="H88" s="206"/>
      <c r="I88" s="207"/>
      <c r="J88" s="209"/>
      <c r="K88" s="212"/>
      <c r="L88" s="215"/>
      <c r="M88" s="151"/>
      <c r="N88" s="32"/>
    </row>
    <row r="89" spans="1:14">
      <c r="A89" s="233"/>
      <c r="B89" s="229"/>
      <c r="C89" s="218"/>
      <c r="D89" s="221"/>
      <c r="E89" s="218"/>
      <c r="F89" s="218"/>
      <c r="G89" s="206"/>
      <c r="H89" s="206"/>
      <c r="I89" s="207"/>
      <c r="J89" s="209"/>
      <c r="K89" s="212"/>
      <c r="L89" s="215"/>
      <c r="M89" s="129"/>
      <c r="N89" s="33"/>
    </row>
    <row r="90" spans="1:14">
      <c r="A90" s="233"/>
      <c r="B90" s="229"/>
      <c r="C90" s="218"/>
      <c r="D90" s="221"/>
      <c r="E90" s="218"/>
      <c r="F90" s="218"/>
      <c r="G90" s="206"/>
      <c r="H90" s="206"/>
      <c r="I90" s="207"/>
      <c r="J90" s="209"/>
      <c r="K90" s="212"/>
      <c r="L90" s="215"/>
      <c r="M90" s="129"/>
      <c r="N90" s="33"/>
    </row>
    <row r="91" spans="1:14" ht="49.15" customHeight="1">
      <c r="A91" s="235"/>
      <c r="B91" s="231"/>
      <c r="C91" s="219"/>
      <c r="D91" s="222"/>
      <c r="E91" s="219"/>
      <c r="F91" s="219"/>
      <c r="G91" s="223"/>
      <c r="H91" s="223"/>
      <c r="I91" s="224"/>
      <c r="J91" s="225"/>
      <c r="K91" s="226"/>
      <c r="L91" s="227"/>
      <c r="M91" s="132"/>
      <c r="N91" s="37"/>
    </row>
  </sheetData>
  <protectedRanges>
    <protectedRange sqref="L13:L14 L57:L58 L62:L63 L43:L44 L52:L53 L8:L9 L18:L19 L23:L24 L28:L29 L67:L68 L72:L73 L77:L78 L33:L34 L38:L39 L82:L83 L87:L88" name="Rango2"/>
    <protectedRange sqref="G8:H9" name="Rango1_1"/>
    <protectedRange sqref="G13:H14 G43:H44 G18:H19 G23:H24 G28:H29 G33:H34 G38:H39" name="Rango1_1_1"/>
    <protectedRange sqref="G52:H53 G57:H58 G62:H63 G67:H68 G72:H73 G77:H78 G82:H83 G87:H88" name="Rango1_1_2"/>
    <protectedRange sqref="A8:A9 D8:D9 D13:D14 D23:D24 A13:A14 D28:D29 A18:A19 A23:A24 A28:A29 A43:A44 D43:D44 D18:D19 A33:A34 A38:A39 D33:D34 D38:D39" name="Rango1_1_4"/>
    <protectedRange sqref="B8:B9 B13:B14 B43:B44 B18:B19 B23:B24 B28:B29 B33:B34 B38:B39 B52:B53 B57:B58 B87:B88 B62:B63 B67:B68 B72:B73 B77:B78 B82:B83" name="Rango1_1_1_12"/>
    <protectedRange sqref="A52:A53 D52:D53 D57:D58 A57:A58 A62:A63 D62:D63 A67:A68 A72:A73 A77:A78 D67:D68 D72:D73 C77:F78 A82:A83 A87:A88 C82:F83 D87:D88" name="Rango1_1_5"/>
    <protectedRange sqref="C8:C9 C13:C14 C23:C24 C28:C29 C33:C34 C18:C19" name="Rango1_1_4_1"/>
    <protectedRange sqref="E8:E9 E13:E14 E23:E24 E28:E29 E33:E34 E18:E19 E38:E39" name="Rango1_1_4_2"/>
    <protectedRange sqref="F8:F9 F13:F14 F23:F24 F28:F29 F18:F19 F33:F34" name="Rango1_1_4_3"/>
    <protectedRange sqref="C38:C39 C43:C44" name="Rango1_1_4_4"/>
    <protectedRange sqref="E43:E44" name="Rango1_1_4_5"/>
    <protectedRange sqref="F38:F39 F43:F44" name="Rango1_1_4_6"/>
    <protectedRange sqref="C52:C53 C57:C58 C62:C63 C67:C68 C72:C73" name="Rango1_1_5_2"/>
    <protectedRange sqref="C87:C88" name="Rango1_1_5_3"/>
    <protectedRange sqref="E52:E53 E57:E58 E62:E63 E67:E68 E72:E73" name="Rango1_1_5_4"/>
    <protectedRange sqref="E87:E88" name="Rango1_1_5_5"/>
    <protectedRange sqref="F52:F53 F57:F58 F62:F63 F67:F68 F72:F73" name="Rango1_1_5_6"/>
    <protectedRange sqref="F87:F88" name="Rango1_1_5_7"/>
  </protectedRanges>
  <dataConsolidate/>
  <mergeCells count="204">
    <mergeCell ref="H77:H81"/>
    <mergeCell ref="I77:I81"/>
    <mergeCell ref="J77:J81"/>
    <mergeCell ref="K77:K81"/>
    <mergeCell ref="L77:L81"/>
    <mergeCell ref="C77:C81"/>
    <mergeCell ref="D77:D81"/>
    <mergeCell ref="E77:E81"/>
    <mergeCell ref="F77:F81"/>
    <mergeCell ref="G77:G81"/>
    <mergeCell ref="L67:L71"/>
    <mergeCell ref="C72:C76"/>
    <mergeCell ref="D72:D76"/>
    <mergeCell ref="E72:E76"/>
    <mergeCell ref="F72:F76"/>
    <mergeCell ref="G72:G76"/>
    <mergeCell ref="H72:H76"/>
    <mergeCell ref="I72:I76"/>
    <mergeCell ref="J72:J76"/>
    <mergeCell ref="K72:K76"/>
    <mergeCell ref="L72:L76"/>
    <mergeCell ref="F67:F71"/>
    <mergeCell ref="G67:G71"/>
    <mergeCell ref="H67:H71"/>
    <mergeCell ref="I67:I71"/>
    <mergeCell ref="J67:J71"/>
    <mergeCell ref="K67:K71"/>
    <mergeCell ref="B67:B71"/>
    <mergeCell ref="B72:B76"/>
    <mergeCell ref="B77:B81"/>
    <mergeCell ref="A67:A71"/>
    <mergeCell ref="A72:A76"/>
    <mergeCell ref="A77:A81"/>
    <mergeCell ref="C67:C71"/>
    <mergeCell ref="D67:D71"/>
    <mergeCell ref="E67:E71"/>
    <mergeCell ref="L28:L32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G28:G32"/>
    <mergeCell ref="H28:H32"/>
    <mergeCell ref="I28:I32"/>
    <mergeCell ref="J28:J32"/>
    <mergeCell ref="K28:K32"/>
    <mergeCell ref="B28:B32"/>
    <mergeCell ref="C28:C32"/>
    <mergeCell ref="D28:D32"/>
    <mergeCell ref="E28:E32"/>
    <mergeCell ref="F28:F32"/>
    <mergeCell ref="F33:F37"/>
    <mergeCell ref="G33:G37"/>
    <mergeCell ref="I18:I22"/>
    <mergeCell ref="J18:J22"/>
    <mergeCell ref="K18:K22"/>
    <mergeCell ref="L18:L22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B18:B22"/>
    <mergeCell ref="C18:C22"/>
    <mergeCell ref="D18:D22"/>
    <mergeCell ref="E18:E22"/>
    <mergeCell ref="F18:F22"/>
    <mergeCell ref="A18:A22"/>
    <mergeCell ref="A23:A27"/>
    <mergeCell ref="A28:A32"/>
    <mergeCell ref="A43:A47"/>
    <mergeCell ref="A13:A17"/>
    <mergeCell ref="B13:B17"/>
    <mergeCell ref="C13:C17"/>
    <mergeCell ref="D13:D17"/>
    <mergeCell ref="E13:E17"/>
    <mergeCell ref="B38:B42"/>
    <mergeCell ref="A33:A37"/>
    <mergeCell ref="A38:A42"/>
    <mergeCell ref="C33:C37"/>
    <mergeCell ref="C38:C42"/>
    <mergeCell ref="D33:D37"/>
    <mergeCell ref="D38:D42"/>
    <mergeCell ref="E33:E37"/>
    <mergeCell ref="L52:L56"/>
    <mergeCell ref="E52:E56"/>
    <mergeCell ref="F52:F56"/>
    <mergeCell ref="J13:J17"/>
    <mergeCell ref="K13:K17"/>
    <mergeCell ref="L13:L17"/>
    <mergeCell ref="F13:F17"/>
    <mergeCell ref="G18:G22"/>
    <mergeCell ref="H18:H22"/>
    <mergeCell ref="G13:G17"/>
    <mergeCell ref="H13:H17"/>
    <mergeCell ref="I13:I17"/>
    <mergeCell ref="A49:N49"/>
    <mergeCell ref="A52:A56"/>
    <mergeCell ref="B52:B56"/>
    <mergeCell ref="C52:C56"/>
    <mergeCell ref="D52:D56"/>
    <mergeCell ref="I50:K50"/>
    <mergeCell ref="L50:N50"/>
    <mergeCell ref="A50:H50"/>
    <mergeCell ref="G52:G56"/>
    <mergeCell ref="H52:H56"/>
    <mergeCell ref="I52:I56"/>
    <mergeCell ref="J52:J56"/>
    <mergeCell ref="K52:K56"/>
    <mergeCell ref="F8:F12"/>
    <mergeCell ref="G8:G12"/>
    <mergeCell ref="H8:H12"/>
    <mergeCell ref="I8:I12"/>
    <mergeCell ref="J8:J12"/>
    <mergeCell ref="L57:L61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C8:C12"/>
    <mergeCell ref="D8:D12"/>
    <mergeCell ref="E8:E12"/>
    <mergeCell ref="K8:K12"/>
    <mergeCell ref="L8:L12"/>
    <mergeCell ref="L6:N6"/>
    <mergeCell ref="I57:I61"/>
    <mergeCell ref="B33:B37"/>
    <mergeCell ref="A62:A66"/>
    <mergeCell ref="B62:B66"/>
    <mergeCell ref="C62:C66"/>
    <mergeCell ref="A57:A61"/>
    <mergeCell ref="B57:B61"/>
    <mergeCell ref="C57:C61"/>
    <mergeCell ref="K62:K66"/>
    <mergeCell ref="L62:L66"/>
    <mergeCell ref="F62:F66"/>
    <mergeCell ref="G62:G66"/>
    <mergeCell ref="H62:H66"/>
    <mergeCell ref="I62:I66"/>
    <mergeCell ref="J62:J66"/>
    <mergeCell ref="D62:D66"/>
    <mergeCell ref="E62:E66"/>
    <mergeCell ref="J57:J61"/>
    <mergeCell ref="K57:K61"/>
    <mergeCell ref="D57:D61"/>
    <mergeCell ref="E57:E61"/>
    <mergeCell ref="F57:F61"/>
    <mergeCell ref="G57:G61"/>
    <mergeCell ref="H57:H61"/>
    <mergeCell ref="H33:H37"/>
    <mergeCell ref="I33:I37"/>
    <mergeCell ref="J33:J37"/>
    <mergeCell ref="K33:K37"/>
    <mergeCell ref="L33:L37"/>
    <mergeCell ref="E38:E42"/>
    <mergeCell ref="F38:F42"/>
    <mergeCell ref="G38:G42"/>
    <mergeCell ref="H38:H42"/>
    <mergeCell ref="I38:I42"/>
    <mergeCell ref="J38:J42"/>
    <mergeCell ref="K38:K42"/>
    <mergeCell ref="L38:L42"/>
    <mergeCell ref="B82:B86"/>
    <mergeCell ref="B87:B91"/>
    <mergeCell ref="A82:A86"/>
    <mergeCell ref="A87:A91"/>
    <mergeCell ref="C82:C86"/>
    <mergeCell ref="D82:D86"/>
    <mergeCell ref="E82:E86"/>
    <mergeCell ref="F82:F86"/>
    <mergeCell ref="G82:G86"/>
    <mergeCell ref="H82:H86"/>
    <mergeCell ref="I82:I86"/>
    <mergeCell ref="J82:J86"/>
    <mergeCell ref="K82:K86"/>
    <mergeCell ref="L82:L86"/>
    <mergeCell ref="C87:C91"/>
    <mergeCell ref="D87:D91"/>
    <mergeCell ref="E87:E91"/>
    <mergeCell ref="F87:F91"/>
    <mergeCell ref="G87:G91"/>
    <mergeCell ref="H87:H91"/>
    <mergeCell ref="I87:I91"/>
    <mergeCell ref="J87:J91"/>
    <mergeCell ref="K87:K91"/>
    <mergeCell ref="L87:L91"/>
  </mergeCells>
  <conditionalFormatting sqref="J7 J92:J1048576 L7:N7">
    <cfRule type="cellIs" dxfId="82" priority="392" operator="equal">
      <formula>"Intolerable"</formula>
    </cfRule>
    <cfRule type="cellIs" dxfId="81" priority="393" operator="equal">
      <formula>"Importante"</formula>
    </cfRule>
    <cfRule type="cellIs" dxfId="80" priority="394" operator="equal">
      <formula>"Moderado"</formula>
    </cfRule>
    <cfRule type="cellIs" dxfId="79" priority="395" operator="equal">
      <formula>"Tolerable"</formula>
    </cfRule>
  </conditionalFormatting>
  <conditionalFormatting sqref="K7">
    <cfRule type="cellIs" dxfId="78" priority="388" operator="equal">
      <formula>"Intolerable"</formula>
    </cfRule>
    <cfRule type="cellIs" dxfId="77" priority="389" operator="equal">
      <formula>"Importante"</formula>
    </cfRule>
    <cfRule type="cellIs" dxfId="76" priority="390" operator="equal">
      <formula>"Moderado"</formula>
    </cfRule>
    <cfRule type="cellIs" dxfId="75" priority="391" operator="equal">
      <formula>"Tolerable"</formula>
    </cfRule>
  </conditionalFormatting>
  <conditionalFormatting sqref="I8 I13 I18 I23 I28 I43 I33 I38">
    <cfRule type="cellIs" dxfId="74" priority="352" operator="equal">
      <formula>0</formula>
    </cfRule>
  </conditionalFormatting>
  <conditionalFormatting sqref="L51:N51">
    <cfRule type="cellIs" dxfId="73" priority="301" operator="equal">
      <formula>"Intolerable"</formula>
    </cfRule>
    <cfRule type="cellIs" dxfId="72" priority="302" operator="equal">
      <formula>"Importante"</formula>
    </cfRule>
    <cfRule type="cellIs" dxfId="71" priority="303" operator="equal">
      <formula>"Moderado"</formula>
    </cfRule>
    <cfRule type="cellIs" dxfId="70" priority="304" operator="equal">
      <formula>"Tolerable"</formula>
    </cfRule>
  </conditionalFormatting>
  <conditionalFormatting sqref="K51">
    <cfRule type="cellIs" dxfId="69" priority="297" operator="equal">
      <formula>"Intolerable"</formula>
    </cfRule>
    <cfRule type="cellIs" dxfId="68" priority="298" operator="equal">
      <formula>"Importante"</formula>
    </cfRule>
    <cfRule type="cellIs" dxfId="67" priority="299" operator="equal">
      <formula>"Moderado"</formula>
    </cfRule>
    <cfRule type="cellIs" dxfId="66" priority="300" operator="equal">
      <formula>"Tolerable"</formula>
    </cfRule>
  </conditionalFormatting>
  <conditionalFormatting sqref="F51 H51:J51">
    <cfRule type="cellIs" dxfId="65" priority="267" operator="equal">
      <formula>"Intolerable"</formula>
    </cfRule>
    <cfRule type="cellIs" dxfId="64" priority="268" operator="equal">
      <formula>"Importante"</formula>
    </cfRule>
    <cfRule type="cellIs" dxfId="63" priority="269" operator="equal">
      <formula>"Moderado"</formula>
    </cfRule>
    <cfRule type="cellIs" dxfId="62" priority="270" operator="equal">
      <formula>"Tolerable"</formula>
    </cfRule>
  </conditionalFormatting>
  <conditionalFormatting sqref="G51">
    <cfRule type="cellIs" dxfId="61" priority="263" operator="equal">
      <formula>"Intolerable"</formula>
    </cfRule>
    <cfRule type="cellIs" dxfId="60" priority="264" operator="equal">
      <formula>"Importante"</formula>
    </cfRule>
    <cfRule type="cellIs" dxfId="59" priority="265" operator="equal">
      <formula>"Moderado"</formula>
    </cfRule>
    <cfRule type="cellIs" dxfId="58" priority="266" operator="equal">
      <formula>"Tolerable"</formula>
    </cfRule>
  </conditionalFormatting>
  <conditionalFormatting sqref="K8 K13 K18 K23 K28 K43 K33 K38">
    <cfRule type="cellIs" dxfId="57" priority="51" operator="equal">
      <formula>"Atención Inmediata"</formula>
    </cfRule>
    <cfRule type="cellIs" dxfId="56" priority="52" operator="equal">
      <formula>"Minimizarlo"</formula>
    </cfRule>
    <cfRule type="cellIs" dxfId="55" priority="53" operator="equal">
      <formula>"Controlarlo"</formula>
    </cfRule>
    <cfRule type="cellIs" dxfId="54" priority="54" operator="equal">
      <formula>"Asumirlo"</formula>
    </cfRule>
  </conditionalFormatting>
  <conditionalFormatting sqref="K8 K13 K18 K23 K28 K43 K33 K38">
    <cfRule type="cellIs" dxfId="53" priority="42" operator="equal">
      <formula>"A CONSIDERAR"</formula>
    </cfRule>
    <cfRule type="containsText" dxfId="52" priority="43" operator="containsText" text="Explotarla">
      <formula>NOT(ISERROR(SEARCH("Explotarla",K8)))</formula>
    </cfRule>
    <cfRule type="containsText" dxfId="51" priority="44" operator="containsText" text="Apropiarse">
      <formula>NOT(ISERROR(SEARCH("Apropiarse",K8)))</formula>
    </cfRule>
    <cfRule type="containsText" dxfId="50" priority="45" operator="containsText" text="ABORDAR">
      <formula>NOT(ISERROR(SEARCH("ABORDAR",K8)))</formula>
    </cfRule>
    <cfRule type="containsText" dxfId="49" priority="46" operator="containsText" text="ANALIZAR">
      <formula>NOT(ISERROR(SEARCH("ANALIZAR",K8)))</formula>
    </cfRule>
    <cfRule type="cellIs" dxfId="48" priority="47" operator="equal">
      <formula>"Atención Inmediata"</formula>
    </cfRule>
    <cfRule type="cellIs" dxfId="47" priority="48" operator="equal">
      <formula>"Minimizarlo"</formula>
    </cfRule>
    <cfRule type="cellIs" dxfId="46" priority="49" operator="equal">
      <formula>"Controlarlo"</formula>
    </cfRule>
    <cfRule type="cellIs" dxfId="45" priority="50" operator="equal">
      <formula>"Asumirlo"</formula>
    </cfRule>
  </conditionalFormatting>
  <conditionalFormatting sqref="J8 J13 J18 J23 J28 J43 J33 J38">
    <cfRule type="cellIs" dxfId="44" priority="38" operator="equal">
      <formula>"Intolerable"</formula>
    </cfRule>
    <cfRule type="cellIs" dxfId="43" priority="39" operator="equal">
      <formula>"Importante"</formula>
    </cfRule>
    <cfRule type="cellIs" dxfId="42" priority="40" operator="equal">
      <formula>"Moderado"</formula>
    </cfRule>
    <cfRule type="cellIs" dxfId="41" priority="41" operator="equal">
      <formula>"Tolerable"</formula>
    </cfRule>
  </conditionalFormatting>
  <conditionalFormatting sqref="J8 J13 J18 J23 J28 J43 J33 J38">
    <cfRule type="cellIs" dxfId="40" priority="30" operator="equal">
      <formula>"Limitada"</formula>
    </cfRule>
    <cfRule type="cellIs" dxfId="39" priority="31" operator="equal">
      <formula>"Media"</formula>
    </cfRule>
    <cfRule type="cellIs" dxfId="38" priority="32" operator="equal">
      <formula>"Potencial"</formula>
    </cfRule>
    <cfRule type="cellIs" dxfId="37" priority="33" operator="equal">
      <formula>"Tolerable"</formula>
    </cfRule>
    <cfRule type="cellIs" dxfId="36" priority="34" operator="equal">
      <formula>"Sobresaliente"</formula>
    </cfRule>
    <cfRule type="cellIs" dxfId="35" priority="35" operator="equal">
      <formula>"Moderado"</formula>
    </cfRule>
    <cfRule type="cellIs" dxfId="34" priority="36" operator="equal">
      <formula>"Importante"</formula>
    </cfRule>
    <cfRule type="cellIs" dxfId="33" priority="37" operator="equal">
      <formula>"Intolerable"</formula>
    </cfRule>
  </conditionalFormatting>
  <conditionalFormatting sqref="K52 K57 K62 K67 K72 K77 K82 K87">
    <cfRule type="cellIs" dxfId="32" priority="25" operator="equal">
      <formula>"Atención Inmediata"</formula>
    </cfRule>
    <cfRule type="cellIs" dxfId="31" priority="26" operator="equal">
      <formula>"Minimizarlo"</formula>
    </cfRule>
    <cfRule type="cellIs" dxfId="30" priority="27" operator="equal">
      <formula>"Controlarlo"</formula>
    </cfRule>
    <cfRule type="cellIs" dxfId="29" priority="28" operator="equal">
      <formula>"Asumirlo"</formula>
    </cfRule>
  </conditionalFormatting>
  <conditionalFormatting sqref="K52 K57 K62 K67 K72 K77 K82 K87">
    <cfRule type="cellIs" dxfId="28" priority="16" operator="equal">
      <formula>"A CONSIDERAR"</formula>
    </cfRule>
    <cfRule type="containsText" dxfId="27" priority="17" operator="containsText" text="Explotarla">
      <formula>NOT(ISERROR(SEARCH("Explotarla",K52)))</formula>
    </cfRule>
    <cfRule type="containsText" dxfId="26" priority="18" operator="containsText" text="Apropiarse">
      <formula>NOT(ISERROR(SEARCH("Apropiarse",K52)))</formula>
    </cfRule>
    <cfRule type="containsText" dxfId="25" priority="19" operator="containsText" text="ABORDAR">
      <formula>NOT(ISERROR(SEARCH("ABORDAR",K52)))</formula>
    </cfRule>
    <cfRule type="containsText" dxfId="24" priority="20" operator="containsText" text="ANALIZAR">
      <formula>NOT(ISERROR(SEARCH("ANALIZAR",K52)))</formula>
    </cfRule>
    <cfRule type="cellIs" dxfId="23" priority="21" operator="equal">
      <formula>"Atención Inmediata"</formula>
    </cfRule>
    <cfRule type="cellIs" dxfId="22" priority="22" operator="equal">
      <formula>"Minimizarlo"</formula>
    </cfRule>
    <cfRule type="cellIs" dxfId="21" priority="23" operator="equal">
      <formula>"Controlarlo"</formula>
    </cfRule>
    <cfRule type="cellIs" dxfId="20" priority="24" operator="equal">
      <formula>"Asumirlo"</formula>
    </cfRule>
  </conditionalFormatting>
  <conditionalFormatting sqref="J52 J57 J62 J67 J72 J77 J82 J87">
    <cfRule type="cellIs" dxfId="19" priority="12" operator="equal">
      <formula>"Intolerable"</formula>
    </cfRule>
    <cfRule type="cellIs" dxfId="18" priority="13" operator="equal">
      <formula>"Importante"</formula>
    </cfRule>
    <cfRule type="cellIs" dxfId="17" priority="14" operator="equal">
      <formula>"Moderado"</formula>
    </cfRule>
    <cfRule type="cellIs" dxfId="16" priority="15" operator="equal">
      <formula>"Tolerable"</formula>
    </cfRule>
  </conditionalFormatting>
  <conditionalFormatting sqref="J52 J57 J62 J67 J72 J77 J82 J87">
    <cfRule type="cellIs" dxfId="15" priority="4" operator="equal">
      <formula>"Limitada"</formula>
    </cfRule>
    <cfRule type="cellIs" dxfId="14" priority="5" operator="equal">
      <formula>"Media"</formula>
    </cfRule>
    <cfRule type="cellIs" dxfId="13" priority="6" operator="equal">
      <formula>"Potencial"</formula>
    </cfRule>
    <cfRule type="cellIs" dxfId="12" priority="7" operator="equal">
      <formula>"Tolerable"</formula>
    </cfRule>
    <cfRule type="cellIs" dxfId="11" priority="8" operator="equal">
      <formula>"Sobresaliente"</formula>
    </cfRule>
    <cfRule type="cellIs" dxfId="10" priority="9" operator="equal">
      <formula>"Moderado"</formula>
    </cfRule>
    <cfRule type="cellIs" dxfId="9" priority="10" operator="equal">
      <formula>"Importante"</formula>
    </cfRule>
    <cfRule type="cellIs" dxfId="8" priority="11" operator="equal">
      <formula>"Intolerable"</formula>
    </cfRule>
  </conditionalFormatting>
  <conditionalFormatting sqref="I52">
    <cfRule type="cellIs" dxfId="7" priority="2" operator="equal">
      <formula>0</formula>
    </cfRule>
  </conditionalFormatting>
  <conditionalFormatting sqref="I57 I62 I67 I72 I77 I82 I87">
    <cfRule type="cellIs" dxfId="6" priority="1" operator="equal">
      <formula>0</formula>
    </cfRule>
  </conditionalFormatting>
  <dataValidations count="5">
    <dataValidation type="list" allowBlank="1" showInputMessage="1" showErrorMessage="1" sqref="H8 H13 H52 H57 H62 H18 H23 H28 H43 H67 H72 H77 H33 H38 H82 H87" xr:uid="{00000000-0002-0000-0200-000000000000}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8 D13 D52 D57 D62 D18 D23 D28 D43 D67 D72 D77 D33 D38 D82 D87" xr:uid="{00000000-0002-0000-0200-000001000000}">
      <formula1>"Baja, Media, Alta"</formula1>
    </dataValidation>
    <dataValidation type="list" allowBlank="1" showInputMessage="1" showErrorMessage="1" sqref="A8 A13 A52 A57 A62 A18 A23 A28 A43 A67 A72 A77 A33 A38 A82 A87" xr:uid="{00000000-0002-0000-0200-000002000000}">
      <formula1>"Riesgo,Oportunidad"</formula1>
    </dataValidation>
    <dataValidation type="list" allowBlank="1" showInputMessage="1" showErrorMessage="1" sqref="G52:G91" xr:uid="{00000000-0002-0000-0200-000003000000}">
      <formula1>"Leve, Moderado,Importante"</formula1>
    </dataValidation>
    <dataValidation type="list" allowBlank="1" showInputMessage="1" showErrorMessage="1" sqref="G8:G47" xr:uid="{00000000-0002-0000-0200-000004000000}">
      <formula1>"Leve, Moderado,Grave"</formula1>
    </dataValidation>
  </dataValidations>
  <pageMargins left="0.23622047244094491" right="0.62992125984251968" top="0.74803149606299213" bottom="0.74803149606299213" header="0.31496062992125984" footer="0.31496062992125984"/>
  <pageSetup paperSize="5" scale="40" fitToHeight="0" orientation="landscape" r:id="rId1"/>
  <headerFooter>
    <oddFooter>&amp;R&amp;"Arial,Normal"&amp;16Página &amp;P de &amp;N</oddFooter>
  </headerFooter>
  <rowBreaks count="1" manualBreakCount="1">
    <brk id="4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6"/>
  <sheetViews>
    <sheetView showGridLines="0" view="pageBreakPreview" topLeftCell="A12" zoomScaleSheetLayoutView="100" workbookViewId="0">
      <selection activeCell="C22" sqref="C22:F22"/>
    </sheetView>
  </sheetViews>
  <sheetFormatPr defaultColWidth="11.42578125" defaultRowHeight="14.25"/>
  <cols>
    <col min="1" max="1" width="36.140625" style="11" customWidth="1"/>
    <col min="2" max="2" width="33.85546875" style="11" customWidth="1"/>
    <col min="3" max="6" width="15.7109375" style="11" customWidth="1"/>
    <col min="7" max="7" width="14.5703125" style="11" customWidth="1"/>
    <col min="8" max="8" width="34.5703125" style="11" customWidth="1"/>
    <col min="9" max="16384" width="11.42578125" style="11"/>
  </cols>
  <sheetData>
    <row r="1" spans="1:8" ht="44.25" customHeight="1">
      <c r="A1" s="327"/>
      <c r="B1" s="327"/>
      <c r="C1" s="325" t="s">
        <v>0</v>
      </c>
      <c r="D1" s="325"/>
      <c r="E1" s="325"/>
      <c r="F1" s="325"/>
      <c r="G1" s="327" t="s">
        <v>1</v>
      </c>
      <c r="H1" s="327"/>
    </row>
    <row r="2" spans="1:8" ht="30" customHeight="1">
      <c r="A2" s="327"/>
      <c r="B2" s="327"/>
      <c r="C2" s="326" t="s">
        <v>214</v>
      </c>
      <c r="D2" s="326"/>
      <c r="E2" s="326"/>
      <c r="F2" s="326"/>
      <c r="G2" s="330" t="s">
        <v>215</v>
      </c>
      <c r="H2" s="330"/>
    </row>
    <row r="3" spans="1:8" ht="15" thickBot="1">
      <c r="A3" s="17"/>
      <c r="B3" s="13"/>
      <c r="C3" s="13"/>
      <c r="D3" s="13"/>
      <c r="E3" s="13"/>
      <c r="F3" s="13"/>
      <c r="G3" s="13"/>
      <c r="H3" s="18"/>
    </row>
    <row r="4" spans="1:8" ht="15.75" thickTop="1">
      <c r="A4" s="73" t="s">
        <v>216</v>
      </c>
      <c r="B4" s="74"/>
      <c r="C4" s="75" t="s">
        <v>217</v>
      </c>
      <c r="D4" s="328"/>
      <c r="E4" s="328"/>
      <c r="F4" s="75" t="s">
        <v>218</v>
      </c>
      <c r="G4" s="328"/>
      <c r="H4" s="329"/>
    </row>
    <row r="5" spans="1:8" ht="15.75" customHeight="1">
      <c r="A5" s="331" t="s">
        <v>219</v>
      </c>
      <c r="B5" s="332"/>
      <c r="C5" s="332"/>
      <c r="D5" s="323"/>
      <c r="E5" s="323"/>
      <c r="F5" s="323"/>
      <c r="G5" s="323"/>
      <c r="H5" s="324"/>
    </row>
    <row r="6" spans="1:8" ht="15.75" customHeight="1">
      <c r="A6" s="322"/>
      <c r="B6" s="323"/>
      <c r="C6" s="323"/>
      <c r="D6" s="323"/>
      <c r="E6" s="323"/>
      <c r="F6" s="323"/>
      <c r="G6" s="323"/>
      <c r="H6" s="324"/>
    </row>
    <row r="7" spans="1:8" ht="15">
      <c r="A7" s="301" t="s">
        <v>220</v>
      </c>
      <c r="B7" s="302" t="s">
        <v>124</v>
      </c>
      <c r="C7" s="302" t="s">
        <v>221</v>
      </c>
      <c r="D7" s="302"/>
      <c r="E7" s="302"/>
      <c r="F7" s="302"/>
      <c r="G7" s="302" t="s">
        <v>222</v>
      </c>
      <c r="H7" s="297" t="s">
        <v>223</v>
      </c>
    </row>
    <row r="8" spans="1:8" ht="15">
      <c r="A8" s="301"/>
      <c r="B8" s="302"/>
      <c r="C8" s="137">
        <v>1</v>
      </c>
      <c r="D8" s="138">
        <v>2</v>
      </c>
      <c r="E8" s="139">
        <v>3</v>
      </c>
      <c r="F8" s="140">
        <v>4</v>
      </c>
      <c r="G8" s="302"/>
      <c r="H8" s="297"/>
    </row>
    <row r="9" spans="1:8" ht="31.5" customHeight="1">
      <c r="A9" s="76"/>
      <c r="B9" s="296"/>
      <c r="C9" s="157"/>
      <c r="D9" s="157"/>
      <c r="E9" s="157"/>
      <c r="F9" s="157"/>
      <c r="G9" s="159"/>
      <c r="H9" s="160"/>
    </row>
    <row r="10" spans="1:8" ht="15" customHeight="1">
      <c r="A10" s="76"/>
      <c r="B10" s="296"/>
      <c r="C10" s="157"/>
      <c r="D10" s="157"/>
      <c r="E10" s="157"/>
      <c r="F10" s="157"/>
      <c r="G10" s="159"/>
      <c r="H10" s="160"/>
    </row>
    <row r="11" spans="1:8" ht="15" customHeight="1">
      <c r="A11" s="76"/>
      <c r="B11" s="296"/>
      <c r="C11" s="157"/>
      <c r="D11" s="157"/>
      <c r="E11" s="157"/>
      <c r="F11" s="157"/>
      <c r="G11" s="159"/>
      <c r="H11" s="160"/>
    </row>
    <row r="12" spans="1:8" ht="15" customHeight="1">
      <c r="A12" s="77"/>
      <c r="B12" s="296"/>
      <c r="C12" s="157"/>
      <c r="D12" s="157"/>
      <c r="E12" s="157"/>
      <c r="F12" s="157"/>
      <c r="G12" s="159"/>
      <c r="H12" s="160"/>
    </row>
    <row r="13" spans="1:8" ht="15" customHeight="1">
      <c r="A13" s="76"/>
      <c r="B13" s="296"/>
      <c r="C13" s="157"/>
      <c r="D13" s="157"/>
      <c r="E13" s="157"/>
      <c r="F13" s="157"/>
      <c r="G13" s="159"/>
      <c r="H13" s="160"/>
    </row>
    <row r="14" spans="1:8" ht="43.5" customHeight="1">
      <c r="A14" s="76"/>
      <c r="B14" s="296"/>
      <c r="C14" s="157"/>
      <c r="D14" s="157"/>
      <c r="E14" s="157"/>
      <c r="F14" s="157"/>
      <c r="G14" s="159"/>
      <c r="H14" s="160"/>
    </row>
    <row r="15" spans="1:8" ht="15" customHeight="1">
      <c r="A15" s="76"/>
      <c r="B15" s="296"/>
      <c r="C15" s="157"/>
      <c r="D15" s="157"/>
      <c r="E15" s="157"/>
      <c r="F15" s="157"/>
      <c r="G15" s="159"/>
      <c r="H15" s="160"/>
    </row>
    <row r="16" spans="1:8" ht="15" customHeight="1">
      <c r="A16" s="76"/>
      <c r="B16" s="296"/>
      <c r="C16" s="157"/>
      <c r="D16" s="157"/>
      <c r="E16" s="157"/>
      <c r="F16" s="157"/>
      <c r="G16" s="159"/>
      <c r="H16" s="160"/>
    </row>
    <row r="17" spans="1:8" ht="15" customHeight="1">
      <c r="A17" s="76"/>
      <c r="B17" s="296"/>
      <c r="C17" s="157"/>
      <c r="D17" s="157"/>
      <c r="E17" s="157"/>
      <c r="F17" s="157"/>
      <c r="G17" s="159"/>
      <c r="H17" s="160"/>
    </row>
    <row r="18" spans="1:8" ht="15" customHeight="1">
      <c r="A18" s="76"/>
      <c r="B18" s="296"/>
      <c r="C18" s="157"/>
      <c r="D18" s="157"/>
      <c r="E18" s="157"/>
      <c r="F18" s="157"/>
      <c r="G18" s="159"/>
      <c r="H18" s="160"/>
    </row>
    <row r="19" spans="1:8" ht="15">
      <c r="A19" s="298"/>
      <c r="B19" s="299"/>
      <c r="C19" s="299"/>
      <c r="D19" s="299"/>
      <c r="E19" s="299"/>
      <c r="F19" s="299"/>
      <c r="G19" s="299"/>
      <c r="H19" s="300"/>
    </row>
    <row r="20" spans="1:8" ht="43.5" customHeight="1">
      <c r="A20" s="306" t="s">
        <v>224</v>
      </c>
      <c r="B20" s="307"/>
      <c r="C20" s="157">
        <f>SUM(C9:C18)</f>
        <v>0</v>
      </c>
      <c r="D20" s="157">
        <f>SUM(D9:D18)</f>
        <v>0</v>
      </c>
      <c r="E20" s="157">
        <f>SUM(E9:E18)</f>
        <v>0</v>
      </c>
      <c r="F20" s="157">
        <f>SUM(F9:F18)</f>
        <v>0</v>
      </c>
      <c r="G20" s="319" t="s">
        <v>225</v>
      </c>
      <c r="H20" s="320" t="s">
        <v>226</v>
      </c>
    </row>
    <row r="21" spans="1:8" ht="39.75" customHeight="1">
      <c r="A21" s="306" t="s">
        <v>227</v>
      </c>
      <c r="B21" s="307"/>
      <c r="C21" s="321">
        <f>SUM(C20:F20)</f>
        <v>0</v>
      </c>
      <c r="D21" s="321"/>
      <c r="E21" s="321"/>
      <c r="F21" s="321"/>
      <c r="G21" s="319"/>
      <c r="H21" s="320"/>
    </row>
    <row r="22" spans="1:8" ht="34.5" customHeight="1">
      <c r="A22" s="306" t="s">
        <v>228</v>
      </c>
      <c r="B22" s="307"/>
      <c r="C22" s="317"/>
      <c r="D22" s="318"/>
      <c r="E22" s="318"/>
      <c r="F22" s="318"/>
      <c r="G22" s="299"/>
      <c r="H22" s="300"/>
    </row>
    <row r="23" spans="1:8" ht="39.75" customHeight="1">
      <c r="A23" s="306" t="s">
        <v>229</v>
      </c>
      <c r="B23" s="307"/>
      <c r="C23" s="308" t="e">
        <f xml:space="preserve"> (C21/C22)*100%</f>
        <v>#DIV/0!</v>
      </c>
      <c r="D23" s="309"/>
      <c r="E23" s="309"/>
      <c r="F23" s="309"/>
      <c r="G23" s="310" t="s">
        <v>230</v>
      </c>
      <c r="H23" s="311"/>
    </row>
    <row r="24" spans="1:8" ht="15.75" thickBot="1">
      <c r="A24" s="312"/>
      <c r="B24" s="313"/>
      <c r="C24" s="313"/>
      <c r="D24" s="313"/>
      <c r="E24" s="313"/>
      <c r="F24" s="313"/>
      <c r="G24" s="313"/>
      <c r="H24" s="314"/>
    </row>
    <row r="25" spans="1:8" ht="15.75" thickTop="1" thickBot="1">
      <c r="A25" s="78"/>
      <c r="B25" s="79"/>
      <c r="C25" s="79"/>
      <c r="D25" s="79"/>
      <c r="E25" s="79"/>
      <c r="F25" s="79"/>
      <c r="G25" s="79"/>
      <c r="H25" s="80"/>
    </row>
    <row r="26" spans="1:8" ht="17.25" customHeight="1" thickBot="1">
      <c r="A26" s="304" t="s">
        <v>231</v>
      </c>
      <c r="B26" s="305"/>
      <c r="C26" s="305"/>
      <c r="D26" s="305"/>
      <c r="E26" s="305"/>
      <c r="F26" s="15"/>
      <c r="G26" s="315" t="s">
        <v>232</v>
      </c>
      <c r="H26" s="316"/>
    </row>
    <row r="27" spans="1:8" ht="39.950000000000003" customHeight="1" thickBot="1">
      <c r="A27" s="81" t="s">
        <v>233</v>
      </c>
      <c r="B27" s="303" t="s">
        <v>234</v>
      </c>
      <c r="C27" s="303"/>
      <c r="D27" s="303"/>
      <c r="E27" s="303"/>
      <c r="F27" s="9"/>
      <c r="G27" s="16" t="s">
        <v>235</v>
      </c>
      <c r="H27" s="82" t="s">
        <v>55</v>
      </c>
    </row>
    <row r="28" spans="1:8" ht="39.950000000000003" customHeight="1" thickBot="1">
      <c r="A28" s="83" t="s">
        <v>236</v>
      </c>
      <c r="B28" s="303" t="s">
        <v>237</v>
      </c>
      <c r="C28" s="303"/>
      <c r="D28" s="303"/>
      <c r="E28" s="303"/>
      <c r="F28" s="9"/>
      <c r="G28" s="16" t="s">
        <v>238</v>
      </c>
      <c r="H28" s="84" t="s">
        <v>52</v>
      </c>
    </row>
    <row r="29" spans="1:8" ht="39.950000000000003" customHeight="1" thickBot="1">
      <c r="A29" s="85" t="s">
        <v>239</v>
      </c>
      <c r="B29" s="303" t="s">
        <v>240</v>
      </c>
      <c r="C29" s="303"/>
      <c r="D29" s="303"/>
      <c r="E29" s="303"/>
      <c r="F29" s="9"/>
      <c r="G29" s="16" t="s">
        <v>241</v>
      </c>
      <c r="H29" s="86" t="s">
        <v>49</v>
      </c>
    </row>
    <row r="30" spans="1:8" ht="15.75" thickBot="1">
      <c r="A30" s="87"/>
      <c r="B30" s="19"/>
      <c r="C30" s="19"/>
      <c r="D30" s="19"/>
      <c r="E30" s="14"/>
      <c r="F30" s="13"/>
      <c r="G30" s="13"/>
      <c r="H30" s="88"/>
    </row>
    <row r="31" spans="1:8" ht="18" customHeight="1" thickBot="1">
      <c r="A31" s="305" t="s">
        <v>242</v>
      </c>
      <c r="B31" s="305"/>
      <c r="C31" s="305"/>
      <c r="D31" s="305"/>
      <c r="E31" s="305"/>
      <c r="F31" s="12"/>
      <c r="G31" s="12"/>
      <c r="H31" s="12"/>
    </row>
    <row r="32" spans="1:8" ht="15.75" thickBot="1">
      <c r="A32" s="133">
        <v>1</v>
      </c>
      <c r="B32" s="303" t="s">
        <v>243</v>
      </c>
      <c r="C32" s="303"/>
      <c r="D32" s="303"/>
      <c r="E32" s="303"/>
    </row>
    <row r="33" spans="1:5" ht="15.75" thickBot="1">
      <c r="A33" s="134">
        <v>2</v>
      </c>
      <c r="B33" s="303" t="s">
        <v>244</v>
      </c>
      <c r="C33" s="303"/>
      <c r="D33" s="303"/>
      <c r="E33" s="303"/>
    </row>
    <row r="34" spans="1:5" ht="16.5" customHeight="1" thickBot="1">
      <c r="A34" s="135">
        <v>3</v>
      </c>
      <c r="B34" s="303" t="s">
        <v>245</v>
      </c>
      <c r="C34" s="303"/>
      <c r="D34" s="303"/>
      <c r="E34" s="303"/>
    </row>
    <row r="35" spans="1:5" ht="17.25" customHeight="1" thickBot="1">
      <c r="A35" s="136">
        <v>4</v>
      </c>
      <c r="B35" s="303" t="s">
        <v>246</v>
      </c>
      <c r="C35" s="303"/>
      <c r="D35" s="303"/>
      <c r="E35" s="303"/>
    </row>
    <row r="36" spans="1:5" ht="40.5" customHeight="1"/>
  </sheetData>
  <mergeCells count="40">
    <mergeCell ref="A31:E31"/>
    <mergeCell ref="B32:E32"/>
    <mergeCell ref="B33:E33"/>
    <mergeCell ref="B34:E34"/>
    <mergeCell ref="B35:E35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  <mergeCell ref="A20:B20"/>
    <mergeCell ref="G20:G21"/>
    <mergeCell ref="H20:H21"/>
    <mergeCell ref="A21:B21"/>
    <mergeCell ref="C21:F21"/>
    <mergeCell ref="G23:H23"/>
    <mergeCell ref="A24:H24"/>
    <mergeCell ref="G26:H26"/>
    <mergeCell ref="A22:B22"/>
    <mergeCell ref="C22:F22"/>
    <mergeCell ref="G22:H22"/>
    <mergeCell ref="B27:E27"/>
    <mergeCell ref="B28:E28"/>
    <mergeCell ref="B29:E29"/>
    <mergeCell ref="A26:E26"/>
    <mergeCell ref="A23:B23"/>
    <mergeCell ref="C23:F23"/>
    <mergeCell ref="B9:B13"/>
    <mergeCell ref="B14:B18"/>
    <mergeCell ref="H7:H8"/>
    <mergeCell ref="A19:H19"/>
    <mergeCell ref="A7:A8"/>
    <mergeCell ref="B7:B8"/>
    <mergeCell ref="C7:F7"/>
    <mergeCell ref="G7:G8"/>
  </mergeCells>
  <conditionalFormatting sqref="C23:F23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49" orientation="portrait" r:id="rId1"/>
  <headerFooter>
    <oddFooter>&amp;R&amp;"Arial,Normal"&amp;16Página &amp;P de &amp;N</oddFooter>
  </headerFooter>
  <rowBreaks count="1" manualBreakCount="1">
    <brk id="24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6"/>
  <sheetViews>
    <sheetView showGridLines="0" tabSelected="1" view="pageBreakPreview" topLeftCell="A3" zoomScaleSheetLayoutView="100" workbookViewId="0">
      <selection activeCell="A9" sqref="A9:A10"/>
    </sheetView>
  </sheetViews>
  <sheetFormatPr defaultColWidth="11.42578125" defaultRowHeight="14.25"/>
  <cols>
    <col min="1" max="1" width="34.140625" style="11" customWidth="1"/>
    <col min="2" max="3" width="33.42578125" style="11" customWidth="1"/>
    <col min="4" max="6" width="15.7109375" style="11" customWidth="1"/>
    <col min="7" max="7" width="14.5703125" style="11" customWidth="1"/>
    <col min="8" max="8" width="34.85546875" style="11" customWidth="1"/>
    <col min="9" max="16384" width="11.42578125" style="11"/>
  </cols>
  <sheetData>
    <row r="1" spans="1:8" ht="45" customHeight="1">
      <c r="A1" s="327"/>
      <c r="B1" s="327"/>
      <c r="C1" s="325" t="s">
        <v>0</v>
      </c>
      <c r="D1" s="325"/>
      <c r="E1" s="325"/>
      <c r="F1" s="325"/>
      <c r="G1" s="327" t="s">
        <v>1</v>
      </c>
      <c r="H1" s="327"/>
    </row>
    <row r="2" spans="1:8" ht="30" customHeight="1">
      <c r="A2" s="327"/>
      <c r="B2" s="327"/>
      <c r="C2" s="326" t="s">
        <v>247</v>
      </c>
      <c r="D2" s="326"/>
      <c r="E2" s="326"/>
      <c r="F2" s="326"/>
      <c r="G2" s="330" t="s">
        <v>215</v>
      </c>
      <c r="H2" s="330"/>
    </row>
    <row r="3" spans="1:8" ht="15" thickBot="1">
      <c r="A3" s="17"/>
      <c r="B3" s="13"/>
      <c r="C3" s="13"/>
      <c r="D3" s="13"/>
      <c r="E3" s="13"/>
      <c r="F3" s="13"/>
      <c r="G3" s="13"/>
      <c r="H3" s="18"/>
    </row>
    <row r="4" spans="1:8" ht="15.75" thickTop="1">
      <c r="A4" s="89" t="s">
        <v>216</v>
      </c>
      <c r="B4" s="90"/>
      <c r="C4" s="91" t="s">
        <v>217</v>
      </c>
      <c r="D4" s="343"/>
      <c r="E4" s="343"/>
      <c r="F4" s="91" t="s">
        <v>218</v>
      </c>
      <c r="G4" s="343"/>
      <c r="H4" s="356"/>
    </row>
    <row r="5" spans="1:8" ht="15.75" customHeight="1">
      <c r="A5" s="344" t="s">
        <v>219</v>
      </c>
      <c r="B5" s="345"/>
      <c r="C5" s="345"/>
      <c r="D5" s="346"/>
      <c r="E5" s="347"/>
      <c r="F5" s="347"/>
      <c r="G5" s="347"/>
      <c r="H5" s="348"/>
    </row>
    <row r="6" spans="1:8" ht="15.75" customHeight="1">
      <c r="A6" s="349"/>
      <c r="B6" s="350"/>
      <c r="C6" s="350"/>
      <c r="D6" s="350"/>
      <c r="E6" s="350"/>
      <c r="F6" s="350"/>
      <c r="G6" s="350"/>
      <c r="H6" s="351"/>
    </row>
    <row r="7" spans="1:8" ht="15">
      <c r="A7" s="342" t="s">
        <v>220</v>
      </c>
      <c r="B7" s="319" t="s">
        <v>178</v>
      </c>
      <c r="C7" s="319" t="s">
        <v>221</v>
      </c>
      <c r="D7" s="319"/>
      <c r="E7" s="319"/>
      <c r="F7" s="319"/>
      <c r="G7" s="319" t="s">
        <v>222</v>
      </c>
      <c r="H7" s="355" t="s">
        <v>223</v>
      </c>
    </row>
    <row r="8" spans="1:8" ht="15">
      <c r="A8" s="342"/>
      <c r="B8" s="319"/>
      <c r="C8" s="137">
        <v>1</v>
      </c>
      <c r="D8" s="138">
        <v>2</v>
      </c>
      <c r="E8" s="139">
        <v>3</v>
      </c>
      <c r="F8" s="140">
        <v>4</v>
      </c>
      <c r="G8" s="319"/>
      <c r="H8" s="355"/>
    </row>
    <row r="9" spans="1:8" ht="25.5" customHeight="1">
      <c r="A9" s="364" t="str">
        <f>'Matriz Riesgo y Op'!M62</f>
        <v>Elaborar base de datos actualizada de personal de RFE y MAC.</v>
      </c>
      <c r="B9" s="352" t="str">
        <f>'Matriz Riesgo y Op'!C62</f>
        <v>Contar con una base de datos de personal de Vocalías RFE y MAC actualizada para el inicio de las estrategias de capacitación.</v>
      </c>
      <c r="C9" s="158"/>
      <c r="D9" s="158"/>
      <c r="E9" s="158"/>
      <c r="F9" s="158"/>
      <c r="G9" s="161"/>
      <c r="H9" s="162"/>
    </row>
    <row r="10" spans="1:8" ht="15" customHeight="1">
      <c r="A10" s="365"/>
      <c r="B10" s="353"/>
      <c r="C10" s="158"/>
      <c r="D10" s="158"/>
      <c r="E10" s="158"/>
      <c r="F10" s="158"/>
      <c r="G10" s="161"/>
      <c r="H10" s="162"/>
    </row>
    <row r="11" spans="1:8" ht="15" customHeight="1">
      <c r="A11" s="92"/>
      <c r="B11" s="353"/>
      <c r="C11" s="158"/>
      <c r="D11" s="158"/>
      <c r="E11" s="158"/>
      <c r="F11" s="158"/>
      <c r="G11" s="161"/>
      <c r="H11" s="162"/>
    </row>
    <row r="12" spans="1:8" ht="15" customHeight="1">
      <c r="A12" s="92"/>
      <c r="B12" s="353"/>
      <c r="C12" s="158"/>
      <c r="D12" s="158"/>
      <c r="E12" s="158"/>
      <c r="F12" s="158"/>
      <c r="G12" s="161"/>
      <c r="H12" s="162"/>
    </row>
    <row r="13" spans="1:8" ht="15" customHeight="1">
      <c r="A13" s="92"/>
      <c r="B13" s="354"/>
      <c r="C13" s="158"/>
      <c r="D13" s="158"/>
      <c r="E13" s="158"/>
      <c r="F13" s="158"/>
      <c r="G13" s="161"/>
      <c r="H13" s="162"/>
    </row>
    <row r="14" spans="1:8" ht="39" customHeight="1">
      <c r="A14" s="92"/>
      <c r="B14" s="352"/>
      <c r="C14" s="158"/>
      <c r="D14" s="158"/>
      <c r="E14" s="158"/>
      <c r="F14" s="158"/>
      <c r="G14" s="161"/>
      <c r="H14" s="162"/>
    </row>
    <row r="15" spans="1:8" ht="15" customHeight="1">
      <c r="A15" s="92"/>
      <c r="B15" s="353"/>
      <c r="C15" s="158"/>
      <c r="D15" s="158"/>
      <c r="E15" s="158"/>
      <c r="F15" s="158"/>
      <c r="G15" s="161"/>
      <c r="H15" s="162"/>
    </row>
    <row r="16" spans="1:8" ht="15" customHeight="1">
      <c r="A16" s="92"/>
      <c r="B16" s="353"/>
      <c r="C16" s="158"/>
      <c r="D16" s="158"/>
      <c r="E16" s="158"/>
      <c r="F16" s="158"/>
      <c r="G16" s="161"/>
      <c r="H16" s="162"/>
    </row>
    <row r="17" spans="1:8" ht="15" customHeight="1">
      <c r="A17" s="92"/>
      <c r="B17" s="353"/>
      <c r="C17" s="158"/>
      <c r="D17" s="158"/>
      <c r="E17" s="158"/>
      <c r="F17" s="158"/>
      <c r="G17" s="161"/>
      <c r="H17" s="162"/>
    </row>
    <row r="18" spans="1:8" ht="15" customHeight="1">
      <c r="A18" s="92"/>
      <c r="B18" s="354"/>
      <c r="C18" s="158"/>
      <c r="D18" s="158"/>
      <c r="E18" s="158"/>
      <c r="F18" s="158"/>
      <c r="G18" s="161"/>
      <c r="H18" s="162"/>
    </row>
    <row r="19" spans="1:8" ht="15">
      <c r="A19" s="359"/>
      <c r="B19" s="360"/>
      <c r="C19" s="360"/>
      <c r="D19" s="360"/>
      <c r="E19" s="360"/>
      <c r="F19" s="360"/>
      <c r="G19" s="360"/>
      <c r="H19" s="361"/>
    </row>
    <row r="20" spans="1:8" ht="43.5" customHeight="1">
      <c r="A20" s="337" t="s">
        <v>224</v>
      </c>
      <c r="B20" s="338"/>
      <c r="C20" s="158">
        <f>SUM(C9:C18)</f>
        <v>0</v>
      </c>
      <c r="D20" s="158">
        <f>SUM(D9:D18)</f>
        <v>0</v>
      </c>
      <c r="E20" s="158">
        <f>SUM(E9:E18)</f>
        <v>0</v>
      </c>
      <c r="F20" s="158">
        <f>SUM(F9:F18)</f>
        <v>0</v>
      </c>
      <c r="G20" s="319" t="s">
        <v>225</v>
      </c>
      <c r="H20" s="320" t="s">
        <v>226</v>
      </c>
    </row>
    <row r="21" spans="1:8" ht="39.75" customHeight="1">
      <c r="A21" s="337" t="s">
        <v>227</v>
      </c>
      <c r="B21" s="338"/>
      <c r="C21" s="318">
        <f>SUM(C20:F20)</f>
        <v>0</v>
      </c>
      <c r="D21" s="318"/>
      <c r="E21" s="318"/>
      <c r="F21" s="318"/>
      <c r="G21" s="319"/>
      <c r="H21" s="320"/>
    </row>
    <row r="22" spans="1:8" ht="34.5" customHeight="1">
      <c r="A22" s="337" t="s">
        <v>228</v>
      </c>
      <c r="B22" s="338"/>
      <c r="C22" s="317"/>
      <c r="D22" s="318"/>
      <c r="E22" s="318"/>
      <c r="F22" s="318"/>
      <c r="G22" s="360"/>
      <c r="H22" s="361"/>
    </row>
    <row r="23" spans="1:8" ht="39.75" customHeight="1">
      <c r="A23" s="337" t="s">
        <v>229</v>
      </c>
      <c r="B23" s="338"/>
      <c r="C23" s="339" t="e">
        <f xml:space="preserve"> (C21/C22)*100%</f>
        <v>#DIV/0!</v>
      </c>
      <c r="D23" s="340"/>
      <c r="E23" s="340"/>
      <c r="F23" s="340"/>
      <c r="G23" s="357" t="s">
        <v>230</v>
      </c>
      <c r="H23" s="358"/>
    </row>
    <row r="24" spans="1:8" ht="15.75" thickBot="1">
      <c r="A24" s="333"/>
      <c r="B24" s="334"/>
      <c r="C24" s="334"/>
      <c r="D24" s="334"/>
      <c r="E24" s="334"/>
      <c r="F24" s="334"/>
      <c r="G24" s="334"/>
      <c r="H24" s="335"/>
    </row>
    <row r="25" spans="1:8" ht="15.75" thickTop="1" thickBot="1">
      <c r="A25" s="93"/>
      <c r="B25" s="94"/>
      <c r="C25" s="94"/>
      <c r="D25" s="94"/>
      <c r="E25" s="94"/>
      <c r="F25" s="94"/>
      <c r="G25" s="94"/>
      <c r="H25" s="95"/>
    </row>
    <row r="26" spans="1:8" ht="17.25" customHeight="1" thickBot="1">
      <c r="A26" s="341" t="s">
        <v>248</v>
      </c>
      <c r="B26" s="305"/>
      <c r="C26" s="305"/>
      <c r="D26" s="305"/>
      <c r="E26" s="305"/>
      <c r="F26" s="15"/>
      <c r="G26" s="315" t="s">
        <v>232</v>
      </c>
      <c r="H26" s="336"/>
    </row>
    <row r="27" spans="1:8" ht="39.950000000000003" customHeight="1" thickBot="1">
      <c r="A27" s="96" t="s">
        <v>233</v>
      </c>
      <c r="B27" s="303" t="s">
        <v>249</v>
      </c>
      <c r="C27" s="303"/>
      <c r="D27" s="303"/>
      <c r="E27" s="303"/>
      <c r="F27" s="9"/>
      <c r="G27" s="16" t="s">
        <v>235</v>
      </c>
      <c r="H27" s="97" t="s">
        <v>55</v>
      </c>
    </row>
    <row r="28" spans="1:8" ht="48.75" customHeight="1" thickBot="1">
      <c r="A28" s="98" t="s">
        <v>236</v>
      </c>
      <c r="B28" s="303" t="s">
        <v>250</v>
      </c>
      <c r="C28" s="303"/>
      <c r="D28" s="303"/>
      <c r="E28" s="303"/>
      <c r="F28" s="9"/>
      <c r="G28" s="16" t="s">
        <v>238</v>
      </c>
      <c r="H28" s="99" t="s">
        <v>52</v>
      </c>
    </row>
    <row r="29" spans="1:8" ht="54.75" customHeight="1" thickBot="1">
      <c r="A29" s="100" t="s">
        <v>239</v>
      </c>
      <c r="B29" s="303" t="s">
        <v>251</v>
      </c>
      <c r="C29" s="303"/>
      <c r="D29" s="303"/>
      <c r="E29" s="303"/>
      <c r="F29" s="9"/>
      <c r="G29" s="16" t="s">
        <v>241</v>
      </c>
      <c r="H29" s="101" t="s">
        <v>49</v>
      </c>
    </row>
    <row r="30" spans="1:8" ht="15.75" thickBot="1">
      <c r="A30" s="102"/>
      <c r="B30" s="19"/>
      <c r="C30" s="19"/>
      <c r="D30" s="19"/>
      <c r="E30" s="14"/>
      <c r="F30" s="13"/>
      <c r="G30" s="13"/>
      <c r="H30" s="103"/>
    </row>
    <row r="31" spans="1:8" ht="18" customHeight="1" thickBot="1">
      <c r="A31" s="305" t="s">
        <v>242</v>
      </c>
      <c r="B31" s="305"/>
      <c r="C31" s="305"/>
      <c r="D31" s="305"/>
      <c r="E31" s="305"/>
      <c r="F31" s="104"/>
      <c r="G31" s="104"/>
      <c r="H31" s="105"/>
    </row>
    <row r="32" spans="1:8" ht="15.75" thickBot="1">
      <c r="A32" s="133">
        <v>1</v>
      </c>
      <c r="B32" s="303" t="s">
        <v>243</v>
      </c>
      <c r="C32" s="303"/>
      <c r="D32" s="303"/>
      <c r="E32" s="303"/>
      <c r="F32" s="12"/>
      <c r="G32" s="12"/>
      <c r="H32" s="12"/>
    </row>
    <row r="33" spans="1:5" ht="15.75" thickBot="1">
      <c r="A33" s="134">
        <v>2</v>
      </c>
      <c r="B33" s="303" t="s">
        <v>244</v>
      </c>
      <c r="C33" s="303"/>
      <c r="D33" s="303"/>
      <c r="E33" s="303"/>
    </row>
    <row r="34" spans="1:5" ht="18" customHeight="1" thickBot="1">
      <c r="A34" s="135">
        <v>3</v>
      </c>
      <c r="B34" s="303" t="s">
        <v>245</v>
      </c>
      <c r="C34" s="303"/>
      <c r="D34" s="303"/>
      <c r="E34" s="303"/>
    </row>
    <row r="35" spans="1:5" ht="18.75" customHeight="1" thickBot="1">
      <c r="A35" s="136">
        <v>4</v>
      </c>
      <c r="B35" s="303" t="s">
        <v>246</v>
      </c>
      <c r="C35" s="303"/>
      <c r="D35" s="303"/>
      <c r="E35" s="303"/>
    </row>
    <row r="36" spans="1:5" ht="40.5" customHeight="1"/>
  </sheetData>
  <mergeCells count="41">
    <mergeCell ref="A9:A10"/>
    <mergeCell ref="H7:H8"/>
    <mergeCell ref="G4:H4"/>
    <mergeCell ref="A31:E31"/>
    <mergeCell ref="B32:E32"/>
    <mergeCell ref="B33:E33"/>
    <mergeCell ref="G7:G8"/>
    <mergeCell ref="G23:H23"/>
    <mergeCell ref="A19:H19"/>
    <mergeCell ref="A20:B20"/>
    <mergeCell ref="G20:G21"/>
    <mergeCell ref="H20:H21"/>
    <mergeCell ref="A21:B21"/>
    <mergeCell ref="C21:F21"/>
    <mergeCell ref="A22:B22"/>
    <mergeCell ref="C22:F22"/>
    <mergeCell ref="G22:H22"/>
    <mergeCell ref="B34:E34"/>
    <mergeCell ref="B35:E35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  <mergeCell ref="B9:B13"/>
    <mergeCell ref="B14:B18"/>
    <mergeCell ref="B29:E29"/>
    <mergeCell ref="A24:H24"/>
    <mergeCell ref="G26:H26"/>
    <mergeCell ref="A23:B23"/>
    <mergeCell ref="C23:F23"/>
    <mergeCell ref="A26:E26"/>
    <mergeCell ref="B27:E27"/>
    <mergeCell ref="B28:E28"/>
  </mergeCells>
  <conditionalFormatting sqref="C23:F23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&amp;R&amp;"Arial,Normal"&amp;16Página &amp;P de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Q13"/>
  <sheetViews>
    <sheetView topLeftCell="G1" workbookViewId="0">
      <selection activeCell="N29" sqref="N29:N30"/>
    </sheetView>
  </sheetViews>
  <sheetFormatPr defaultColWidth="11.42578125" defaultRowHeight="15"/>
  <cols>
    <col min="1" max="1" width="14.140625" customWidth="1"/>
  </cols>
  <sheetData>
    <row r="1" spans="1:17">
      <c r="A1" s="362" t="s">
        <v>252</v>
      </c>
      <c r="B1" s="363"/>
      <c r="D1" s="362" t="s">
        <v>253</v>
      </c>
      <c r="E1" s="363"/>
      <c r="G1" s="362" t="s">
        <v>254</v>
      </c>
      <c r="H1" s="363"/>
      <c r="J1" s="2"/>
      <c r="K1" s="2"/>
      <c r="L1" s="2"/>
      <c r="M1" s="2"/>
      <c r="N1" s="2"/>
      <c r="O1" s="2"/>
      <c r="P1" s="2"/>
      <c r="Q1" s="2"/>
    </row>
    <row r="2" spans="1:17">
      <c r="A2" s="1" t="s">
        <v>255</v>
      </c>
      <c r="B2">
        <v>5</v>
      </c>
      <c r="D2" s="1" t="s">
        <v>49</v>
      </c>
      <c r="E2">
        <v>1</v>
      </c>
      <c r="G2" s="1" t="s">
        <v>59</v>
      </c>
      <c r="H2" s="28">
        <v>1</v>
      </c>
      <c r="J2" s="5"/>
      <c r="K2" s="5"/>
      <c r="L2" s="5"/>
      <c r="M2" s="5"/>
      <c r="N2" s="5"/>
      <c r="O2" s="5"/>
      <c r="P2" s="5"/>
      <c r="Q2" s="5"/>
    </row>
    <row r="3" spans="1:17">
      <c r="A3" s="1" t="s">
        <v>33</v>
      </c>
      <c r="B3">
        <v>5</v>
      </c>
      <c r="D3" s="1" t="s">
        <v>52</v>
      </c>
      <c r="E3">
        <v>7</v>
      </c>
      <c r="G3" s="1" t="s">
        <v>62</v>
      </c>
      <c r="H3" s="28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>
      <c r="A4" s="1" t="s">
        <v>129</v>
      </c>
      <c r="B4">
        <v>10</v>
      </c>
      <c r="D4" s="1" t="s">
        <v>55</v>
      </c>
      <c r="E4">
        <v>10</v>
      </c>
      <c r="G4" s="1" t="s">
        <v>65</v>
      </c>
      <c r="H4" s="28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>
      <c r="A5" s="1" t="s">
        <v>36</v>
      </c>
      <c r="B5">
        <v>8</v>
      </c>
      <c r="G5" s="1" t="s">
        <v>67</v>
      </c>
      <c r="H5" s="28">
        <v>10</v>
      </c>
      <c r="J5" s="5"/>
      <c r="K5" s="5"/>
      <c r="L5" s="6"/>
      <c r="M5" s="6"/>
      <c r="N5" s="6"/>
      <c r="O5" s="6"/>
      <c r="P5" s="6"/>
      <c r="Q5" s="6"/>
    </row>
    <row r="6" spans="1:17">
      <c r="A6" s="1" t="s">
        <v>256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>
      <c r="A7" s="1" t="s">
        <v>24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>
      <c r="A8" s="1" t="s">
        <v>27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>
      <c r="A9" s="1" t="s">
        <v>257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>
      <c r="A10" s="3" t="s">
        <v>39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>
      <c r="A11" s="3" t="s">
        <v>42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>
      <c r="J12" s="2"/>
      <c r="K12" s="2"/>
      <c r="L12" s="2"/>
      <c r="M12" s="2"/>
      <c r="N12" s="2"/>
      <c r="O12" s="2"/>
      <c r="P12" s="2"/>
      <c r="Q12" s="2"/>
    </row>
    <row r="13" spans="1:17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ricardo.sanchezs@ine.mx</dc:creator>
  <cp:keywords/>
  <dc:description/>
  <cp:lastModifiedBy>Usuario invitado</cp:lastModifiedBy>
  <cp:revision/>
  <dcterms:created xsi:type="dcterms:W3CDTF">2016-06-29T13:31:45Z</dcterms:created>
  <dcterms:modified xsi:type="dcterms:W3CDTF">2021-07-20T21:47:55Z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