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aul\Documents\SGC\7. Apoyo\Proceso de Capacitación\"/>
    </mc:Choice>
  </mc:AlternateContent>
  <xr:revisionPtr revIDLastSave="0" documentId="13_ncr:1_{1631D091-071E-450F-9C01-2E1104C77CB5}" xr6:coauthVersionLast="44" xr6:coauthVersionMax="44" xr10:uidLastSave="{00000000-0000-0000-0000-000000000000}"/>
  <bookViews>
    <workbookView xWindow="-120" yWindow="-120" windowWidth="20730" windowHeight="11160" tabRatio="831" activeTab="1" xr2:uid="{00000000-000D-0000-FFFF-FFFF00000000}"/>
  </bookViews>
  <sheets>
    <sheet name="Parámetros de riesgo" sheetId="32" r:id="rId1"/>
    <sheet name="Matriz Riesgo y Op" sheetId="20" r:id="rId2"/>
    <sheet name="Ponderación" sheetId="7" r:id="rId3"/>
    <sheet name="E de efectividad Ri" sheetId="33" r:id="rId4"/>
    <sheet name="E de efectividad Op" sheetId="34" r:id="rId5"/>
  </sheets>
  <externalReferences>
    <externalReference r:id="rId6"/>
    <externalReference r:id="rId7"/>
  </externalReferences>
  <definedNames>
    <definedName name="AMENAZARAS">[1]CÁLCULOS!$B$29:$B$30</definedName>
    <definedName name="_xlnm.Print_Area" localSheetId="4">'E de efectividad Op'!$A$1:$H$61</definedName>
    <definedName name="_xlnm.Print_Area" localSheetId="3">'E de efectividad Ri'!$A$1:$H$61</definedName>
    <definedName name="_xlnm.Print_Area" localSheetId="1">'Matriz Riesgo y Op'!$A$1:$N$91</definedName>
    <definedName name="Entorno">Ponderación!$A$2:$B$11</definedName>
    <definedName name="Impacto" localSheetId="0">[2]Ponderación!$G$2:$H$4</definedName>
    <definedName name="Impacto">Ponderación!$G$2:$H$5</definedName>
    <definedName name="INTENSIDAD">[1]CÁLCULOS!$B$22:$B$26</definedName>
    <definedName name="Menor" localSheetId="2">"Severidad"</definedName>
    <definedName name="Naturaleza" localSheetId="0">[2]Ponderación!$A$2:$B$8</definedName>
    <definedName name="Naturaleza">Ponderación!$A$2:$B$11</definedName>
    <definedName name="Probabilidad" localSheetId="0">[2]Ponderación!$D$2:$E$4</definedName>
    <definedName name="Probabilidad">Ponderación!$D$2:$E$4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34" l="1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B44" i="34"/>
  <c r="B19" i="34"/>
  <c r="B24" i="34"/>
  <c r="B29" i="34"/>
  <c r="B34" i="34"/>
  <c r="B39" i="34"/>
  <c r="B14" i="34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B14" i="33"/>
  <c r="B19" i="33"/>
  <c r="B24" i="33"/>
  <c r="B29" i="33"/>
  <c r="B34" i="33"/>
  <c r="B39" i="33"/>
  <c r="B44" i="33"/>
  <c r="B9" i="33"/>
  <c r="J82" i="20" l="1"/>
  <c r="K82" i="20" s="1"/>
  <c r="L82" i="20" s="1"/>
  <c r="J87" i="20"/>
  <c r="K87" i="20" s="1"/>
  <c r="L87" i="20" s="1"/>
  <c r="I33" i="20"/>
  <c r="J33" i="20" s="1"/>
  <c r="K33" i="20" s="1"/>
  <c r="L33" i="20" s="1"/>
  <c r="I38" i="20"/>
  <c r="J38" i="20" s="1"/>
  <c r="K38" i="20" s="1"/>
  <c r="L38" i="20" s="1"/>
  <c r="J67" i="20" l="1"/>
  <c r="K67" i="20" s="1"/>
  <c r="L67" i="20" s="1"/>
  <c r="J72" i="20"/>
  <c r="K72" i="20" s="1"/>
  <c r="L72" i="20" s="1"/>
  <c r="J77" i="20"/>
  <c r="K77" i="20" s="1"/>
  <c r="L77" i="20" s="1"/>
  <c r="I18" i="20"/>
  <c r="J18" i="20" s="1"/>
  <c r="K18" i="20" s="1"/>
  <c r="L18" i="20" s="1"/>
  <c r="I23" i="20"/>
  <c r="J23" i="20" s="1"/>
  <c r="K23" i="20" s="1"/>
  <c r="L23" i="20" s="1"/>
  <c r="I28" i="20"/>
  <c r="J28" i="20" s="1"/>
  <c r="K28" i="20" s="1"/>
  <c r="L28" i="20" s="1"/>
  <c r="I43" i="20"/>
  <c r="J43" i="20" s="1"/>
  <c r="K43" i="20" s="1"/>
  <c r="L43" i="20" s="1"/>
  <c r="J62" i="20" l="1"/>
  <c r="K62" i="20" s="1"/>
  <c r="L62" i="20" s="1"/>
  <c r="J57" i="20"/>
  <c r="K57" i="20" s="1"/>
  <c r="L57" i="20" s="1"/>
  <c r="J52" i="20"/>
  <c r="K52" i="20" s="1"/>
  <c r="L52" i="20" s="1"/>
  <c r="I13" i="20"/>
  <c r="J13" i="20" s="1"/>
  <c r="K13" i="20" s="1"/>
  <c r="L13" i="20" s="1"/>
  <c r="I8" i="20" l="1"/>
  <c r="J8" i="20" s="1"/>
  <c r="K8" i="20" s="1"/>
  <c r="L8" i="20" l="1"/>
  <c r="B9" i="34" l="1"/>
  <c r="A9" i="34" l="1"/>
  <c r="F50" i="34"/>
  <c r="E50" i="34"/>
  <c r="D50" i="34"/>
  <c r="C50" i="34"/>
  <c r="C51" i="34" l="1"/>
  <c r="C53" i="34" s="1"/>
  <c r="F50" i="33"/>
  <c r="A9" i="33" l="1"/>
  <c r="C50" i="33"/>
  <c r="D50" i="33"/>
  <c r="E50" i="33"/>
  <c r="C51" i="33" l="1"/>
  <c r="C53" i="33" s="1"/>
</calcChain>
</file>

<file path=xl/sharedStrings.xml><?xml version="1.0" encoding="utf-8"?>
<sst xmlns="http://schemas.openxmlformats.org/spreadsheetml/2006/main" count="476" uniqueCount="232">
  <si>
    <t>MODERADO</t>
  </si>
  <si>
    <t>ASUMIRLO</t>
  </si>
  <si>
    <t>VIGILARLO</t>
  </si>
  <si>
    <t>MINIMIZARLO</t>
  </si>
  <si>
    <t>Moderado</t>
  </si>
  <si>
    <t>Operativo</t>
  </si>
  <si>
    <t>Industrial</t>
  </si>
  <si>
    <t>Financiera</t>
  </si>
  <si>
    <t>Político</t>
  </si>
  <si>
    <t>Ambiental</t>
  </si>
  <si>
    <t>Legal y Reglamentario</t>
  </si>
  <si>
    <t>Salud</t>
  </si>
  <si>
    <t>Alta</t>
  </si>
  <si>
    <t>Leve</t>
  </si>
  <si>
    <t>Grave</t>
  </si>
  <si>
    <t>Media</t>
  </si>
  <si>
    <t>Baja</t>
  </si>
  <si>
    <t>0 - 199</t>
  </si>
  <si>
    <t>200 - 399</t>
  </si>
  <si>
    <t>400 - 599</t>
  </si>
  <si>
    <t>600 - 799</t>
  </si>
  <si>
    <t>800 - 1000</t>
  </si>
  <si>
    <t>ATENCIÓN INMEDIATA</t>
  </si>
  <si>
    <t>CONTROLARLO</t>
  </si>
  <si>
    <t>TRIVIAL</t>
  </si>
  <si>
    <t>TOLERABLE</t>
  </si>
  <si>
    <t>IMPORTANTE</t>
  </si>
  <si>
    <t>INTOLERABLE</t>
  </si>
  <si>
    <t>OPORTUNIDADES</t>
  </si>
  <si>
    <t>NATURALEZA</t>
  </si>
  <si>
    <t>CLASIFICACIÓN</t>
  </si>
  <si>
    <t>DICTAMEN</t>
  </si>
  <si>
    <t>NIVEL DE RIESGO / OPORTUNIDAD</t>
  </si>
  <si>
    <t>Operativa</t>
  </si>
  <si>
    <t>Política</t>
  </si>
  <si>
    <t>Económico / Financiero</t>
  </si>
  <si>
    <t>0 - 250</t>
  </si>
  <si>
    <t>LIMITADA</t>
  </si>
  <si>
    <t>A CONSIDERAR</t>
  </si>
  <si>
    <t>251 - 500</t>
  </si>
  <si>
    <t>MEDIA</t>
  </si>
  <si>
    <t>ABORDAR</t>
  </si>
  <si>
    <t>501 - 750</t>
  </si>
  <si>
    <t>POTENCIAL</t>
  </si>
  <si>
    <t>APROPIARSE</t>
  </si>
  <si>
    <t>751 - 1000</t>
  </si>
  <si>
    <t>SOBRESALIENTE</t>
  </si>
  <si>
    <t>EXPLOTARLA</t>
  </si>
  <si>
    <t>DEFINICIONES</t>
  </si>
  <si>
    <t>RIESGOS</t>
  </si>
  <si>
    <t>RANGOS</t>
  </si>
  <si>
    <t>ACCIONES</t>
  </si>
  <si>
    <t>Institucional</t>
  </si>
  <si>
    <r>
      <rPr>
        <b/>
        <sz val="10"/>
        <color theme="1"/>
        <rFont val="Arial"/>
        <family val="2"/>
      </rPr>
      <t>Remotamente posible</t>
    </r>
    <r>
      <rPr>
        <sz val="10"/>
        <color theme="1"/>
        <rFont val="Arial"/>
        <family val="2"/>
      </rPr>
      <t>. El daño ocurre muy rara vez.</t>
    </r>
  </si>
  <si>
    <r>
      <rPr>
        <b/>
        <sz val="10"/>
        <rFont val="Arial"/>
        <family val="2"/>
      </rPr>
      <t>Remotamente posible</t>
    </r>
    <r>
      <rPr>
        <sz val="10"/>
        <rFont val="Arial"/>
        <family val="2"/>
      </rPr>
      <t>. La oportunidad ocurre muy rara vez.</t>
    </r>
  </si>
  <si>
    <r>
      <rPr>
        <b/>
        <sz val="10"/>
        <color theme="1"/>
        <rFont val="Arial"/>
        <family val="2"/>
      </rPr>
      <t>Bastante posible</t>
    </r>
    <r>
      <rPr>
        <sz val="10"/>
        <color theme="1"/>
        <rFont val="Arial"/>
        <family val="2"/>
      </rPr>
      <t>. El daño ocurre en algunas ocasiones y no es extraño que sucediera.</t>
    </r>
  </si>
  <si>
    <r>
      <rPr>
        <b/>
        <sz val="10"/>
        <rFont val="Arial"/>
        <family val="2"/>
      </rPr>
      <t>Bastante posible</t>
    </r>
    <r>
      <rPr>
        <sz val="10"/>
        <rFont val="Arial"/>
        <family val="2"/>
      </rPr>
      <t>. La oportunidad ocurre en algunas ocasiones y no es extraño que sucediera.</t>
    </r>
  </si>
  <si>
    <r>
      <rPr>
        <b/>
        <sz val="10"/>
        <color theme="1"/>
        <rFont val="Arial"/>
        <family val="2"/>
      </rPr>
      <t>Completamente posible</t>
    </r>
    <r>
      <rPr>
        <sz val="10"/>
        <color theme="1"/>
        <rFont val="Arial"/>
        <family val="2"/>
      </rPr>
      <t>. El daño ocurre siempre o casi siempre y ya ha ocurrido en ocasiones anteriores.</t>
    </r>
  </si>
  <si>
    <r>
      <rPr>
        <b/>
        <sz val="10"/>
        <rFont val="Arial"/>
        <family val="2"/>
      </rPr>
      <t>Completamente posible</t>
    </r>
    <r>
      <rPr>
        <sz val="10"/>
        <rFont val="Arial"/>
        <family val="2"/>
      </rPr>
      <t>. La oportunidad ocurre casi siempre o siempre y ya ha ocurrido en ocasiones anteriores.</t>
    </r>
  </si>
  <si>
    <t>Riesgo cuyos efectos están relacionados con Partes Interesadas que generan una desventaja frente a la competencia en el mismo ramo, zona geográfica, Ciudad, Estado y/o País en la prestación del producto / servicio brindado a la Ciudadanía.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</si>
  <si>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</si>
  <si>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</si>
  <si>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</si>
  <si>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Importante</t>
  </si>
  <si>
    <t>Social/Cultural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</si>
  <si>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</si>
  <si>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</si>
  <si>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>Tecnológicos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</si>
  <si>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</t>
  </si>
  <si>
    <t>CONCLUSIONES</t>
  </si>
  <si>
    <t>Impacto</t>
  </si>
  <si>
    <t>Probabilidad</t>
  </si>
  <si>
    <t>Entorno</t>
  </si>
  <si>
    <t>PROBABILIDAD</t>
  </si>
  <si>
    <t>¿QUÉ LO ORIGINO?</t>
  </si>
  <si>
    <t>CONSECUENCIAS</t>
  </si>
  <si>
    <t>IMPACTO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</si>
  <si>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</si>
  <si>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</si>
  <si>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</si>
  <si>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Impacto mínimo positivo que mantiene la integridad para otorgar la prestación del servicio determinado por el proceso. Puede implementarse de forma rápida y genera costos de calidad mínimos.</t>
  </si>
  <si>
    <t>Impacto positivo considerable que mejora la integridad para otorgar la prestación del servicio determinado por el proceso. Puede implementarse de un corto tiempo y genera costos de calidad considerables.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</si>
  <si>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</si>
  <si>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</si>
  <si>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</si>
  <si>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Riesgo cuyos efectos están relacionados con la probabilidad de que las fuerzas políticas generen cambios negativos en el entorno Institucional y obstaculicen o minimicen relaciones con Partes Interesadas.</t>
  </si>
  <si>
    <t>Riesgo cuyos efectos están relacionados con cambios en la planeación y ejecución estratégica del INE, DOS, DERFE que provocan limitantes tangibles e intangibles en los resultados de los  MAC´s</t>
  </si>
  <si>
    <t>Riesgo cuyos efectos están relacionados con limitar o detener la sostenibilidad financiera de los  MAC´s  las cuales pueden ser generadas en conjunto por una o unas de las Partes Interesadas.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</si>
  <si>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</si>
  <si>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</si>
  <si>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Oportunidad cuyos efectos están relacionados con la probabilidad de que las fuerzas políticas generen cambios positivos en el entorno Institucional y apoyen a mejorar las relaciones con las Partes Interesadas.</t>
  </si>
  <si>
    <t>Oportunidad cuyos efectos están relacionados con cambios en la planeación y ejecución estratégica del INE, DERFE.DOS que provocan beneficios tangibles e intangibles en los resultados de los  MAC´s</t>
  </si>
  <si>
    <t>Oportunidad en el desarrollo tecnológico y sus aportes en la actividad de los  MAC´s, Madurez de las tecnologías convencionales, Desarrollo de nuevos productos, Velocidad de transmisión de la tecnología</t>
  </si>
  <si>
    <t>Oportunidad cuyos efectos están relacionados con mantener e incrementar la sostenibilidad financiera del Instituto, las cuales pueden ser generadas en conjunto por una o unas de las Partes Interesadas.</t>
  </si>
  <si>
    <t>PARÁMETROS DE RIESGOS</t>
  </si>
  <si>
    <t>IDENTIFICACIÓN</t>
  </si>
  <si>
    <t>EVALUACIÓN</t>
  </si>
  <si>
    <t>SEGUMIENTO</t>
  </si>
  <si>
    <t>ACTIVIDAD DEL PROCESO</t>
  </si>
  <si>
    <t>ACCIONES DE RESPUESTA</t>
  </si>
  <si>
    <r>
      <t>Acción de contención inmediata, es importante generar una</t>
    </r>
    <r>
      <rPr>
        <b/>
        <sz val="10"/>
        <color theme="1"/>
        <rFont val="Arial"/>
        <family val="2"/>
      </rPr>
      <t xml:space="preserve"> Cédula de no Conformidad</t>
    </r>
    <r>
      <rPr>
        <sz val="10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</si>
  <si>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t>RESPONSABLE</t>
  </si>
  <si>
    <t>El proceso no realiza las mejoras en sus actividades, deben realizar las correcciones y acciones correctivas necesarias para poder abordar la oportunidad, para que genere de manera consistente el resultado esperado.</t>
  </si>
  <si>
    <t>Baja:</t>
  </si>
  <si>
    <t>El proceso se apropia de la oportunidad, sin embargo se deben realizar seguimiento oportuno que genere de manera consistente el resultado esperado.</t>
  </si>
  <si>
    <t>Media:</t>
  </si>
  <si>
    <t>El proceso explota la opotunidad de manera efectiva y produce el resultado esperado en un entorno de mejora continua.</t>
  </si>
  <si>
    <r>
      <t>Alta:</t>
    </r>
    <r>
      <rPr>
        <sz val="11"/>
        <color theme="1"/>
        <rFont val="Arial"/>
        <family val="2"/>
      </rPr>
      <t xml:space="preserve"> </t>
    </r>
  </si>
  <si>
    <t>Descripción de la Efectividad(Oportunidad)</t>
  </si>
  <si>
    <t>El proceso potencialmente no mantiene los riesgos controlados y se deben realizar las correcciones y acciones correctivas necesarias para que genere de manera consistente el resultado esperado.</t>
  </si>
  <si>
    <t>El proceso mantiene los riesgos controlados, sin embargo se deben realizar las correcciones necesarias para que genere de manera consistente el resultado esperado.</t>
  </si>
  <si>
    <t>El proceso mantiene los riesgos controlados y produce consistentemente el resultado esperado.</t>
  </si>
  <si>
    <t>Descripción de la Efectividad (Riesgo)</t>
  </si>
  <si>
    <t>0% al 69%</t>
  </si>
  <si>
    <t>70% al 84%</t>
  </si>
  <si>
    <t>85% al 100%</t>
  </si>
  <si>
    <t>Efectividad</t>
  </si>
  <si>
    <t xml:space="preserve">Efectividad </t>
  </si>
  <si>
    <t>Nivel de cumplimiento (E=PO/PEx100)</t>
  </si>
  <si>
    <t>(Numero de Actividades  x Criterio de Evaluación mayor (4) )</t>
  </si>
  <si>
    <t>Esperado:</t>
  </si>
  <si>
    <t>Total:</t>
  </si>
  <si>
    <t>Firma:</t>
  </si>
  <si>
    <t>Enterado Responsable del proceso</t>
  </si>
  <si>
    <t>Sub- total:</t>
  </si>
  <si>
    <t>Observaciones</t>
  </si>
  <si>
    <t>Evidencia de soporte</t>
  </si>
  <si>
    <t>Criterio de evaluación</t>
  </si>
  <si>
    <t>Referencia documental:</t>
  </si>
  <si>
    <t>Responsable:</t>
  </si>
  <si>
    <t>Proceso:</t>
  </si>
  <si>
    <t>Fecha:</t>
  </si>
  <si>
    <t>Acciones de Respuesta</t>
  </si>
  <si>
    <t>actividad 5</t>
  </si>
  <si>
    <t>CLASIFICACIÓN
RIESGO / OPORTUNIDAD</t>
  </si>
  <si>
    <r>
      <t>Control rutinario, no afecta la secuencia e integridad del proceso  y/o Partes Interesadas. Documentar las acciones de respuesta en la</t>
    </r>
    <r>
      <rPr>
        <b/>
        <sz val="10"/>
        <color theme="1"/>
        <rFont val="Arial"/>
        <family val="2"/>
      </rPr>
      <t xml:space="preserve"> Evaluación de Efectividad de riesgos y oportunidades.</t>
    </r>
  </si>
  <si>
    <r>
      <t xml:space="preserve">Monitorear el riesgo, afecta mínimamente la secuencia y la integridad del proceso. Documentar las acciones de respuesta en la </t>
    </r>
    <r>
      <rPr>
        <b/>
        <sz val="10"/>
        <color theme="1"/>
        <rFont val="Arial"/>
        <family val="2"/>
      </rPr>
      <t>Evaluación de Efectividad de riesgos y oportunidades.</t>
    </r>
  </si>
  <si>
    <r>
      <t>Documentar las acciones de respuesta en la</t>
    </r>
    <r>
      <rPr>
        <b/>
        <sz val="10"/>
        <color theme="1"/>
        <rFont val="Arial"/>
        <family val="2"/>
      </rPr>
      <t xml:space="preserve"> Evaluación de Efectividad de riesgos y oportunidades</t>
    </r>
    <r>
      <rPr>
        <sz val="10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</si>
  <si>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r>
      <t xml:space="preserve">Acción de contención inmediata, es urgente generar una </t>
    </r>
    <r>
      <rPr>
        <b/>
        <sz val="10"/>
        <color theme="1"/>
        <rFont val="Arial"/>
        <family val="2"/>
      </rPr>
      <t>Cédula de no Conformidad</t>
    </r>
    <r>
      <rPr>
        <sz val="10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</si>
  <si>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</si>
  <si>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r>
      <t xml:space="preserve">Oportunidad con beneficios claros y específicos en el proceso de una o varias áreas y/o Partes Interesadas, de la cual se espera un resultado a corto y mediano plazo.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</si>
  <si>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r>
      <t xml:space="preserve">Oportunidad con buena posibilidad de abordarse siempre y cuando se profundice en los 
beneficios esperados en el proceso de una o varias áreas  y/o Partes Interesadas de la cual 
se espera un resultado a corto plazo.Documentar las acciones de respuesta en la </t>
    </r>
    <r>
      <rPr>
        <b/>
        <sz val="10"/>
        <rFont val="Arial"/>
        <family val="2"/>
      </rPr>
      <t>Evaluación de Efectividad de riesgos y oportunidades.</t>
    </r>
  </si>
  <si>
    <r>
      <t xml:space="preserve">Oportunidad que genera un beneficio mínimo en el proceso y/o Partes Interesadas de la cual se espera un resultado inmediato.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</si>
  <si>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t>Oportunidad</t>
  </si>
  <si>
    <t>Riesgo</t>
  </si>
  <si>
    <t>ATENCIÓN A RIESGOS</t>
  </si>
  <si>
    <t>ATENCIÓN A OPORTUNIDADES</t>
  </si>
  <si>
    <t>EVALUACIÓN DE LA EFECTIVIDAD DE LOS RIESGOS</t>
  </si>
  <si>
    <t>actividad O 2</t>
  </si>
  <si>
    <t>actividad O 3</t>
  </si>
  <si>
    <t>actividad O 4</t>
  </si>
  <si>
    <t>actividad O 5</t>
  </si>
  <si>
    <t>¿CUAL ES EL RIESGO DE QUE NO SE REALICE LA ACTIVIDAD?</t>
  </si>
  <si>
    <t>PROBABILIDAD DE QUE PASE</t>
  </si>
  <si>
    <t>IMPACTO AL PROCESO</t>
  </si>
  <si>
    <t>PROBABILIDAD DE MEJORA</t>
  </si>
  <si>
    <t>¿QUÉ ORIGINARÍA LA OPORTUNIDAD?</t>
  </si>
  <si>
    <t>BENEFICIOS</t>
  </si>
  <si>
    <t>IMPACTO DE LA MEJORA</t>
  </si>
  <si>
    <t>ENTORNO DE LA MEJORA</t>
  </si>
  <si>
    <t>ENTORNO DEL RIESGO</t>
  </si>
  <si>
    <t>¿CUÁL ES LA OPORTUNIDAD Y/O MEJORA EN LA ACTIVIDAD?</t>
  </si>
  <si>
    <t>SEGUIMIENTO</t>
  </si>
  <si>
    <t>actividad 2</t>
  </si>
  <si>
    <t>actividad 3</t>
  </si>
  <si>
    <t>actividad 4</t>
  </si>
  <si>
    <t xml:space="preserve">• Difusión de la estrategia de capacitación
</t>
  </si>
  <si>
    <t>• Revisar Listas anteriores y actuales</t>
  </si>
  <si>
    <t>• Integrar la relación del personal de las vocalías del RFE y de los MAC</t>
  </si>
  <si>
    <t xml:space="preserve">• Verificar el ingreso al Campus Virtual-INE
</t>
  </si>
  <si>
    <t>• Seguimiento a los accesos del personal al Campus Virtual-INE.</t>
  </si>
  <si>
    <t>ANALISÍS DE RIESGOS/OPORTUNIDADES
PROCESO DE CAPACITACIÓN</t>
  </si>
  <si>
    <t>Versión: 0</t>
  </si>
  <si>
    <t>Fecha de emisión:
06/03/2020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</si>
  <si>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</si>
  <si>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 xml:space="preserve">• Notificar la falta de ingreso al Campus Virtual
</t>
  </si>
  <si>
    <t>• Verificar la acreditación del curso.</t>
  </si>
  <si>
    <t>• Supervisar reuniones presenciales de reforzamiento y consolidación de los conocimientos.</t>
  </si>
  <si>
    <t>INSTITUTO NACIONAL ELECTORAL JLE NAYARIT
SISTEMA DE GESTIÓN DE LA CALIDAD</t>
  </si>
  <si>
    <t>No se generen espacios de retroalimentación posterior a la capacitación</t>
  </si>
  <si>
    <t>Por la falta de seguimiento a omisiones en el desarrollo de las actividades del personal de módulos.</t>
  </si>
  <si>
    <t>Rechazos de CECYRD y seguimiento operativo.</t>
  </si>
  <si>
    <t>hacer entrega de la Estrategia deCapacitacion con acuse de recibido</t>
  </si>
  <si>
    <t>Incorporar al  personal de  nuevo ingreos y dar de baja a personal que ya no labora en los MAC</t>
  </si>
  <si>
    <t>Que el campus virtual del INE permita el alta de nuevos participantes cuando ya se encuentre activo un curso de capacitación.</t>
  </si>
  <si>
    <t>Inmediatamente al ser contratado tramitar el correo electrónico y estar  en posibilidades de inscribirlo en tiempo y forma en el campus virtual</t>
  </si>
  <si>
    <t>Garantizar que el 100% del personal tenga acceso al campus virtual</t>
  </si>
  <si>
    <t>Establecer un dia laboral para realizar reuniones presenciales para reforzamiento y unificación de criterios de algunas actividades.</t>
  </si>
  <si>
    <t>Tener la certeza de que recibieron la Estrategia de Capacitacion</t>
  </si>
  <si>
    <t>Que el 100% de la plantilla de MAC tenga acceso al campus virtual y puedan tomar el curso</t>
  </si>
  <si>
    <t>Acceso al campus virtual de personal nuevo ingreso, cuando se encuentra en proceso el periodo de capacitación.</t>
  </si>
  <si>
    <t>Capacitar al 100% de la plantilla autorizada de MAC's</t>
  </si>
  <si>
    <t>Tener la certeza de que todo el personal tenga acceso al curso</t>
  </si>
  <si>
    <t>Que todo el personal tenga el mismos criterio en la aplicación de los procedimientos operativos</t>
  </si>
  <si>
    <t>Conocer la metodoligia y los  nuevos temas de procedimientoa a tratar en el curso</t>
  </si>
  <si>
    <t>Solo tienen acceso el personal que se encuentra laborando actualmente</t>
  </si>
  <si>
    <t>Toda la plantilla se capacita en tiempo y forma  en el periodo establecido</t>
  </si>
  <si>
    <t xml:space="preserve">El  100% de la plantilla autorizada este actualizada sobre procedimientos operativos de MAC </t>
  </si>
  <si>
    <t xml:space="preserve">el 100% esta actualizado de procedimientos actualizados </t>
  </si>
  <si>
    <t>Eliminar los rechazos de MAC y CECYRD, y que en todos los mac apliquen los mismos criterios de los procedimientos</t>
  </si>
  <si>
    <t>Que no se difunda oportunamente la metodologia   objetivos y calendarios entre las áreas responsables, afectaría a todo el personal que esta dirijido la capacitación.</t>
  </si>
  <si>
    <t>La falta de distribucion del área responsable de hacerlo</t>
  </si>
  <si>
    <t xml:space="preserve">pondría en riesgo la incorpóración de todo el personal al curso, consecuentemente que  no conozcan nuevos procedimientos a tratar en el curso . </t>
  </si>
  <si>
    <t xml:space="preserve">que no se actualice la base del personal que ha venido realizando cursos, impide dar de baja personal que ya no se encuentra laborando, o bien dar de alta al que se acaba de incorporar. </t>
  </si>
  <si>
    <t>La falta de revisión de las lista de funcionarios con la de la plantilla en funciones.</t>
  </si>
  <si>
    <t>Siga apareciendo funcionarios inscritos con acceso al campus virtual que no realizarán el curso y dejar fuera al de nueva incorporación-</t>
  </si>
  <si>
    <t>Por no prever adecuadamente el proceso de capacitación y la integración administrativa de la plantilla derivado que aún no se aprueba la estrategía de planeación operativa.</t>
  </si>
  <si>
    <t xml:space="preserve">Que se tengan que realizar solicitudes extraordinarias de acceso al campus virtual </t>
  </si>
  <si>
    <t xml:space="preserve">Que la estrategia de capacitación sea remitida cuando aún esta pendiente de aprobarse la plantilla de los módulos y se envíen relaciones parciales. </t>
  </si>
  <si>
    <t>Que el personal que se acaba de incorporar no tenga habilitado el acceso al campus virtual por no contar con correo institucional.</t>
  </si>
  <si>
    <t>Desfase de la autorización de las plantilla con las estrategías de palneación, impidiendo a las áreas administrativas dar de altas los correos institucionales.</t>
  </si>
  <si>
    <t>Incorporación de funcionarios a los cursos con un desfase en el periodo programado, respecto del resto de la plantilla inscrita.</t>
  </si>
  <si>
    <t>Error en las cuenta correo electronico institucional. Falta de seguiemiento oportuno a los acceso de cada funcionario inscrito.</t>
  </si>
  <si>
    <t>Funcionarios que pueden no tener acceso al Campus Virtual del INE no podrán realizar el curso.</t>
  </si>
  <si>
    <t>Que no accese el 100% de la plantilla de MAC al campus virtual</t>
  </si>
  <si>
    <t>Que se puede quedar personal inscrito fuera de curso y rezagarce por lo tanto.</t>
  </si>
  <si>
    <t>Falta de seguimiento al curso</t>
  </si>
  <si>
    <t>Funcionarios que pueden no tener acceso al Campus Virtual del INE no podrán realizar el curso o bien que no han realizado actividad alguna.</t>
  </si>
  <si>
    <t>Que no se concluya al 100% con las actividades del curso o que alguna evaluación no se concluyó-</t>
  </si>
  <si>
    <t>Falta de seguimiento al curso u omisión de las listas de participación.</t>
  </si>
  <si>
    <t>Personal que obtendrá calificación no aprobatoria.</t>
  </si>
  <si>
    <t>Diferentes opciones de notificar la falta de acceso: via correo electronico, consola de peticion, telefono, mensajero</t>
  </si>
  <si>
    <t>Personal capacitado por medio virtual</t>
  </si>
  <si>
    <t>Contar con documento que avale la capacitacion</t>
  </si>
  <si>
    <t>Brindar una atencion de calidad a la ciudadania</t>
  </si>
  <si>
    <t>Oferta de cursos en el Campus Virtual</t>
  </si>
  <si>
    <t>Facilidad de acceso a los medios de peticion de ingreso al Campus Virtual</t>
  </si>
  <si>
    <t>correo, oficio</t>
  </si>
  <si>
    <t>verfe, sap</t>
  </si>
  <si>
    <t>sap</t>
  </si>
  <si>
    <t>campus virtual</t>
  </si>
  <si>
    <t>correo, oficio,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</si>
</sst>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7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6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23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19" fillId="13" borderId="44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4" borderId="4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21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1" fillId="11" borderId="80" xfId="0" applyFont="1" applyFill="1" applyBorder="1" applyAlignment="1">
      <alignment horizontal="center" vertical="center" wrapText="1"/>
    </xf>
    <xf numFmtId="0" fontId="11" fillId="11" borderId="81" xfId="0" applyFont="1" applyFill="1" applyBorder="1" applyAlignment="1">
      <alignment horizontal="center" vertical="center" wrapText="1"/>
    </xf>
    <xf numFmtId="0" fontId="11" fillId="11" borderId="82" xfId="0" applyFont="1" applyFill="1" applyBorder="1" applyAlignment="1">
      <alignment horizontal="center" vertical="center" wrapText="1"/>
    </xf>
    <xf numFmtId="0" fontId="11" fillId="0" borderId="83" xfId="0" applyFont="1" applyFill="1" applyBorder="1" applyAlignment="1">
      <alignment horizontal="center" vertical="center" wrapText="1"/>
    </xf>
    <xf numFmtId="0" fontId="13" fillId="0" borderId="83" xfId="0" applyFont="1" applyFill="1" applyBorder="1" applyAlignment="1">
      <alignment vertical="center" wrapText="1"/>
    </xf>
    <xf numFmtId="0" fontId="11" fillId="11" borderId="84" xfId="0" applyFont="1" applyFill="1" applyBorder="1" applyAlignment="1">
      <alignment horizontal="center" vertical="center" wrapText="1"/>
    </xf>
    <xf numFmtId="0" fontId="11" fillId="0" borderId="83" xfId="0" applyFont="1" applyFill="1" applyBorder="1" applyAlignment="1">
      <alignment vertical="center" wrapText="1"/>
    </xf>
    <xf numFmtId="0" fontId="4" fillId="0" borderId="83" xfId="0" applyFont="1" applyFill="1" applyBorder="1" applyAlignment="1">
      <alignment vertical="center" wrapText="1"/>
    </xf>
    <xf numFmtId="0" fontId="4" fillId="0" borderId="85" xfId="0" applyFont="1" applyBorder="1" applyAlignment="1">
      <alignment horizontal="justify" vertical="top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8" fillId="12" borderId="25" xfId="0" applyFont="1" applyFill="1" applyBorder="1" applyAlignment="1" applyProtection="1">
      <alignment horizontal="center" vertical="center" wrapText="1"/>
      <protection locked="0"/>
    </xf>
    <xf numFmtId="0" fontId="11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8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5" xfId="0" applyFont="1" applyBorder="1" applyAlignment="1" applyProtection="1">
      <alignment horizontal="center" vertical="center" wrapText="1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21" fillId="0" borderId="29" xfId="0" applyFont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left" wrapText="1"/>
    </xf>
    <xf numFmtId="0" fontId="13" fillId="0" borderId="21" xfId="0" applyFont="1" applyBorder="1" applyAlignment="1">
      <alignment horizontal="left" wrapText="1"/>
    </xf>
    <xf numFmtId="0" fontId="13" fillId="0" borderId="17" xfId="0" applyFont="1" applyBorder="1" applyAlignment="1">
      <alignment horizontal="left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13" fillId="0" borderId="78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0" borderId="16" xfId="0" applyFont="1" applyBorder="1" applyAlignment="1">
      <alignment horizontal="justify" vertical="center" wrapText="1"/>
    </xf>
    <xf numFmtId="0" fontId="13" fillId="0" borderId="79" xfId="0" applyFont="1" applyBorder="1" applyAlignment="1">
      <alignment horizontal="justify" vertical="center" wrapText="1"/>
    </xf>
    <xf numFmtId="0" fontId="13" fillId="0" borderId="75" xfId="0" applyFont="1" applyBorder="1" applyAlignment="1">
      <alignment horizontal="justify" vertical="center" wrapText="1"/>
    </xf>
    <xf numFmtId="0" fontId="13" fillId="0" borderId="76" xfId="0" applyFont="1" applyBorder="1" applyAlignment="1">
      <alignment horizontal="justify" vertical="center" wrapText="1"/>
    </xf>
    <xf numFmtId="0" fontId="4" fillId="0" borderId="72" xfId="0" applyFont="1" applyBorder="1" applyAlignment="1">
      <alignment horizontal="justify" vertical="center" wrapText="1"/>
    </xf>
    <xf numFmtId="0" fontId="11" fillId="11" borderId="77" xfId="0" applyFont="1" applyFill="1" applyBorder="1" applyAlignment="1">
      <alignment horizontal="center" vertical="center" wrapText="1"/>
    </xf>
    <xf numFmtId="0" fontId="11" fillId="11" borderId="73" xfId="0" applyFont="1" applyFill="1" applyBorder="1" applyAlignment="1">
      <alignment horizontal="center" vertical="center" wrapText="1"/>
    </xf>
    <xf numFmtId="0" fontId="11" fillId="11" borderId="74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/>
    </xf>
    <xf numFmtId="0" fontId="11" fillId="11" borderId="19" xfId="0" applyFont="1" applyFill="1" applyBorder="1" applyAlignment="1">
      <alignment horizontal="center" vertical="center" wrapText="1"/>
    </xf>
    <xf numFmtId="0" fontId="11" fillId="11" borderId="7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5" fillId="0" borderId="70" xfId="0" applyFont="1" applyFill="1" applyBorder="1" applyAlignment="1">
      <alignment horizontal="left" vertical="center" wrapText="1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6" fillId="0" borderId="45" xfId="0" applyNumberFormat="1" applyFont="1" applyBorder="1" applyAlignment="1" applyProtection="1">
      <alignment horizontal="center" vertical="center" wrapText="1"/>
      <protection hidden="1"/>
    </xf>
    <xf numFmtId="0" fontId="6" fillId="0" borderId="46" xfId="0" applyNumberFormat="1" applyFont="1" applyBorder="1" applyAlignment="1" applyProtection="1">
      <alignment horizontal="center" vertical="center" wrapText="1"/>
      <protection hidden="1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 wrapText="1"/>
      <protection hidden="1"/>
    </xf>
    <xf numFmtId="0" fontId="6" fillId="0" borderId="52" xfId="0" applyFont="1" applyBorder="1" applyAlignment="1" applyProtection="1">
      <alignment horizontal="center" vertical="center" wrapText="1"/>
      <protection hidden="1"/>
    </xf>
    <xf numFmtId="0" fontId="6" fillId="0" borderId="53" xfId="0" applyFont="1" applyBorder="1" applyAlignment="1" applyProtection="1">
      <alignment horizontal="center" vertical="center" wrapText="1"/>
      <protection hidden="1"/>
    </xf>
    <xf numFmtId="0" fontId="6" fillId="0" borderId="56" xfId="0" applyFont="1" applyBorder="1" applyAlignment="1" applyProtection="1">
      <alignment horizontal="center" vertical="center" wrapText="1"/>
      <protection hidden="1"/>
    </xf>
    <xf numFmtId="0" fontId="6" fillId="0" borderId="54" xfId="0" applyFont="1" applyBorder="1" applyAlignment="1" applyProtection="1">
      <alignment vertical="center" wrapText="1"/>
      <protection hidden="1"/>
    </xf>
    <xf numFmtId="0" fontId="6" fillId="0" borderId="55" xfId="0" applyFont="1" applyBorder="1" applyAlignment="1" applyProtection="1">
      <alignment vertical="center" wrapText="1"/>
      <protection hidden="1"/>
    </xf>
    <xf numFmtId="0" fontId="6" fillId="0" borderId="57" xfId="0" applyFont="1" applyBorder="1" applyAlignment="1" applyProtection="1">
      <alignment vertical="center" wrapText="1"/>
      <protection hidden="1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6" fillId="0" borderId="58" xfId="0" applyFont="1" applyBorder="1" applyAlignment="1" applyProtection="1">
      <alignment horizontal="center" vertical="center" wrapText="1"/>
      <protection locked="0"/>
    </xf>
    <xf numFmtId="0" fontId="7" fillId="0" borderId="49" xfId="0" applyFont="1" applyFill="1" applyBorder="1" applyAlignment="1" applyProtection="1">
      <alignment horizontal="center" vertical="center" wrapText="1"/>
      <protection locked="0"/>
    </xf>
    <xf numFmtId="0" fontId="7" fillId="0" borderId="50" xfId="0" applyFont="1" applyFill="1" applyBorder="1" applyAlignment="1" applyProtection="1">
      <alignment horizontal="center" vertical="center" wrapText="1"/>
      <protection locked="0"/>
    </xf>
    <xf numFmtId="0" fontId="7" fillId="0" borderId="51" xfId="0" applyFont="1" applyFill="1" applyBorder="1" applyAlignment="1" applyProtection="1">
      <alignment horizontal="center" vertical="center" wrapText="1"/>
      <protection locked="0"/>
    </xf>
    <xf numFmtId="0" fontId="6" fillId="0" borderId="45" xfId="0" applyFont="1" applyFill="1" applyBorder="1" applyAlignment="1" applyProtection="1">
      <alignment horizontal="justify" vertical="center" wrapText="1"/>
      <protection locked="0"/>
    </xf>
    <xf numFmtId="0" fontId="6" fillId="0" borderId="46" xfId="0" applyFont="1" applyFill="1" applyBorder="1" applyAlignment="1" applyProtection="1">
      <alignment horizontal="justify" vertical="center" wrapText="1"/>
      <protection locked="0"/>
    </xf>
    <xf numFmtId="0" fontId="6" fillId="0" borderId="58" xfId="0" applyFont="1" applyFill="1" applyBorder="1" applyAlignment="1" applyProtection="1">
      <alignment horizontal="justify" vertical="center" wrapText="1"/>
      <protection locked="0"/>
    </xf>
    <xf numFmtId="0" fontId="6" fillId="0" borderId="49" xfId="0" applyFont="1" applyFill="1" applyBorder="1" applyAlignment="1" applyProtection="1">
      <alignment horizontal="center" vertical="center" wrapText="1"/>
      <protection locked="0"/>
    </xf>
    <xf numFmtId="0" fontId="6" fillId="0" borderId="50" xfId="0" applyFont="1" applyFill="1" applyBorder="1" applyAlignment="1" applyProtection="1">
      <alignment horizontal="center" vertical="center" wrapText="1"/>
      <protection locked="0"/>
    </xf>
    <xf numFmtId="0" fontId="6" fillId="0" borderId="51" xfId="0" applyFont="1" applyFill="1" applyBorder="1" applyAlignment="1" applyProtection="1">
      <alignment horizontal="center" vertical="center" wrapText="1"/>
      <protection locked="0"/>
    </xf>
    <xf numFmtId="0" fontId="6" fillId="0" borderId="45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58" xfId="0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9" fillId="3" borderId="27" xfId="0" applyFont="1" applyFill="1" applyBorder="1" applyAlignment="1" applyProtection="1">
      <alignment horizontal="center" vertical="center" wrapText="1"/>
      <protection locked="0"/>
    </xf>
    <xf numFmtId="0" fontId="19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9" fillId="16" borderId="17" xfId="0" applyFont="1" applyFill="1" applyBorder="1" applyAlignment="1" applyProtection="1">
      <alignment horizontal="center" vertical="center" wrapText="1"/>
      <protection locked="0"/>
    </xf>
    <xf numFmtId="0" fontId="19" fillId="16" borderId="5" xfId="0" applyFont="1" applyFill="1" applyBorder="1" applyAlignment="1" applyProtection="1">
      <alignment horizontal="center" vertical="center" wrapText="1"/>
      <protection locked="0"/>
    </xf>
    <xf numFmtId="0" fontId="19" fillId="16" borderId="47" xfId="0" applyFont="1" applyFill="1" applyBorder="1" applyAlignment="1" applyProtection="1">
      <alignment horizontal="center" vertical="center" wrapText="1"/>
      <protection locked="0"/>
    </xf>
    <xf numFmtId="0" fontId="6" fillId="0" borderId="63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7" fillId="0" borderId="58" xfId="0" applyFont="1" applyFill="1" applyBorder="1" applyAlignment="1" applyProtection="1">
      <alignment horizontal="center" vertical="center" wrapText="1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7" fillId="0" borderId="50" xfId="0" applyFont="1" applyBorder="1" applyAlignment="1" applyProtection="1">
      <alignment horizontal="center" vertical="center" wrapText="1"/>
      <protection locked="0"/>
    </xf>
    <xf numFmtId="0" fontId="7" fillId="0" borderId="51" xfId="0" applyFont="1" applyBorder="1" applyAlignment="1" applyProtection="1">
      <alignment horizontal="center" vertical="center" wrapText="1"/>
      <protection locked="0"/>
    </xf>
    <xf numFmtId="0" fontId="6" fillId="0" borderId="49" xfId="0" applyFont="1" applyBorder="1" applyAlignment="1" applyProtection="1">
      <alignment horizontal="center" vertical="center" wrapText="1"/>
      <protection locked="0"/>
    </xf>
    <xf numFmtId="0" fontId="6" fillId="0" borderId="50" xfId="0" applyFont="1" applyBorder="1" applyAlignment="1" applyProtection="1">
      <alignment horizontal="center" vertical="center" wrapText="1"/>
      <protection locked="0"/>
    </xf>
    <xf numFmtId="0" fontId="6" fillId="0" borderId="51" xfId="0" applyFont="1" applyBorder="1" applyAlignment="1" applyProtection="1">
      <alignment horizontal="center" vertical="center" wrapText="1"/>
      <protection locked="0"/>
    </xf>
    <xf numFmtId="0" fontId="8" fillId="14" borderId="59" xfId="0" applyFont="1" applyFill="1" applyBorder="1" applyAlignment="1" applyProtection="1">
      <alignment horizontal="center" vertical="center" wrapText="1"/>
      <protection locked="0"/>
    </xf>
    <xf numFmtId="0" fontId="8" fillId="15" borderId="59" xfId="0" applyFont="1" applyFill="1" applyBorder="1" applyAlignment="1" applyProtection="1">
      <alignment horizontal="center" vertical="center" wrapText="1"/>
      <protection locked="0"/>
    </xf>
    <xf numFmtId="0" fontId="19" fillId="3" borderId="60" xfId="0" applyFont="1" applyFill="1" applyBorder="1" applyAlignment="1" applyProtection="1">
      <alignment horizontal="center" vertical="center" wrapText="1"/>
      <protection locked="0"/>
    </xf>
    <xf numFmtId="0" fontId="19" fillId="3" borderId="59" xfId="0" applyFont="1" applyFill="1" applyBorder="1" applyAlignment="1" applyProtection="1">
      <alignment horizontal="center" vertical="center" wrapText="1"/>
      <protection locked="0"/>
    </xf>
    <xf numFmtId="0" fontId="7" fillId="0" borderId="54" xfId="0" applyFont="1" applyFill="1" applyBorder="1" applyAlignment="1" applyProtection="1">
      <alignment horizontal="center" vertical="center" wrapText="1"/>
      <protection locked="0"/>
    </xf>
    <xf numFmtId="0" fontId="7" fillId="0" borderId="55" xfId="0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Fill="1" applyBorder="1" applyAlignment="1" applyProtection="1">
      <alignment horizontal="center" vertical="center" wrapText="1"/>
      <protection locked="0"/>
    </xf>
    <xf numFmtId="0" fontId="6" fillId="0" borderId="87" xfId="0" applyFont="1" applyFill="1" applyBorder="1" applyAlignment="1" applyProtection="1">
      <alignment horizontal="center" vertical="center" wrapText="1"/>
      <protection locked="0"/>
    </xf>
    <xf numFmtId="0" fontId="6" fillId="0" borderId="88" xfId="0" applyFont="1" applyFill="1" applyBorder="1" applyAlignment="1" applyProtection="1">
      <alignment horizontal="center" vertical="center" wrapText="1"/>
      <protection locked="0"/>
    </xf>
    <xf numFmtId="0" fontId="6" fillId="0" borderId="89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9" fontId="20" fillId="0" borderId="67" xfId="0" applyNumberFormat="1" applyFont="1" applyBorder="1" applyAlignment="1">
      <alignment horizontal="center" vertical="center" wrapText="1"/>
    </xf>
    <xf numFmtId="49" fontId="20" fillId="0" borderId="68" xfId="0" applyNumberFormat="1" applyFont="1" applyBorder="1" applyAlignment="1">
      <alignment horizontal="center" vertical="center" wrapText="1"/>
    </xf>
    <xf numFmtId="49" fontId="20" fillId="0" borderId="69" xfId="0" applyNumberFormat="1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0" fontId="8" fillId="11" borderId="44" xfId="0" applyFont="1" applyFill="1" applyBorder="1" applyAlignment="1">
      <alignment horizontal="center" vertical="center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9" fontId="19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20" fillId="0" borderId="38" xfId="0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20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6" fillId="0" borderId="37" xfId="0" applyFont="1" applyBorder="1" applyAlignment="1">
      <alignment vertical="center" wrapText="1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  <xf numFmtId="0" fontId="20" fillId="0" borderId="6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</cellXfs>
  <cellStyles count="12">
    <cellStyle name="FONS" xfId="4" xr:uid="{00000000-0005-0000-0000-000000000000}"/>
    <cellStyle name="Moneda 2" xfId="1" xr:uid="{00000000-0005-0000-0000-000001000000}"/>
    <cellStyle name="Moneda 2 2" xfId="3" xr:uid="{00000000-0005-0000-0000-000002000000}"/>
    <cellStyle name="Moneda 2 2 2" xfId="11" xr:uid="{00000000-0005-0000-0000-000003000000}"/>
    <cellStyle name="Moneda 2 3" xfId="9" xr:uid="{00000000-0005-0000-0000-000004000000}"/>
    <cellStyle name="Moneda 3" xfId="2" xr:uid="{00000000-0005-0000-0000-000005000000}"/>
    <cellStyle name="Moneda 3 2" xfId="10" xr:uid="{00000000-0005-0000-0000-000006000000}"/>
    <cellStyle name="Normal" xfId="0" builtinId="0"/>
    <cellStyle name="Normal 2" xfId="5" xr:uid="{00000000-0005-0000-0000-000008000000}"/>
    <cellStyle name="Normal 3" xfId="7" xr:uid="{00000000-0005-0000-0000-000009000000}"/>
    <cellStyle name="Porcentaje" xfId="8" builtinId="5"/>
    <cellStyle name="Títol1" xfId="6" xr:uid="{00000000-0005-0000-0000-00000B000000}"/>
  </cellStyles>
  <dxfs count="83"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54429</xdr:rowOff>
    </xdr:from>
    <xdr:to>
      <xdr:col>2</xdr:col>
      <xdr:colOff>437029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54429"/>
          <a:ext cx="2352035" cy="98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1721303</xdr:colOff>
      <xdr:row>1</xdr:row>
      <xdr:rowOff>168730</xdr:rowOff>
    </xdr:from>
    <xdr:to>
      <xdr:col>2</xdr:col>
      <xdr:colOff>1479448</xdr:colOff>
      <xdr:row>3</xdr:row>
      <xdr:rowOff>0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803" y="341912"/>
          <a:ext cx="1680463" cy="6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0</xdr:rowOff>
    </xdr:from>
    <xdr:to>
      <xdr:col>1</xdr:col>
      <xdr:colOff>636388</xdr:colOff>
      <xdr:row>1</xdr:row>
      <xdr:rowOff>276224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0"/>
          <a:ext cx="1026913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0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482213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666750</xdr:colOff>
      <xdr:row>0</xdr:row>
      <xdr:rowOff>0</xdr:rowOff>
    </xdr:from>
    <xdr:to>
      <xdr:col>1</xdr:col>
      <xdr:colOff>636388</xdr:colOff>
      <xdr:row>1</xdr:row>
      <xdr:rowOff>276224</xdr:rowOff>
    </xdr:to>
    <xdr:pic>
      <xdr:nvPicPr>
        <xdr:cNvPr id="3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0"/>
          <a:ext cx="1026913" cy="83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uevas/Documents/Enrique/Planeaci&#243;n%20para%20ISO%209001%20-%202015/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Data/Local/Microsoft/Windows/Temporary%20Internet%20Files/Content.Outlook/1Q69SHO0/Matriz%20de%20An&#225;lisis%20de%20Ries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pageSetUpPr fitToPage="1"/>
  </sheetPr>
  <dimension ref="A1:K32"/>
  <sheetViews>
    <sheetView showGridLines="0" showRuler="0" view="pageBreakPreview" topLeftCell="F1" zoomScaleNormal="90" zoomScaleSheetLayoutView="100" zoomScalePageLayoutView="85" workbookViewId="0">
      <selection activeCell="A4" sqref="A4:E4"/>
    </sheetView>
  </sheetViews>
  <sheetFormatPr baseColWidth="10" defaultColWidth="11.42578125" defaultRowHeight="14.25" x14ac:dyDescent="0.25"/>
  <cols>
    <col min="1" max="1" width="21" style="10" customWidth="1"/>
    <col min="2" max="2" width="21.140625" style="9" customWidth="1"/>
    <col min="3" max="3" width="15.7109375" style="9" customWidth="1"/>
    <col min="4" max="4" width="51.7109375" style="9" customWidth="1"/>
    <col min="5" max="5" width="45.140625" style="9" customWidth="1"/>
    <col min="6" max="6" width="4.140625" style="9" customWidth="1"/>
    <col min="7" max="7" width="26.5703125" style="9" customWidth="1"/>
    <col min="8" max="8" width="18.5703125" style="9" customWidth="1"/>
    <col min="9" max="9" width="16.140625" style="9" customWidth="1"/>
    <col min="10" max="10" width="64" style="9" customWidth="1"/>
    <col min="11" max="11" width="42" style="9" customWidth="1"/>
    <col min="12" max="16384" width="11.42578125" style="9"/>
  </cols>
  <sheetData>
    <row r="1" spans="1:11" ht="41.25" customHeight="1" x14ac:dyDescent="0.25">
      <c r="A1" s="128"/>
      <c r="B1" s="128"/>
      <c r="C1" s="128"/>
      <c r="D1" s="131" t="s">
        <v>178</v>
      </c>
      <c r="E1" s="132"/>
      <c r="F1" s="132"/>
      <c r="G1" s="132"/>
      <c r="H1" s="132"/>
      <c r="I1" s="132"/>
      <c r="J1" s="132"/>
      <c r="K1" s="69" t="s">
        <v>172</v>
      </c>
    </row>
    <row r="2" spans="1:11" ht="42.75" customHeight="1" x14ac:dyDescent="0.25">
      <c r="A2" s="128"/>
      <c r="B2" s="128"/>
      <c r="C2" s="128"/>
      <c r="D2" s="132" t="s">
        <v>94</v>
      </c>
      <c r="E2" s="132"/>
      <c r="F2" s="132"/>
      <c r="G2" s="132"/>
      <c r="H2" s="132"/>
      <c r="I2" s="132"/>
      <c r="J2" s="132"/>
      <c r="K2" s="76" t="s">
        <v>173</v>
      </c>
    </row>
    <row r="4" spans="1:11" ht="32.25" customHeight="1" thickBot="1" x14ac:dyDescent="0.3">
      <c r="A4" s="133" t="s">
        <v>49</v>
      </c>
      <c r="B4" s="133"/>
      <c r="C4" s="133"/>
      <c r="D4" s="133"/>
      <c r="E4" s="133"/>
      <c r="G4" s="133" t="s">
        <v>28</v>
      </c>
      <c r="H4" s="133"/>
      <c r="I4" s="133"/>
      <c r="J4" s="133"/>
      <c r="K4" s="133"/>
    </row>
    <row r="5" spans="1:11" ht="41.25" customHeight="1" thickTop="1" x14ac:dyDescent="0.25">
      <c r="A5" s="11" t="s">
        <v>29</v>
      </c>
      <c r="B5" s="129" t="s">
        <v>48</v>
      </c>
      <c r="C5" s="129"/>
      <c r="D5" s="129"/>
      <c r="E5" s="130"/>
      <c r="F5" s="12"/>
      <c r="G5" s="11" t="s">
        <v>29</v>
      </c>
      <c r="H5" s="108" t="s">
        <v>48</v>
      </c>
      <c r="I5" s="108"/>
      <c r="J5" s="108"/>
      <c r="K5" s="109"/>
    </row>
    <row r="6" spans="1:11" ht="65.25" customHeight="1" x14ac:dyDescent="0.25">
      <c r="A6" s="13" t="s">
        <v>33</v>
      </c>
      <c r="B6" s="127" t="s">
        <v>60</v>
      </c>
      <c r="C6" s="110"/>
      <c r="D6" s="110"/>
      <c r="E6" s="111"/>
      <c r="F6" s="12"/>
      <c r="G6" s="13" t="s">
        <v>33</v>
      </c>
      <c r="H6" s="112" t="s">
        <v>62</v>
      </c>
      <c r="I6" s="112"/>
      <c r="J6" s="112"/>
      <c r="K6" s="113"/>
    </row>
    <row r="7" spans="1:11" ht="44.25" customHeight="1" x14ac:dyDescent="0.25">
      <c r="A7" s="13" t="s">
        <v>9</v>
      </c>
      <c r="B7" s="127" t="s">
        <v>83</v>
      </c>
      <c r="C7" s="110"/>
      <c r="D7" s="110"/>
      <c r="E7" s="111"/>
      <c r="F7" s="12"/>
      <c r="G7" s="13" t="s">
        <v>9</v>
      </c>
      <c r="H7" s="112" t="s">
        <v>88</v>
      </c>
      <c r="I7" s="112"/>
      <c r="J7" s="112"/>
      <c r="K7" s="113"/>
    </row>
    <row r="8" spans="1:11" ht="65.25" customHeight="1" x14ac:dyDescent="0.25">
      <c r="A8" s="13" t="s">
        <v>10</v>
      </c>
      <c r="B8" s="127" t="s">
        <v>84</v>
      </c>
      <c r="C8" s="110"/>
      <c r="D8" s="110"/>
      <c r="E8" s="111"/>
      <c r="F8" s="12"/>
      <c r="G8" s="13" t="s">
        <v>10</v>
      </c>
      <c r="H8" s="112" t="s">
        <v>89</v>
      </c>
      <c r="I8" s="112"/>
      <c r="J8" s="112"/>
      <c r="K8" s="113"/>
    </row>
    <row r="9" spans="1:11" ht="48.75" customHeight="1" x14ac:dyDescent="0.25">
      <c r="A9" s="13" t="s">
        <v>34</v>
      </c>
      <c r="B9" s="127" t="s">
        <v>85</v>
      </c>
      <c r="C9" s="110"/>
      <c r="D9" s="110"/>
      <c r="E9" s="111"/>
      <c r="F9" s="12"/>
      <c r="G9" s="13" t="s">
        <v>34</v>
      </c>
      <c r="H9" s="112" t="s">
        <v>90</v>
      </c>
      <c r="I9" s="112"/>
      <c r="J9" s="112"/>
      <c r="K9" s="113"/>
    </row>
    <row r="10" spans="1:11" ht="51" customHeight="1" x14ac:dyDescent="0.25">
      <c r="A10" s="13" t="s">
        <v>6</v>
      </c>
      <c r="B10" s="127" t="s">
        <v>59</v>
      </c>
      <c r="C10" s="110"/>
      <c r="D10" s="110"/>
      <c r="E10" s="111"/>
      <c r="F10" s="12"/>
      <c r="G10" s="13" t="s">
        <v>6</v>
      </c>
      <c r="H10" s="112" t="s">
        <v>61</v>
      </c>
      <c r="I10" s="112"/>
      <c r="J10" s="112"/>
      <c r="K10" s="113"/>
    </row>
    <row r="11" spans="1:11" ht="42" customHeight="1" x14ac:dyDescent="0.25">
      <c r="A11" s="13" t="s">
        <v>52</v>
      </c>
      <c r="B11" s="127" t="s">
        <v>86</v>
      </c>
      <c r="C11" s="110"/>
      <c r="D11" s="110"/>
      <c r="E11" s="111"/>
      <c r="F11" s="14"/>
      <c r="G11" s="13" t="s">
        <v>52</v>
      </c>
      <c r="H11" s="112" t="s">
        <v>91</v>
      </c>
      <c r="I11" s="112"/>
      <c r="J11" s="112"/>
      <c r="K11" s="113"/>
    </row>
    <row r="12" spans="1:11" ht="42" customHeight="1" x14ac:dyDescent="0.2">
      <c r="A12" s="29" t="s">
        <v>64</v>
      </c>
      <c r="B12" s="105" t="s">
        <v>66</v>
      </c>
      <c r="C12" s="105"/>
      <c r="D12" s="105"/>
      <c r="E12" s="106"/>
      <c r="F12" s="14"/>
      <c r="G12" s="29" t="s">
        <v>64</v>
      </c>
      <c r="H12" s="107" t="s">
        <v>65</v>
      </c>
      <c r="I12" s="105"/>
      <c r="J12" s="105"/>
      <c r="K12" s="106"/>
    </row>
    <row r="13" spans="1:11" ht="42" customHeight="1" x14ac:dyDescent="0.2">
      <c r="A13" s="29" t="s">
        <v>67</v>
      </c>
      <c r="B13" s="105" t="s">
        <v>68</v>
      </c>
      <c r="C13" s="105"/>
      <c r="D13" s="105"/>
      <c r="E13" s="106"/>
      <c r="F13" s="14"/>
      <c r="G13" s="29" t="s">
        <v>67</v>
      </c>
      <c r="H13" s="124" t="s">
        <v>92</v>
      </c>
      <c r="I13" s="125"/>
      <c r="J13" s="125"/>
      <c r="K13" s="126"/>
    </row>
    <row r="14" spans="1:11" ht="44.25" customHeight="1" thickBot="1" x14ac:dyDescent="0.3">
      <c r="A14" s="15" t="s">
        <v>35</v>
      </c>
      <c r="B14" s="120" t="s">
        <v>87</v>
      </c>
      <c r="C14" s="103"/>
      <c r="D14" s="103"/>
      <c r="E14" s="104"/>
      <c r="F14" s="12"/>
      <c r="G14" s="15" t="s">
        <v>35</v>
      </c>
      <c r="H14" s="103" t="s">
        <v>93</v>
      </c>
      <c r="I14" s="103"/>
      <c r="J14" s="103"/>
      <c r="K14" s="104"/>
    </row>
    <row r="15" spans="1:11" ht="12" customHeight="1" thickTop="1" thickBot="1" x14ac:dyDescent="0.3">
      <c r="A15" s="16"/>
      <c r="B15" s="12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24.75" customHeight="1" thickTop="1" x14ac:dyDescent="0.25">
      <c r="A16" s="77" t="s">
        <v>73</v>
      </c>
      <c r="B16" s="121" t="s">
        <v>48</v>
      </c>
      <c r="C16" s="122"/>
      <c r="D16" s="122"/>
      <c r="E16" s="123"/>
      <c r="F16" s="12"/>
      <c r="G16" s="27" t="s">
        <v>73</v>
      </c>
      <c r="H16" s="108" t="s">
        <v>48</v>
      </c>
      <c r="I16" s="108"/>
      <c r="J16" s="108"/>
      <c r="K16" s="109"/>
    </row>
    <row r="17" spans="1:11" x14ac:dyDescent="0.25">
      <c r="A17" s="78" t="s">
        <v>16</v>
      </c>
      <c r="B17" s="114" t="s">
        <v>53</v>
      </c>
      <c r="C17" s="115"/>
      <c r="D17" s="115"/>
      <c r="E17" s="116"/>
      <c r="F17" s="12"/>
      <c r="G17" s="13" t="s">
        <v>16</v>
      </c>
      <c r="H17" s="112" t="s">
        <v>54</v>
      </c>
      <c r="I17" s="112"/>
      <c r="J17" s="112"/>
      <c r="K17" s="113"/>
    </row>
    <row r="18" spans="1:11" x14ac:dyDescent="0.25">
      <c r="A18" s="78" t="s">
        <v>15</v>
      </c>
      <c r="B18" s="114" t="s">
        <v>55</v>
      </c>
      <c r="C18" s="115"/>
      <c r="D18" s="115"/>
      <c r="E18" s="116"/>
      <c r="F18" s="18"/>
      <c r="G18" s="13" t="s">
        <v>15</v>
      </c>
      <c r="H18" s="112" t="s">
        <v>56</v>
      </c>
      <c r="I18" s="112"/>
      <c r="J18" s="112"/>
      <c r="K18" s="113"/>
    </row>
    <row r="19" spans="1:11" ht="33.75" customHeight="1" thickBot="1" x14ac:dyDescent="0.3">
      <c r="A19" s="79" t="s">
        <v>12</v>
      </c>
      <c r="B19" s="117" t="s">
        <v>57</v>
      </c>
      <c r="C19" s="118"/>
      <c r="D19" s="118"/>
      <c r="E19" s="119"/>
      <c r="F19" s="12"/>
      <c r="G19" s="15" t="s">
        <v>12</v>
      </c>
      <c r="H19" s="103" t="s">
        <v>58</v>
      </c>
      <c r="I19" s="103"/>
      <c r="J19" s="103"/>
      <c r="K19" s="104"/>
    </row>
    <row r="20" spans="1:11" ht="15.75" thickTop="1" thickBot="1" x14ac:dyDescent="0.3">
      <c r="A20" s="16"/>
      <c r="B20" s="12"/>
      <c r="C20" s="17"/>
      <c r="D20" s="17"/>
      <c r="E20" s="17"/>
      <c r="F20" s="12"/>
      <c r="G20" s="16"/>
      <c r="H20" s="12"/>
      <c r="I20" s="17"/>
      <c r="J20" s="17"/>
      <c r="K20" s="17"/>
    </row>
    <row r="21" spans="1:11" ht="15" thickTop="1" x14ac:dyDescent="0.25">
      <c r="A21" s="11" t="s">
        <v>76</v>
      </c>
      <c r="B21" s="108" t="s">
        <v>48</v>
      </c>
      <c r="C21" s="108"/>
      <c r="D21" s="108"/>
      <c r="E21" s="109"/>
      <c r="F21" s="12"/>
      <c r="G21" s="11" t="s">
        <v>76</v>
      </c>
      <c r="H21" s="108" t="s">
        <v>48</v>
      </c>
      <c r="I21" s="108"/>
      <c r="J21" s="108"/>
      <c r="K21" s="109"/>
    </row>
    <row r="22" spans="1:11" ht="51" customHeight="1" x14ac:dyDescent="0.25">
      <c r="A22" s="30" t="s">
        <v>13</v>
      </c>
      <c r="B22" s="110" t="s">
        <v>77</v>
      </c>
      <c r="C22" s="110"/>
      <c r="D22" s="110"/>
      <c r="E22" s="111"/>
      <c r="F22" s="12"/>
      <c r="G22" s="13" t="s">
        <v>13</v>
      </c>
      <c r="H22" s="112" t="s">
        <v>80</v>
      </c>
      <c r="I22" s="112"/>
      <c r="J22" s="112"/>
      <c r="K22" s="113"/>
    </row>
    <row r="23" spans="1:11" ht="51" customHeight="1" x14ac:dyDescent="0.25">
      <c r="A23" s="31" t="s">
        <v>4</v>
      </c>
      <c r="B23" s="112" t="s">
        <v>78</v>
      </c>
      <c r="C23" s="112"/>
      <c r="D23" s="112"/>
      <c r="E23" s="113"/>
      <c r="F23" s="12"/>
      <c r="G23" s="13" t="s">
        <v>4</v>
      </c>
      <c r="H23" s="112" t="s">
        <v>81</v>
      </c>
      <c r="I23" s="112"/>
      <c r="J23" s="112"/>
      <c r="K23" s="113"/>
    </row>
    <row r="24" spans="1:11" ht="51" customHeight="1" thickBot="1" x14ac:dyDescent="0.3">
      <c r="A24" s="32" t="s">
        <v>14</v>
      </c>
      <c r="B24" s="103" t="s">
        <v>79</v>
      </c>
      <c r="C24" s="103"/>
      <c r="D24" s="103"/>
      <c r="E24" s="104"/>
      <c r="F24" s="12"/>
      <c r="G24" s="15" t="s">
        <v>63</v>
      </c>
      <c r="H24" s="103" t="s">
        <v>82</v>
      </c>
      <c r="I24" s="103"/>
      <c r="J24" s="103"/>
      <c r="K24" s="104"/>
    </row>
    <row r="25" spans="1:11" ht="15.75" thickTop="1" thickBot="1" x14ac:dyDescent="0.3">
      <c r="A25" s="16"/>
      <c r="B25" s="12"/>
      <c r="C25" s="17"/>
      <c r="D25" s="17"/>
      <c r="E25" s="17"/>
      <c r="F25" s="12"/>
      <c r="G25" s="16"/>
      <c r="H25" s="12"/>
      <c r="I25" s="17"/>
      <c r="J25" s="17"/>
      <c r="K25" s="17"/>
    </row>
    <row r="26" spans="1:11" ht="30.75" customHeight="1" thickTop="1" x14ac:dyDescent="0.25">
      <c r="A26" s="11" t="s">
        <v>50</v>
      </c>
      <c r="B26" s="28" t="s">
        <v>30</v>
      </c>
      <c r="C26" s="28" t="s">
        <v>31</v>
      </c>
      <c r="D26" s="67" t="s">
        <v>51</v>
      </c>
      <c r="E26" s="80"/>
      <c r="F26" s="12"/>
      <c r="G26" s="11" t="s">
        <v>50</v>
      </c>
      <c r="H26" s="66" t="s">
        <v>30</v>
      </c>
      <c r="I26" s="66" t="s">
        <v>31</v>
      </c>
      <c r="J26" s="82" t="s">
        <v>51</v>
      </c>
      <c r="K26" s="83"/>
    </row>
    <row r="27" spans="1:11" ht="54.75" customHeight="1" x14ac:dyDescent="0.25">
      <c r="A27" s="13" t="s">
        <v>17</v>
      </c>
      <c r="B27" s="19" t="s">
        <v>24</v>
      </c>
      <c r="C27" s="19" t="s">
        <v>2</v>
      </c>
      <c r="D27" s="68" t="s">
        <v>135</v>
      </c>
      <c r="E27" s="81"/>
      <c r="F27" s="12"/>
      <c r="G27" s="13" t="s">
        <v>36</v>
      </c>
      <c r="H27" s="20" t="s">
        <v>37</v>
      </c>
      <c r="I27" s="20" t="s">
        <v>38</v>
      </c>
      <c r="J27" s="85" t="s">
        <v>142</v>
      </c>
      <c r="K27" s="84"/>
    </row>
    <row r="28" spans="1:11" ht="90.75" customHeight="1" x14ac:dyDescent="0.25">
      <c r="A28" s="13" t="s">
        <v>18</v>
      </c>
      <c r="B28" s="21" t="s">
        <v>25</v>
      </c>
      <c r="C28" s="21" t="s">
        <v>1</v>
      </c>
      <c r="D28" s="68" t="s">
        <v>136</v>
      </c>
      <c r="E28" s="81"/>
      <c r="F28" s="12"/>
      <c r="G28" s="13" t="s">
        <v>39</v>
      </c>
      <c r="H28" s="22" t="s">
        <v>40</v>
      </c>
      <c r="I28" s="22" t="s">
        <v>41</v>
      </c>
      <c r="J28" s="70" t="s">
        <v>141</v>
      </c>
      <c r="K28" s="84"/>
    </row>
    <row r="29" spans="1:11" ht="67.5" customHeight="1" x14ac:dyDescent="0.25">
      <c r="A29" s="13" t="s">
        <v>19</v>
      </c>
      <c r="B29" s="23" t="s">
        <v>0</v>
      </c>
      <c r="C29" s="23" t="s">
        <v>23</v>
      </c>
      <c r="D29" s="68" t="s">
        <v>137</v>
      </c>
      <c r="E29" s="81"/>
      <c r="F29" s="12"/>
      <c r="G29" s="13" t="s">
        <v>42</v>
      </c>
      <c r="H29" s="24" t="s">
        <v>43</v>
      </c>
      <c r="I29" s="24" t="s">
        <v>44</v>
      </c>
      <c r="J29" s="70" t="s">
        <v>140</v>
      </c>
      <c r="K29" s="84"/>
    </row>
    <row r="30" spans="1:11" ht="66.75" customHeight="1" thickBot="1" x14ac:dyDescent="0.3">
      <c r="A30" s="13" t="s">
        <v>20</v>
      </c>
      <c r="B30" s="25" t="s">
        <v>26</v>
      </c>
      <c r="C30" s="25" t="s">
        <v>3</v>
      </c>
      <c r="D30" s="68" t="s">
        <v>100</v>
      </c>
      <c r="E30" s="81"/>
      <c r="F30" s="12"/>
      <c r="G30" s="15" t="s">
        <v>45</v>
      </c>
      <c r="H30" s="61" t="s">
        <v>46</v>
      </c>
      <c r="I30" s="61" t="s">
        <v>47</v>
      </c>
      <c r="J30" s="71" t="s">
        <v>139</v>
      </c>
      <c r="K30" s="84"/>
    </row>
    <row r="31" spans="1:11" ht="78.75" customHeight="1" thickTop="1" thickBot="1" x14ac:dyDescent="0.3">
      <c r="A31" s="15" t="s">
        <v>21</v>
      </c>
      <c r="B31" s="26" t="s">
        <v>27</v>
      </c>
      <c r="C31" s="26" t="s">
        <v>22</v>
      </c>
      <c r="D31" s="68" t="s">
        <v>138</v>
      </c>
      <c r="E31" s="81"/>
      <c r="F31" s="12"/>
    </row>
    <row r="32" spans="1:11" ht="15" thickTop="1" x14ac:dyDescent="0.25"/>
  </sheetData>
  <mergeCells count="41">
    <mergeCell ref="A1:C2"/>
    <mergeCell ref="B5:E5"/>
    <mergeCell ref="H5:K5"/>
    <mergeCell ref="B6:E6"/>
    <mergeCell ref="D1:J1"/>
    <mergeCell ref="D2:J2"/>
    <mergeCell ref="A4:E4"/>
    <mergeCell ref="G4:K4"/>
    <mergeCell ref="H6:K6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B14:E14"/>
    <mergeCell ref="H14:K14"/>
    <mergeCell ref="B16:E16"/>
    <mergeCell ref="H16:K16"/>
    <mergeCell ref="B13:E13"/>
    <mergeCell ref="H13:K13"/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</mergeCells>
  <printOptions horizontalCentered="1" verticalCentered="1"/>
  <pageMargins left="0.70866141732283472" right="0.70866141732283472" top="0.3950892857142857" bottom="0.74803149606299213" header="0.31496062992125984" footer="0.31496062992125984"/>
  <pageSetup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/>
  <dimension ref="A2:N91"/>
  <sheetViews>
    <sheetView showGridLines="0" tabSelected="1" view="pageBreakPreview" topLeftCell="G46" zoomScale="80" zoomScaleNormal="90" zoomScaleSheetLayoutView="80" zoomScalePageLayoutView="80" workbookViewId="0">
      <selection activeCell="BC57" sqref="BC57"/>
    </sheetView>
  </sheetViews>
  <sheetFormatPr baseColWidth="10" defaultColWidth="0.7109375" defaultRowHeight="14.25" x14ac:dyDescent="0.25"/>
  <cols>
    <col min="1" max="1" width="20" style="7" customWidth="1"/>
    <col min="2" max="2" width="28.85546875" style="7" customWidth="1"/>
    <col min="3" max="3" width="46.425781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29.7109375" style="7" customWidth="1"/>
    <col min="14" max="14" width="16.28515625" style="7" customWidth="1"/>
    <col min="15" max="16384" width="0.7109375" style="7"/>
  </cols>
  <sheetData>
    <row r="2" spans="1:14" ht="57.75" customHeight="1" x14ac:dyDescent="0.25">
      <c r="A2" s="164"/>
      <c r="B2" s="165"/>
      <c r="C2" s="165"/>
      <c r="D2" s="169" t="s">
        <v>178</v>
      </c>
      <c r="E2" s="170"/>
      <c r="F2" s="170"/>
      <c r="G2" s="170"/>
      <c r="H2" s="170"/>
      <c r="I2" s="170"/>
      <c r="J2" s="170"/>
      <c r="K2" s="171"/>
      <c r="L2" s="86" t="s">
        <v>172</v>
      </c>
    </row>
    <row r="3" spans="1:14" ht="60" customHeight="1" x14ac:dyDescent="0.25">
      <c r="A3" s="164"/>
      <c r="B3" s="165"/>
      <c r="C3" s="165"/>
      <c r="D3" s="172" t="s">
        <v>171</v>
      </c>
      <c r="E3" s="173"/>
      <c r="F3" s="173"/>
      <c r="G3" s="173"/>
      <c r="H3" s="173"/>
      <c r="I3" s="173"/>
      <c r="J3" s="173"/>
      <c r="K3" s="173"/>
      <c r="L3" s="87" t="s">
        <v>173</v>
      </c>
    </row>
    <row r="4" spans="1:14" ht="33" customHeight="1" x14ac:dyDescent="0.35">
      <c r="A4" s="75"/>
      <c r="B4" s="88"/>
      <c r="C4" s="88"/>
      <c r="D4" s="89"/>
      <c r="E4" s="89"/>
      <c r="F4" s="89"/>
      <c r="G4" s="89"/>
      <c r="H4" s="89"/>
      <c r="I4" s="89"/>
      <c r="J4" s="89"/>
      <c r="K4" s="89"/>
      <c r="L4" s="89"/>
    </row>
    <row r="5" spans="1:14" ht="15" customHeight="1" x14ac:dyDescent="0.25">
      <c r="A5" s="174" t="s">
        <v>145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6"/>
    </row>
    <row r="6" spans="1:14" ht="15" customHeight="1" x14ac:dyDescent="0.25">
      <c r="A6" s="167" t="s">
        <v>95</v>
      </c>
      <c r="B6" s="168"/>
      <c r="C6" s="168"/>
      <c r="D6" s="168"/>
      <c r="E6" s="168"/>
      <c r="F6" s="168"/>
      <c r="G6" s="168"/>
      <c r="H6" s="168"/>
      <c r="I6" s="166" t="s">
        <v>96</v>
      </c>
      <c r="J6" s="166"/>
      <c r="K6" s="166"/>
      <c r="L6" s="181" t="s">
        <v>162</v>
      </c>
      <c r="M6" s="181"/>
      <c r="N6" s="181"/>
    </row>
    <row r="7" spans="1:14" ht="86.1" customHeight="1" x14ac:dyDescent="0.25">
      <c r="A7" s="90" t="s">
        <v>134</v>
      </c>
      <c r="B7" s="90" t="s">
        <v>98</v>
      </c>
      <c r="C7" s="90" t="s">
        <v>152</v>
      </c>
      <c r="D7" s="91" t="s">
        <v>153</v>
      </c>
      <c r="E7" s="91" t="s">
        <v>74</v>
      </c>
      <c r="F7" s="91" t="s">
        <v>75</v>
      </c>
      <c r="G7" s="91" t="s">
        <v>154</v>
      </c>
      <c r="H7" s="91" t="s">
        <v>160</v>
      </c>
      <c r="I7" s="92" t="s">
        <v>32</v>
      </c>
      <c r="J7" s="90" t="s">
        <v>30</v>
      </c>
      <c r="K7" s="90" t="s">
        <v>31</v>
      </c>
      <c r="L7" s="90" t="s">
        <v>69</v>
      </c>
      <c r="M7" s="90" t="s">
        <v>99</v>
      </c>
      <c r="N7" s="90" t="s">
        <v>101</v>
      </c>
    </row>
    <row r="8" spans="1:14" ht="14.1" customHeight="1" x14ac:dyDescent="0.25">
      <c r="A8" s="177" t="s">
        <v>144</v>
      </c>
      <c r="B8" s="153" t="s">
        <v>166</v>
      </c>
      <c r="C8" s="147" t="s">
        <v>200</v>
      </c>
      <c r="D8" s="162" t="s">
        <v>16</v>
      </c>
      <c r="E8" s="134" t="s">
        <v>201</v>
      </c>
      <c r="F8" s="134" t="s">
        <v>202</v>
      </c>
      <c r="G8" s="162" t="s">
        <v>14</v>
      </c>
      <c r="H8" s="162" t="s">
        <v>52</v>
      </c>
      <c r="I8" s="136">
        <f>IFERROR(VLOOKUP(H8,Naturaleza,2,FALSE)*VLOOKUP('Matriz Riesgo y Op'!D8,Probabilidad,2,FALSE)*VLOOKUP('Matriz Riesgo y Op'!G8,Impacto,2,FALSE),"")</f>
        <v>80</v>
      </c>
      <c r="J8" s="138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141" t="str">
        <f>IFERROR(VLOOKUP(J8,'Parámetros de riesgo'!$B$27:$C$31,2,FALSE),IFERROR(VLOOKUP(J8,'Parámetros de riesgo'!$H$27:$I$30,2,FALSE),""))</f>
        <v>VIGILARLO</v>
      </c>
      <c r="L8" s="144" t="str">
        <f>IFERROR(VLOOKUP(K8,'Parámetros de riesgo'!$C$27:$D$31,2,FALSE),IFERROR(VLOOKUP(K8,'Parámetros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8" s="97" t="s">
        <v>227</v>
      </c>
      <c r="N8" s="97" t="s">
        <v>228</v>
      </c>
    </row>
    <row r="9" spans="1:14" ht="14.1" customHeight="1" x14ac:dyDescent="0.25">
      <c r="A9" s="178"/>
      <c r="B9" s="154"/>
      <c r="C9" s="148"/>
      <c r="D9" s="163"/>
      <c r="E9" s="135"/>
      <c r="F9" s="135"/>
      <c r="G9" s="163"/>
      <c r="H9" s="163"/>
      <c r="I9" s="137"/>
      <c r="J9" s="139"/>
      <c r="K9" s="142"/>
      <c r="L9" s="145"/>
      <c r="M9" s="74" t="s">
        <v>163</v>
      </c>
      <c r="N9" s="74"/>
    </row>
    <row r="10" spans="1:14" ht="14.1" customHeight="1" x14ac:dyDescent="0.25">
      <c r="A10" s="178"/>
      <c r="B10" s="154"/>
      <c r="C10" s="148"/>
      <c r="D10" s="163"/>
      <c r="E10" s="135"/>
      <c r="F10" s="135"/>
      <c r="G10" s="163"/>
      <c r="H10" s="163"/>
      <c r="I10" s="137"/>
      <c r="J10" s="139"/>
      <c r="K10" s="142"/>
      <c r="L10" s="145"/>
      <c r="M10" s="74" t="s">
        <v>164</v>
      </c>
      <c r="N10" s="74"/>
    </row>
    <row r="11" spans="1:14" ht="14.1" customHeight="1" x14ac:dyDescent="0.25">
      <c r="A11" s="178"/>
      <c r="B11" s="154"/>
      <c r="C11" s="148"/>
      <c r="D11" s="163"/>
      <c r="E11" s="135"/>
      <c r="F11" s="135"/>
      <c r="G11" s="163"/>
      <c r="H11" s="163"/>
      <c r="I11" s="137"/>
      <c r="J11" s="139"/>
      <c r="K11" s="142"/>
      <c r="L11" s="145"/>
      <c r="M11" s="74" t="s">
        <v>165</v>
      </c>
      <c r="N11" s="74"/>
    </row>
    <row r="12" spans="1:14" ht="14.1" customHeight="1" x14ac:dyDescent="0.25">
      <c r="A12" s="179"/>
      <c r="B12" s="155"/>
      <c r="C12" s="149"/>
      <c r="D12" s="180"/>
      <c r="E12" s="135"/>
      <c r="F12" s="135"/>
      <c r="G12" s="163"/>
      <c r="H12" s="163"/>
      <c r="I12" s="137"/>
      <c r="J12" s="140"/>
      <c r="K12" s="143"/>
      <c r="L12" s="146"/>
      <c r="M12" s="74" t="s">
        <v>133</v>
      </c>
      <c r="N12" s="74"/>
    </row>
    <row r="13" spans="1:14" ht="14.1" customHeight="1" x14ac:dyDescent="0.25">
      <c r="A13" s="177" t="s">
        <v>144</v>
      </c>
      <c r="B13" s="153" t="s">
        <v>167</v>
      </c>
      <c r="C13" s="147" t="s">
        <v>203</v>
      </c>
      <c r="D13" s="192" t="s">
        <v>16</v>
      </c>
      <c r="E13" s="134" t="s">
        <v>204</v>
      </c>
      <c r="F13" s="134" t="s">
        <v>205</v>
      </c>
      <c r="G13" s="134" t="s">
        <v>4</v>
      </c>
      <c r="H13" s="134" t="s">
        <v>52</v>
      </c>
      <c r="I13" s="136">
        <f>IFERROR(VLOOKUP(H13,Naturaleza,2,FALSE)*VLOOKUP('Matriz Riesgo y Op'!D13,Probabilidad,2,FALSE)*VLOOKUP('Matriz Riesgo y Op'!G13,Impacto,2,FALSE),"")</f>
        <v>56</v>
      </c>
      <c r="J13" s="138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141" t="str">
        <f>IFERROR(VLOOKUP(J13,'Parámetros de riesgo'!$B$27:$C$31,2,FALSE),IFERROR(VLOOKUP(J13,'Parámetros de riesgo'!$H$27:$I$30,2,FALSE),""))</f>
        <v>VIGILARLO</v>
      </c>
      <c r="L13" s="144" t="str">
        <f>IFERROR(VLOOKUP(K13,'Parámetros de riesgo'!$C$27:$D$31,2,FALSE),IFERROR(VLOOKUP(K13,'Parámetros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3" s="102" t="s">
        <v>227</v>
      </c>
      <c r="N13" s="102" t="s">
        <v>228</v>
      </c>
    </row>
    <row r="14" spans="1:14" ht="14.1" customHeight="1" x14ac:dyDescent="0.25">
      <c r="A14" s="178"/>
      <c r="B14" s="154"/>
      <c r="C14" s="148"/>
      <c r="D14" s="193"/>
      <c r="E14" s="135"/>
      <c r="F14" s="135"/>
      <c r="G14" s="135"/>
      <c r="H14" s="135"/>
      <c r="I14" s="137"/>
      <c r="J14" s="139"/>
      <c r="K14" s="142"/>
      <c r="L14" s="145"/>
      <c r="M14" s="74" t="s">
        <v>163</v>
      </c>
      <c r="N14" s="74"/>
    </row>
    <row r="15" spans="1:14" ht="14.1" customHeight="1" x14ac:dyDescent="0.25">
      <c r="A15" s="178"/>
      <c r="B15" s="154"/>
      <c r="C15" s="148"/>
      <c r="D15" s="193"/>
      <c r="E15" s="135"/>
      <c r="F15" s="135"/>
      <c r="G15" s="135"/>
      <c r="H15" s="135"/>
      <c r="I15" s="137"/>
      <c r="J15" s="139"/>
      <c r="K15" s="142"/>
      <c r="L15" s="145"/>
      <c r="M15" s="74" t="s">
        <v>164</v>
      </c>
      <c r="N15" s="74"/>
    </row>
    <row r="16" spans="1:14" ht="14.1" customHeight="1" x14ac:dyDescent="0.25">
      <c r="A16" s="178"/>
      <c r="B16" s="154"/>
      <c r="C16" s="148"/>
      <c r="D16" s="193"/>
      <c r="E16" s="135"/>
      <c r="F16" s="135"/>
      <c r="G16" s="135"/>
      <c r="H16" s="135"/>
      <c r="I16" s="137"/>
      <c r="J16" s="139"/>
      <c r="K16" s="142"/>
      <c r="L16" s="145"/>
      <c r="M16" s="74" t="s">
        <v>165</v>
      </c>
      <c r="N16" s="74"/>
    </row>
    <row r="17" spans="1:14" ht="90" customHeight="1" x14ac:dyDescent="0.25">
      <c r="A17" s="179"/>
      <c r="B17" s="155"/>
      <c r="C17" s="149"/>
      <c r="D17" s="194"/>
      <c r="E17" s="135"/>
      <c r="F17" s="135"/>
      <c r="G17" s="135"/>
      <c r="H17" s="135"/>
      <c r="I17" s="137"/>
      <c r="J17" s="140"/>
      <c r="K17" s="143"/>
      <c r="L17" s="146"/>
      <c r="M17" s="74" t="s">
        <v>133</v>
      </c>
      <c r="N17" s="74"/>
    </row>
    <row r="18" spans="1:14" ht="13.9" customHeight="1" x14ac:dyDescent="0.25">
      <c r="A18" s="177" t="s">
        <v>144</v>
      </c>
      <c r="B18" s="153" t="s">
        <v>168</v>
      </c>
      <c r="C18" s="147" t="s">
        <v>208</v>
      </c>
      <c r="D18" s="192" t="s">
        <v>16</v>
      </c>
      <c r="E18" s="134" t="s">
        <v>206</v>
      </c>
      <c r="F18" s="134" t="s">
        <v>207</v>
      </c>
      <c r="G18" s="134" t="s">
        <v>4</v>
      </c>
      <c r="H18" s="134" t="s">
        <v>52</v>
      </c>
      <c r="I18" s="136">
        <f>IFERROR(VLOOKUP(H18,Naturaleza,2,FALSE)*VLOOKUP('Matriz Riesgo y Op'!D18,Probabilidad,2,FALSE)*VLOOKUP('Matriz Riesgo y Op'!G18,Impacto,2,FALSE),"")</f>
        <v>56</v>
      </c>
      <c r="J18" s="138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141" t="str">
        <f>IFERROR(VLOOKUP(J18,'Parámetros de riesgo'!$B$27:$C$31,2,FALSE),IFERROR(VLOOKUP(J18,'Parámetros de riesgo'!$H$27:$I$30,2,FALSE),""))</f>
        <v>VIGILARLO</v>
      </c>
      <c r="L18" s="144" t="str">
        <f>IFERROR(VLOOKUP(K18,'Parámetros de riesgo'!$C$27:$D$31,2,FALSE),IFERROR(VLOOKUP(K18,'Parámetros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8" s="102" t="s">
        <v>227</v>
      </c>
      <c r="N18" s="102" t="s">
        <v>228</v>
      </c>
    </row>
    <row r="19" spans="1:14" ht="13.9" customHeight="1" x14ac:dyDescent="0.25">
      <c r="A19" s="178"/>
      <c r="B19" s="154"/>
      <c r="C19" s="148"/>
      <c r="D19" s="193"/>
      <c r="E19" s="135"/>
      <c r="F19" s="135"/>
      <c r="G19" s="135"/>
      <c r="H19" s="135"/>
      <c r="I19" s="137"/>
      <c r="J19" s="139"/>
      <c r="K19" s="142"/>
      <c r="L19" s="145"/>
      <c r="M19" s="74" t="s">
        <v>163</v>
      </c>
      <c r="N19" s="74"/>
    </row>
    <row r="20" spans="1:14" ht="13.9" customHeight="1" x14ac:dyDescent="0.25">
      <c r="A20" s="178"/>
      <c r="B20" s="154"/>
      <c r="C20" s="148"/>
      <c r="D20" s="193"/>
      <c r="E20" s="135"/>
      <c r="F20" s="135"/>
      <c r="G20" s="135"/>
      <c r="H20" s="135"/>
      <c r="I20" s="137"/>
      <c r="J20" s="139"/>
      <c r="K20" s="142"/>
      <c r="L20" s="145"/>
      <c r="M20" s="74" t="s">
        <v>164</v>
      </c>
      <c r="N20" s="74"/>
    </row>
    <row r="21" spans="1:14" ht="13.9" customHeight="1" x14ac:dyDescent="0.25">
      <c r="A21" s="178"/>
      <c r="B21" s="154"/>
      <c r="C21" s="148"/>
      <c r="D21" s="193"/>
      <c r="E21" s="135"/>
      <c r="F21" s="135"/>
      <c r="G21" s="135"/>
      <c r="H21" s="135"/>
      <c r="I21" s="137"/>
      <c r="J21" s="139"/>
      <c r="K21" s="142"/>
      <c r="L21" s="145"/>
      <c r="M21" s="74" t="s">
        <v>165</v>
      </c>
      <c r="N21" s="74"/>
    </row>
    <row r="22" spans="1:14" ht="13.9" customHeight="1" x14ac:dyDescent="0.25">
      <c r="A22" s="179"/>
      <c r="B22" s="155"/>
      <c r="C22" s="149"/>
      <c r="D22" s="194"/>
      <c r="E22" s="135"/>
      <c r="F22" s="135"/>
      <c r="G22" s="135"/>
      <c r="H22" s="135"/>
      <c r="I22" s="137"/>
      <c r="J22" s="140"/>
      <c r="K22" s="143"/>
      <c r="L22" s="146"/>
      <c r="M22" s="74" t="s">
        <v>133</v>
      </c>
      <c r="N22" s="74"/>
    </row>
    <row r="23" spans="1:14" ht="13.9" customHeight="1" x14ac:dyDescent="0.25">
      <c r="A23" s="177" t="s">
        <v>144</v>
      </c>
      <c r="B23" s="153" t="s">
        <v>169</v>
      </c>
      <c r="C23" s="147" t="s">
        <v>209</v>
      </c>
      <c r="D23" s="192" t="s">
        <v>16</v>
      </c>
      <c r="E23" s="134" t="s">
        <v>210</v>
      </c>
      <c r="F23" s="134" t="s">
        <v>211</v>
      </c>
      <c r="G23" s="134" t="s">
        <v>13</v>
      </c>
      <c r="H23" s="134" t="s">
        <v>52</v>
      </c>
      <c r="I23" s="136">
        <f>IFERROR(VLOOKUP(H23,Naturaleza,2,FALSE)*VLOOKUP('Matriz Riesgo y Op'!D23,Probabilidad,2,FALSE)*VLOOKUP('Matriz Riesgo y Op'!G23,Impacto,2,FALSE),"")</f>
        <v>8</v>
      </c>
      <c r="J23" s="138" t="str">
        <f t="shared" ref="J23" si="3">IF(A23="Riesgo",IF(I23="","",IF(AND(I23&gt;0,I23&lt;200),"Trivial",IF(OR(I23=200,AND(I23&gt;200,I23&lt;400)),"Tolerable",IF(OR(I23=400,AND(I23&gt;400,I23&lt;600)),"Moderado",IF(OR(I23=600,AND(I23&gt;600,I23&lt;800)),"Importante",IF(OR(I23=800,I23&gt;800,I23&lt;1000,I23=1000),"Intolerable","")))))),IF(A23="Oportunidad",IF(I23="","",IF(AND(I23&gt;0,I23&lt;250),"Limitada",IF(OR(I23=250,AND(I23&gt;250,I23&lt;500)),"Media",IF(OR(I23=500,AND(I23&gt;500,I23&lt;750)),"Potencial",IF(OR(I23=750,AND(I23&gt;750,I23&lt;=1000)),"Sobresaliente",""))))),""))</f>
        <v>Trivial</v>
      </c>
      <c r="K23" s="141" t="str">
        <f>IFERROR(VLOOKUP(J23,'Parámetros de riesgo'!$B$27:$C$31,2,FALSE),IFERROR(VLOOKUP(J23,'Parámetros de riesgo'!$H$27:$I$30,2,FALSE),""))</f>
        <v>VIGILARLO</v>
      </c>
      <c r="L23" s="144" t="str">
        <f>IFERROR(VLOOKUP(K23,'Parámetros de riesgo'!$C$27:$D$31,2,FALSE),IFERROR(VLOOKUP(K23,'Parámetros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23" s="97" t="s">
        <v>230</v>
      </c>
      <c r="N23" s="97" t="s">
        <v>229</v>
      </c>
    </row>
    <row r="24" spans="1:14" ht="13.9" customHeight="1" x14ac:dyDescent="0.25">
      <c r="A24" s="178"/>
      <c r="B24" s="154"/>
      <c r="C24" s="148"/>
      <c r="D24" s="193"/>
      <c r="E24" s="135"/>
      <c r="F24" s="135"/>
      <c r="G24" s="135"/>
      <c r="H24" s="135"/>
      <c r="I24" s="137"/>
      <c r="J24" s="139"/>
      <c r="K24" s="142"/>
      <c r="L24" s="145"/>
      <c r="M24" s="74" t="s">
        <v>163</v>
      </c>
      <c r="N24" s="74"/>
    </row>
    <row r="25" spans="1:14" ht="13.9" customHeight="1" x14ac:dyDescent="0.25">
      <c r="A25" s="178"/>
      <c r="B25" s="154"/>
      <c r="C25" s="148"/>
      <c r="D25" s="193"/>
      <c r="E25" s="135"/>
      <c r="F25" s="135"/>
      <c r="G25" s="135"/>
      <c r="H25" s="135"/>
      <c r="I25" s="137"/>
      <c r="J25" s="139"/>
      <c r="K25" s="142"/>
      <c r="L25" s="145"/>
      <c r="M25" s="74" t="s">
        <v>164</v>
      </c>
      <c r="N25" s="74"/>
    </row>
    <row r="26" spans="1:14" ht="13.9" customHeight="1" x14ac:dyDescent="0.25">
      <c r="A26" s="178"/>
      <c r="B26" s="154"/>
      <c r="C26" s="148"/>
      <c r="D26" s="193"/>
      <c r="E26" s="135"/>
      <c r="F26" s="135"/>
      <c r="G26" s="135"/>
      <c r="H26" s="135"/>
      <c r="I26" s="137"/>
      <c r="J26" s="139"/>
      <c r="K26" s="142"/>
      <c r="L26" s="145"/>
      <c r="M26" s="74" t="s">
        <v>165</v>
      </c>
      <c r="N26" s="74"/>
    </row>
    <row r="27" spans="1:14" ht="13.9" customHeight="1" x14ac:dyDescent="0.25">
      <c r="A27" s="179"/>
      <c r="B27" s="155"/>
      <c r="C27" s="149"/>
      <c r="D27" s="194"/>
      <c r="E27" s="135"/>
      <c r="F27" s="135"/>
      <c r="G27" s="135"/>
      <c r="H27" s="135"/>
      <c r="I27" s="137"/>
      <c r="J27" s="140"/>
      <c r="K27" s="143"/>
      <c r="L27" s="146"/>
      <c r="M27" s="74" t="s">
        <v>133</v>
      </c>
      <c r="N27" s="74"/>
    </row>
    <row r="28" spans="1:14" ht="13.9" customHeight="1" x14ac:dyDescent="0.25">
      <c r="A28" s="177" t="s">
        <v>144</v>
      </c>
      <c r="B28" s="153" t="s">
        <v>170</v>
      </c>
      <c r="C28" s="147" t="s">
        <v>214</v>
      </c>
      <c r="D28" s="192" t="s">
        <v>16</v>
      </c>
      <c r="E28" s="134" t="s">
        <v>212</v>
      </c>
      <c r="F28" s="134" t="s">
        <v>213</v>
      </c>
      <c r="G28" s="134" t="s">
        <v>13</v>
      </c>
      <c r="H28" s="134" t="s">
        <v>52</v>
      </c>
      <c r="I28" s="136">
        <f>IFERROR(VLOOKUP(H28,Naturaleza,2,FALSE)*VLOOKUP('Matriz Riesgo y Op'!D28,Probabilidad,2,FALSE)*VLOOKUP('Matriz Riesgo y Op'!G28,Impacto,2,FALSE),"")</f>
        <v>8</v>
      </c>
      <c r="J28" s="138" t="str">
        <f t="shared" ref="J28" si="4">IF(A28="Riesgo",IF(I28="","",IF(AND(I28&gt;0,I28&lt;200),"Trivial",IF(OR(I28=200,AND(I28&gt;200,I28&lt;400)),"Tolerable",IF(OR(I28=400,AND(I28&gt;400,I28&lt;600)),"Moderado",IF(OR(I28=600,AND(I28&gt;600,I28&lt;800)),"Importante",IF(OR(I28=800,I28&gt;800,I28&lt;1000,I28=1000),"Intolerable","")))))),IF(A28="Oportunidad",IF(I28="","",IF(AND(I28&gt;0,I28&lt;250),"Limitada",IF(OR(I28=250,AND(I28&gt;250,I28&lt;500)),"Media",IF(OR(I28=500,AND(I28&gt;500,I28&lt;750)),"Potencial",IF(OR(I28=750,AND(I28&gt;750,I28&lt;=1000)),"Sobresaliente",""))))),""))</f>
        <v>Trivial</v>
      </c>
      <c r="K28" s="141" t="str">
        <f>IFERROR(VLOOKUP(J28,'Parámetros de riesgo'!$B$27:$C$31,2,FALSE),IFERROR(VLOOKUP(J28,'Parámetros de riesgo'!$H$27:$I$30,2,FALSE),""))</f>
        <v>VIGILARLO</v>
      </c>
      <c r="L28" s="144" t="str">
        <f>IFERROR(VLOOKUP(K28,'Parámetros de riesgo'!$C$27:$D$31,2,FALSE),IFERROR(VLOOKUP(K28,'Parámetros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28" s="97" t="s">
        <v>231</v>
      </c>
      <c r="N28" s="102" t="s">
        <v>228</v>
      </c>
    </row>
    <row r="29" spans="1:14" ht="13.9" customHeight="1" x14ac:dyDescent="0.25">
      <c r="A29" s="178"/>
      <c r="B29" s="154"/>
      <c r="C29" s="148"/>
      <c r="D29" s="193"/>
      <c r="E29" s="135"/>
      <c r="F29" s="135"/>
      <c r="G29" s="135"/>
      <c r="H29" s="135"/>
      <c r="I29" s="137"/>
      <c r="J29" s="139"/>
      <c r="K29" s="142"/>
      <c r="L29" s="145"/>
      <c r="M29" s="74" t="s">
        <v>163</v>
      </c>
      <c r="N29" s="74"/>
    </row>
    <row r="30" spans="1:14" ht="13.9" customHeight="1" x14ac:dyDescent="0.25">
      <c r="A30" s="178"/>
      <c r="B30" s="154"/>
      <c r="C30" s="148"/>
      <c r="D30" s="193"/>
      <c r="E30" s="135"/>
      <c r="F30" s="135"/>
      <c r="G30" s="135"/>
      <c r="H30" s="135"/>
      <c r="I30" s="137"/>
      <c r="J30" s="139"/>
      <c r="K30" s="142"/>
      <c r="L30" s="145"/>
      <c r="M30" s="74" t="s">
        <v>164</v>
      </c>
      <c r="N30" s="74"/>
    </row>
    <row r="31" spans="1:14" ht="13.9" customHeight="1" x14ac:dyDescent="0.25">
      <c r="A31" s="178"/>
      <c r="B31" s="154"/>
      <c r="C31" s="148"/>
      <c r="D31" s="193"/>
      <c r="E31" s="135"/>
      <c r="F31" s="135"/>
      <c r="G31" s="135"/>
      <c r="H31" s="135"/>
      <c r="I31" s="137"/>
      <c r="J31" s="139"/>
      <c r="K31" s="142"/>
      <c r="L31" s="145"/>
      <c r="M31" s="74" t="s">
        <v>165</v>
      </c>
      <c r="N31" s="74"/>
    </row>
    <row r="32" spans="1:14" ht="13.9" customHeight="1" x14ac:dyDescent="0.25">
      <c r="A32" s="179"/>
      <c r="B32" s="155"/>
      <c r="C32" s="149"/>
      <c r="D32" s="194"/>
      <c r="E32" s="135"/>
      <c r="F32" s="135"/>
      <c r="G32" s="135"/>
      <c r="H32" s="135"/>
      <c r="I32" s="137"/>
      <c r="J32" s="140"/>
      <c r="K32" s="143"/>
      <c r="L32" s="146"/>
      <c r="M32" s="74" t="s">
        <v>133</v>
      </c>
      <c r="N32" s="74"/>
    </row>
    <row r="33" spans="1:14" ht="13.9" customHeight="1" x14ac:dyDescent="0.25">
      <c r="A33" s="177" t="s">
        <v>144</v>
      </c>
      <c r="B33" s="153" t="s">
        <v>175</v>
      </c>
      <c r="C33" s="147" t="s">
        <v>215</v>
      </c>
      <c r="D33" s="192" t="s">
        <v>16</v>
      </c>
      <c r="E33" s="134" t="s">
        <v>216</v>
      </c>
      <c r="F33" s="134" t="s">
        <v>217</v>
      </c>
      <c r="G33" s="134" t="s">
        <v>13</v>
      </c>
      <c r="H33" s="134" t="s">
        <v>52</v>
      </c>
      <c r="I33" s="136">
        <f>IFERROR(VLOOKUP(H33,Naturaleza,2,FALSE)*VLOOKUP('Matriz Riesgo y Op'!D33,Probabilidad,2,FALSE)*VLOOKUP('Matriz Riesgo y Op'!G33,Impacto,2,FALSE),"")</f>
        <v>8</v>
      </c>
      <c r="J33" s="138" t="str">
        <f t="shared" ref="J33" si="5">IF(A33="Riesgo",IF(I33="","",IF(AND(I33&gt;0,I33&lt;200),"Trivial",IF(OR(I33=200,AND(I33&gt;200,I33&lt;400)),"Tolerable",IF(OR(I33=400,AND(I33&gt;400,I33&lt;600)),"Moderado",IF(OR(I33=600,AND(I33&gt;600,I33&lt;800)),"Importante",IF(OR(I33=800,I33&gt;800,I33&lt;1000,I33=1000),"Intolerable","")))))),IF(A33="Oportunidad",IF(I33="","",IF(AND(I33&gt;0,I33&lt;250),"Limitada",IF(OR(I33=250,AND(I33&gt;250,I33&lt;500)),"Media",IF(OR(I33=500,AND(I33&gt;500,I33&lt;750)),"Potencial",IF(OR(I33=750,AND(I33&gt;750,I33&lt;=1000)),"Sobresaliente",""))))),""))</f>
        <v>Trivial</v>
      </c>
      <c r="K33" s="141" t="str">
        <f>IFERROR(VLOOKUP(J33,'Parámetros de riesgo'!$B$27:$C$31,2,FALSE),IFERROR(VLOOKUP(J33,'Parámetros de riesgo'!$H$27:$I$30,2,FALSE),""))</f>
        <v>VIGILARLO</v>
      </c>
      <c r="L33" s="144" t="str">
        <f>IFERROR(VLOOKUP(K33,'Parámetros de riesgo'!$C$27:$D$31,2,FALSE),IFERROR(VLOOKUP(K33,'Parámetros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33" s="102" t="s">
        <v>231</v>
      </c>
      <c r="N33" s="102" t="s">
        <v>228</v>
      </c>
    </row>
    <row r="34" spans="1:14" ht="13.9" customHeight="1" x14ac:dyDescent="0.25">
      <c r="A34" s="178"/>
      <c r="B34" s="154"/>
      <c r="C34" s="148"/>
      <c r="D34" s="193"/>
      <c r="E34" s="135"/>
      <c r="F34" s="135"/>
      <c r="G34" s="135"/>
      <c r="H34" s="135"/>
      <c r="I34" s="137"/>
      <c r="J34" s="139"/>
      <c r="K34" s="142"/>
      <c r="L34" s="145"/>
      <c r="M34" s="74" t="s">
        <v>163</v>
      </c>
      <c r="N34" s="101"/>
    </row>
    <row r="35" spans="1:14" ht="13.9" customHeight="1" x14ac:dyDescent="0.25">
      <c r="A35" s="178"/>
      <c r="B35" s="154"/>
      <c r="C35" s="148"/>
      <c r="D35" s="193"/>
      <c r="E35" s="135"/>
      <c r="F35" s="135"/>
      <c r="G35" s="135"/>
      <c r="H35" s="135"/>
      <c r="I35" s="137"/>
      <c r="J35" s="139"/>
      <c r="K35" s="142"/>
      <c r="L35" s="145"/>
      <c r="M35" s="74" t="s">
        <v>164</v>
      </c>
      <c r="N35" s="101"/>
    </row>
    <row r="36" spans="1:14" ht="13.9" customHeight="1" x14ac:dyDescent="0.25">
      <c r="A36" s="178"/>
      <c r="B36" s="154"/>
      <c r="C36" s="148"/>
      <c r="D36" s="193"/>
      <c r="E36" s="135"/>
      <c r="F36" s="135"/>
      <c r="G36" s="135"/>
      <c r="H36" s="135"/>
      <c r="I36" s="137"/>
      <c r="J36" s="139"/>
      <c r="K36" s="142"/>
      <c r="L36" s="145"/>
      <c r="M36" s="74" t="s">
        <v>165</v>
      </c>
      <c r="N36" s="101"/>
    </row>
    <row r="37" spans="1:14" ht="13.9" customHeight="1" x14ac:dyDescent="0.25">
      <c r="A37" s="179"/>
      <c r="B37" s="155"/>
      <c r="C37" s="149"/>
      <c r="D37" s="194"/>
      <c r="E37" s="135"/>
      <c r="F37" s="135"/>
      <c r="G37" s="135"/>
      <c r="H37" s="135"/>
      <c r="I37" s="137"/>
      <c r="J37" s="140"/>
      <c r="K37" s="143"/>
      <c r="L37" s="146"/>
      <c r="M37" s="74" t="s">
        <v>133</v>
      </c>
      <c r="N37" s="101"/>
    </row>
    <row r="38" spans="1:14" ht="13.9" customHeight="1" x14ac:dyDescent="0.25">
      <c r="A38" s="177" t="s">
        <v>144</v>
      </c>
      <c r="B38" s="153" t="s">
        <v>176</v>
      </c>
      <c r="C38" s="147" t="s">
        <v>218</v>
      </c>
      <c r="D38" s="192" t="s">
        <v>16</v>
      </c>
      <c r="E38" s="134" t="s">
        <v>219</v>
      </c>
      <c r="F38" s="134" t="s">
        <v>220</v>
      </c>
      <c r="G38" s="134" t="s">
        <v>13</v>
      </c>
      <c r="H38" s="134" t="s">
        <v>52</v>
      </c>
      <c r="I38" s="136">
        <f>IFERROR(VLOOKUP(H38,Naturaleza,2,FALSE)*VLOOKUP('Matriz Riesgo y Op'!D38,Probabilidad,2,FALSE)*VLOOKUP('Matriz Riesgo y Op'!G38,Impacto,2,FALSE),"")</f>
        <v>8</v>
      </c>
      <c r="J38" s="138" t="str">
        <f t="shared" ref="J38" si="6">IF(A38="Riesgo",IF(I38="","",IF(AND(I38&gt;0,I38&lt;200),"Trivial",IF(OR(I38=200,AND(I38&gt;200,I38&lt;400)),"Tolerable",IF(OR(I38=400,AND(I38&gt;400,I38&lt;600)),"Moderado",IF(OR(I38=600,AND(I38&gt;600,I38&lt;800)),"Importante",IF(OR(I38=800,I38&gt;800,I38&lt;1000,I38=1000),"Intolerable","")))))),IF(A38="Oportunidad",IF(I38="","",IF(AND(I38&gt;0,I38&lt;250),"Limitada",IF(OR(I38=250,AND(I38&gt;250,I38&lt;500)),"Media",IF(OR(I38=500,AND(I38&gt;500,I38&lt;750)),"Potencial",IF(OR(I38=750,AND(I38&gt;750,I38&lt;=1000)),"Sobresaliente",""))))),""))</f>
        <v>Trivial</v>
      </c>
      <c r="K38" s="141" t="str">
        <f>IFERROR(VLOOKUP(J38,'Parámetros de riesgo'!$B$27:$C$31,2,FALSE),IFERROR(VLOOKUP(J38,'Parámetros de riesgo'!$H$27:$I$30,2,FALSE),""))</f>
        <v>VIGILARLO</v>
      </c>
      <c r="L38" s="144" t="str">
        <f>IFERROR(VLOOKUP(K38,'Parámetros de riesgo'!$C$27:$D$31,2,FALSE),IFERROR(VLOOKUP(K38,'Parámetros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38" s="102" t="s">
        <v>231</v>
      </c>
      <c r="N38" s="102" t="s">
        <v>228</v>
      </c>
    </row>
    <row r="39" spans="1:14" ht="13.9" customHeight="1" x14ac:dyDescent="0.25">
      <c r="A39" s="178"/>
      <c r="B39" s="154"/>
      <c r="C39" s="148"/>
      <c r="D39" s="193"/>
      <c r="E39" s="135"/>
      <c r="F39" s="135"/>
      <c r="G39" s="135"/>
      <c r="H39" s="135"/>
      <c r="I39" s="137"/>
      <c r="J39" s="139"/>
      <c r="K39" s="142"/>
      <c r="L39" s="145"/>
      <c r="M39" s="74" t="s">
        <v>163</v>
      </c>
      <c r="N39" s="101"/>
    </row>
    <row r="40" spans="1:14" ht="13.9" customHeight="1" x14ac:dyDescent="0.25">
      <c r="A40" s="178"/>
      <c r="B40" s="154"/>
      <c r="C40" s="148"/>
      <c r="D40" s="193"/>
      <c r="E40" s="135"/>
      <c r="F40" s="135"/>
      <c r="G40" s="135"/>
      <c r="H40" s="135"/>
      <c r="I40" s="137"/>
      <c r="J40" s="139"/>
      <c r="K40" s="142"/>
      <c r="L40" s="145"/>
      <c r="M40" s="74" t="s">
        <v>164</v>
      </c>
      <c r="N40" s="101"/>
    </row>
    <row r="41" spans="1:14" ht="13.9" customHeight="1" x14ac:dyDescent="0.25">
      <c r="A41" s="178"/>
      <c r="B41" s="154"/>
      <c r="C41" s="148"/>
      <c r="D41" s="193"/>
      <c r="E41" s="135"/>
      <c r="F41" s="135"/>
      <c r="G41" s="135"/>
      <c r="H41" s="135"/>
      <c r="I41" s="137"/>
      <c r="J41" s="139"/>
      <c r="K41" s="142"/>
      <c r="L41" s="145"/>
      <c r="M41" s="74" t="s">
        <v>165</v>
      </c>
      <c r="N41" s="101"/>
    </row>
    <row r="42" spans="1:14" ht="13.9" customHeight="1" x14ac:dyDescent="0.25">
      <c r="A42" s="179"/>
      <c r="B42" s="155"/>
      <c r="C42" s="149"/>
      <c r="D42" s="194"/>
      <c r="E42" s="135"/>
      <c r="F42" s="135"/>
      <c r="G42" s="135"/>
      <c r="H42" s="135"/>
      <c r="I42" s="137"/>
      <c r="J42" s="140"/>
      <c r="K42" s="143"/>
      <c r="L42" s="146"/>
      <c r="M42" s="74" t="s">
        <v>133</v>
      </c>
      <c r="N42" s="101"/>
    </row>
    <row r="43" spans="1:14" ht="13.9" customHeight="1" x14ac:dyDescent="0.25">
      <c r="A43" s="177" t="s">
        <v>144</v>
      </c>
      <c r="B43" s="153" t="s">
        <v>177</v>
      </c>
      <c r="C43" s="147" t="s">
        <v>179</v>
      </c>
      <c r="D43" s="192" t="s">
        <v>16</v>
      </c>
      <c r="E43" s="134" t="s">
        <v>180</v>
      </c>
      <c r="F43" s="134" t="s">
        <v>181</v>
      </c>
      <c r="G43" s="134" t="s">
        <v>13</v>
      </c>
      <c r="H43" s="134" t="s">
        <v>52</v>
      </c>
      <c r="I43" s="136">
        <f>IFERROR(VLOOKUP(H43,Naturaleza,2,FALSE)*VLOOKUP('Matriz Riesgo y Op'!D43,Probabilidad,2,FALSE)*VLOOKUP('Matriz Riesgo y Op'!G43,Impacto,2,FALSE),"")</f>
        <v>8</v>
      </c>
      <c r="J43" s="138" t="str">
        <f t="shared" ref="J43" si="7">IF(A43="Riesgo",IF(I43="","",IF(AND(I43&gt;0,I43&lt;200),"Trivial",IF(OR(I43=200,AND(I43&gt;200,I43&lt;400)),"Tolerable",IF(OR(I43=400,AND(I43&gt;400,I43&lt;600)),"Moderado",IF(OR(I43=600,AND(I43&gt;600,I43&lt;800)),"Importante",IF(OR(I43=800,I43&gt;800,I43&lt;1000,I43=1000),"Intolerable","")))))),IF(A43="Oportunidad",IF(I43="","",IF(AND(I43&gt;0,I43&lt;250),"Limitada",IF(OR(I43=250,AND(I43&gt;250,I43&lt;500)),"Media",IF(OR(I43=500,AND(I43&gt;500,I43&lt;750)),"Potencial",IF(OR(I43=750,AND(I43&gt;750,I43&lt;=1000)),"Sobresaliente",""))))),""))</f>
        <v>Trivial</v>
      </c>
      <c r="K43" s="141" t="str">
        <f>IFERROR(VLOOKUP(J43,'Parámetros de riesgo'!$B$27:$C$31,2,FALSE),IFERROR(VLOOKUP(J43,'Parámetros de riesgo'!$H$27:$I$30,2,FALSE),""))</f>
        <v>VIGILARLO</v>
      </c>
      <c r="L43" s="144" t="str">
        <f>IFERROR(VLOOKUP(K43,'Parámetros de riesgo'!$C$27:$D$31,2,FALSE),IFERROR(VLOOKUP(K43,'Parámetros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43" s="102" t="s">
        <v>231</v>
      </c>
      <c r="N43" s="102" t="s">
        <v>228</v>
      </c>
    </row>
    <row r="44" spans="1:14" ht="13.9" customHeight="1" x14ac:dyDescent="0.25">
      <c r="A44" s="178"/>
      <c r="B44" s="154"/>
      <c r="C44" s="148"/>
      <c r="D44" s="193"/>
      <c r="E44" s="135"/>
      <c r="F44" s="135"/>
      <c r="G44" s="135"/>
      <c r="H44" s="135"/>
      <c r="I44" s="137"/>
      <c r="J44" s="139"/>
      <c r="K44" s="142"/>
      <c r="L44" s="145"/>
      <c r="M44" s="74" t="s">
        <v>163</v>
      </c>
      <c r="N44" s="74"/>
    </row>
    <row r="45" spans="1:14" ht="13.9" customHeight="1" x14ac:dyDescent="0.25">
      <c r="A45" s="178"/>
      <c r="B45" s="154"/>
      <c r="C45" s="148"/>
      <c r="D45" s="193"/>
      <c r="E45" s="135"/>
      <c r="F45" s="135"/>
      <c r="G45" s="135"/>
      <c r="H45" s="135"/>
      <c r="I45" s="137"/>
      <c r="J45" s="139"/>
      <c r="K45" s="142"/>
      <c r="L45" s="145"/>
      <c r="M45" s="74" t="s">
        <v>164</v>
      </c>
      <c r="N45" s="74"/>
    </row>
    <row r="46" spans="1:14" ht="13.9" customHeight="1" x14ac:dyDescent="0.25">
      <c r="A46" s="178"/>
      <c r="B46" s="154"/>
      <c r="C46" s="148"/>
      <c r="D46" s="193"/>
      <c r="E46" s="135"/>
      <c r="F46" s="135"/>
      <c r="G46" s="135"/>
      <c r="H46" s="135"/>
      <c r="I46" s="137"/>
      <c r="J46" s="139"/>
      <c r="K46" s="142"/>
      <c r="L46" s="145"/>
      <c r="M46" s="74" t="s">
        <v>165</v>
      </c>
      <c r="N46" s="74"/>
    </row>
    <row r="47" spans="1:14" ht="13.9" customHeight="1" x14ac:dyDescent="0.25">
      <c r="A47" s="179"/>
      <c r="B47" s="155"/>
      <c r="C47" s="149"/>
      <c r="D47" s="194"/>
      <c r="E47" s="135"/>
      <c r="F47" s="135"/>
      <c r="G47" s="135"/>
      <c r="H47" s="135"/>
      <c r="I47" s="137"/>
      <c r="J47" s="140"/>
      <c r="K47" s="143"/>
      <c r="L47" s="146"/>
      <c r="M47" s="74" t="s">
        <v>133</v>
      </c>
      <c r="N47" s="74"/>
    </row>
    <row r="48" spans="1:14" ht="14.1" customHeight="1" x14ac:dyDescent="0.25">
      <c r="A48" s="72"/>
      <c r="B48" s="72"/>
      <c r="C48" s="72"/>
      <c r="D48" s="73"/>
      <c r="E48" s="73"/>
      <c r="F48" s="73"/>
      <c r="G48" s="73"/>
      <c r="H48" s="73"/>
      <c r="I48" s="93"/>
      <c r="J48" s="75"/>
      <c r="K48" s="75"/>
      <c r="L48" s="75"/>
      <c r="M48" s="75"/>
      <c r="N48" s="75"/>
    </row>
    <row r="49" spans="1:14" ht="30" customHeight="1" x14ac:dyDescent="0.25">
      <c r="A49" s="174" t="s">
        <v>146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6"/>
    </row>
    <row r="50" spans="1:14" ht="15" customHeight="1" x14ac:dyDescent="0.25">
      <c r="A50" s="190" t="s">
        <v>95</v>
      </c>
      <c r="B50" s="191"/>
      <c r="C50" s="191"/>
      <c r="D50" s="191"/>
      <c r="E50" s="191"/>
      <c r="F50" s="191"/>
      <c r="G50" s="191"/>
      <c r="H50" s="191"/>
      <c r="I50" s="188" t="s">
        <v>96</v>
      </c>
      <c r="J50" s="188"/>
      <c r="K50" s="188"/>
      <c r="L50" s="189" t="s">
        <v>97</v>
      </c>
      <c r="M50" s="189"/>
      <c r="N50" s="189"/>
    </row>
    <row r="51" spans="1:14" ht="86.1" customHeight="1" x14ac:dyDescent="0.25">
      <c r="A51" s="91" t="s">
        <v>134</v>
      </c>
      <c r="B51" s="91" t="s">
        <v>98</v>
      </c>
      <c r="C51" s="91" t="s">
        <v>161</v>
      </c>
      <c r="D51" s="91" t="s">
        <v>155</v>
      </c>
      <c r="E51" s="92" t="s">
        <v>156</v>
      </c>
      <c r="F51" s="90" t="s">
        <v>157</v>
      </c>
      <c r="G51" s="90" t="s">
        <v>158</v>
      </c>
      <c r="H51" s="90" t="s">
        <v>159</v>
      </c>
      <c r="I51" s="90" t="s">
        <v>32</v>
      </c>
      <c r="J51" s="90" t="s">
        <v>30</v>
      </c>
      <c r="K51" s="94" t="s">
        <v>31</v>
      </c>
      <c r="L51" s="90" t="s">
        <v>69</v>
      </c>
      <c r="M51" s="90" t="s">
        <v>99</v>
      </c>
      <c r="N51" s="90" t="s">
        <v>101</v>
      </c>
    </row>
    <row r="52" spans="1:14" ht="14.1" customHeight="1" x14ac:dyDescent="0.25">
      <c r="A52" s="156" t="s">
        <v>143</v>
      </c>
      <c r="B52" s="153" t="s">
        <v>166</v>
      </c>
      <c r="C52" s="185" t="s">
        <v>182</v>
      </c>
      <c r="D52" s="150" t="s">
        <v>12</v>
      </c>
      <c r="E52" s="182" t="s">
        <v>188</v>
      </c>
      <c r="F52" s="182" t="s">
        <v>194</v>
      </c>
      <c r="G52" s="134" t="s">
        <v>4</v>
      </c>
      <c r="H52" s="134" t="s">
        <v>52</v>
      </c>
      <c r="I52" s="136">
        <v>561</v>
      </c>
      <c r="J52" s="138" t="str">
        <f t="shared" ref="J52" si="8">IF(A52="Riesgo",IF(I52="","",IF(AND(I52&gt;0,I52&lt;200),"Trivial",IF(OR(I52=200,AND(I52&gt;200,I52&lt;400)),"Tolerable",IF(OR(I52=400,AND(I52&gt;400,I52&lt;600)),"Moderado",IF(OR(I52=600,AND(I52&gt;600,I52&lt;800)),"Importante",IF(OR(I52=800,I52&gt;800,I52&lt;1000,I52=1000),"Intolerable","")))))),IF(A52="Oportunidad",IF(I52="","",IF(AND(I52&gt;0,I52&lt;250),"Limitada",IF(OR(I52=250,AND(I52&gt;250,I52&lt;500)),"Media",IF(OR(I52=500,AND(I52&gt;500,I52&lt;750)),"Potencial",IF(OR(I52=750,AND(I52&gt;750,I52&lt;=1000)),"Sobresaliente",""))))),""))</f>
        <v>Potencial</v>
      </c>
      <c r="K52" s="141" t="str">
        <f>IFERROR(VLOOKUP(J52,'Parámetros de riesgo'!$B$27:$C$31,2,FALSE),IFERROR(VLOOKUP(J52,'Parámetros de riesgo'!$H$27:$I$30,2,FALSE),""))</f>
        <v>APROPIARSE</v>
      </c>
      <c r="L52" s="144" t="str">
        <f>IFERROR(VLOOKUP(K52,'Parámetros de riesgo'!$C$27:$D$31,2,FALSE),IFERROR(VLOOKUP(K52,'Parámetros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52" s="102" t="s">
        <v>227</v>
      </c>
      <c r="N52" s="102" t="s">
        <v>228</v>
      </c>
    </row>
    <row r="53" spans="1:14" ht="14.1" customHeight="1" x14ac:dyDescent="0.25">
      <c r="A53" s="157"/>
      <c r="B53" s="154"/>
      <c r="C53" s="186"/>
      <c r="D53" s="151"/>
      <c r="E53" s="183"/>
      <c r="F53" s="183"/>
      <c r="G53" s="135"/>
      <c r="H53" s="135"/>
      <c r="I53" s="137"/>
      <c r="J53" s="139"/>
      <c r="K53" s="142"/>
      <c r="L53" s="145"/>
      <c r="M53" s="96" t="s">
        <v>148</v>
      </c>
      <c r="N53" s="74"/>
    </row>
    <row r="54" spans="1:14" ht="14.1" customHeight="1" x14ac:dyDescent="0.25">
      <c r="A54" s="157"/>
      <c r="B54" s="154"/>
      <c r="C54" s="186"/>
      <c r="D54" s="151"/>
      <c r="E54" s="183"/>
      <c r="F54" s="183"/>
      <c r="G54" s="135"/>
      <c r="H54" s="135"/>
      <c r="I54" s="137"/>
      <c r="J54" s="139"/>
      <c r="K54" s="142"/>
      <c r="L54" s="145"/>
      <c r="M54" s="96" t="s">
        <v>149</v>
      </c>
      <c r="N54" s="74"/>
    </row>
    <row r="55" spans="1:14" ht="14.1" customHeight="1" x14ac:dyDescent="0.25">
      <c r="A55" s="157"/>
      <c r="B55" s="154"/>
      <c r="C55" s="186"/>
      <c r="D55" s="151"/>
      <c r="E55" s="183"/>
      <c r="F55" s="183"/>
      <c r="G55" s="135"/>
      <c r="H55" s="135"/>
      <c r="I55" s="137"/>
      <c r="J55" s="139"/>
      <c r="K55" s="142"/>
      <c r="L55" s="145"/>
      <c r="M55" s="96" t="s">
        <v>150</v>
      </c>
      <c r="N55" s="74"/>
    </row>
    <row r="56" spans="1:14" ht="14.1" customHeight="1" x14ac:dyDescent="0.25">
      <c r="A56" s="158"/>
      <c r="B56" s="155"/>
      <c r="C56" s="187"/>
      <c r="D56" s="152"/>
      <c r="E56" s="184"/>
      <c r="F56" s="184"/>
      <c r="G56" s="135"/>
      <c r="H56" s="135"/>
      <c r="I56" s="137"/>
      <c r="J56" s="140"/>
      <c r="K56" s="143"/>
      <c r="L56" s="146"/>
      <c r="M56" s="96" t="s">
        <v>151</v>
      </c>
      <c r="N56" s="74"/>
    </row>
    <row r="57" spans="1:14" ht="14.1" customHeight="1" x14ac:dyDescent="0.25">
      <c r="A57" s="156" t="s">
        <v>143</v>
      </c>
      <c r="B57" s="153" t="s">
        <v>167</v>
      </c>
      <c r="C57" s="147" t="s">
        <v>183</v>
      </c>
      <c r="D57" s="150" t="s">
        <v>12</v>
      </c>
      <c r="E57" s="134" t="s">
        <v>189</v>
      </c>
      <c r="F57" s="134" t="s">
        <v>195</v>
      </c>
      <c r="G57" s="134" t="s">
        <v>4</v>
      </c>
      <c r="H57" s="134" t="s">
        <v>52</v>
      </c>
      <c r="I57" s="136">
        <v>561</v>
      </c>
      <c r="J57" s="138" t="str">
        <f t="shared" ref="J57" si="9">IF(A57="Riesgo",IF(I57="","",IF(AND(I57&gt;0,I57&lt;200),"Trivial",IF(OR(I57=200,AND(I57&gt;200,I57&lt;400)),"Tolerable",IF(OR(I57=400,AND(I57&gt;400,I57&lt;600)),"Moderado",IF(OR(I57=600,AND(I57&gt;600,I57&lt;800)),"Importante",IF(OR(I57=800,I57&gt;800,I57&lt;1000,I57=1000),"Intolerable","")))))),IF(A57="Oportunidad",IF(I57="","",IF(AND(I57&gt;0,I57&lt;250),"Limitada",IF(OR(I57=250,AND(I57&gt;250,I57&lt;500)),"Media",IF(OR(I57=500,AND(I57&gt;500,I57&lt;750)),"Potencial",IF(OR(I57=750,AND(I57&gt;750,I57&lt;=1000)),"Sobresaliente",""))))),""))</f>
        <v>Potencial</v>
      </c>
      <c r="K57" s="141" t="str">
        <f>IFERROR(VLOOKUP(J57,'Parámetros de riesgo'!$B$27:$C$31,2,FALSE),IFERROR(VLOOKUP(J57,'Parámetros de riesgo'!$H$27:$I$30,2,FALSE),""))</f>
        <v>APROPIARSE</v>
      </c>
      <c r="L57" s="144" t="str">
        <f>IFERROR(VLOOKUP(K57,'Parámetros de riesgo'!$C$27:$D$31,2,FALSE),IFERROR(VLOOKUP(K57,'Parámetros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57" s="102" t="s">
        <v>227</v>
      </c>
      <c r="N57" s="102" t="s">
        <v>228</v>
      </c>
    </row>
    <row r="58" spans="1:14" ht="14.1" customHeight="1" x14ac:dyDescent="0.25">
      <c r="A58" s="157"/>
      <c r="B58" s="154"/>
      <c r="C58" s="148"/>
      <c r="D58" s="151"/>
      <c r="E58" s="135"/>
      <c r="F58" s="135"/>
      <c r="G58" s="135"/>
      <c r="H58" s="135"/>
      <c r="I58" s="137"/>
      <c r="J58" s="139"/>
      <c r="K58" s="142"/>
      <c r="L58" s="145"/>
      <c r="M58" s="96" t="s">
        <v>148</v>
      </c>
      <c r="N58" s="74"/>
    </row>
    <row r="59" spans="1:14" ht="14.1" customHeight="1" x14ac:dyDescent="0.25">
      <c r="A59" s="157"/>
      <c r="B59" s="154"/>
      <c r="C59" s="148"/>
      <c r="D59" s="151"/>
      <c r="E59" s="135"/>
      <c r="F59" s="135"/>
      <c r="G59" s="135"/>
      <c r="H59" s="135"/>
      <c r="I59" s="137"/>
      <c r="J59" s="139"/>
      <c r="K59" s="142"/>
      <c r="L59" s="145"/>
      <c r="M59" s="96" t="s">
        <v>149</v>
      </c>
      <c r="N59" s="74"/>
    </row>
    <row r="60" spans="1:14" ht="14.1" customHeight="1" x14ac:dyDescent="0.25">
      <c r="A60" s="157"/>
      <c r="B60" s="154"/>
      <c r="C60" s="148"/>
      <c r="D60" s="151"/>
      <c r="E60" s="135"/>
      <c r="F60" s="135"/>
      <c r="G60" s="135"/>
      <c r="H60" s="135"/>
      <c r="I60" s="137"/>
      <c r="J60" s="139"/>
      <c r="K60" s="142"/>
      <c r="L60" s="145"/>
      <c r="M60" s="96" t="s">
        <v>150</v>
      </c>
      <c r="N60" s="74"/>
    </row>
    <row r="61" spans="1:14" ht="14.1" customHeight="1" x14ac:dyDescent="0.25">
      <c r="A61" s="158"/>
      <c r="B61" s="155"/>
      <c r="C61" s="149"/>
      <c r="D61" s="152"/>
      <c r="E61" s="135"/>
      <c r="F61" s="135"/>
      <c r="G61" s="135"/>
      <c r="H61" s="135"/>
      <c r="I61" s="137"/>
      <c r="J61" s="140"/>
      <c r="K61" s="143"/>
      <c r="L61" s="146"/>
      <c r="M61" s="96" t="s">
        <v>151</v>
      </c>
      <c r="N61" s="74"/>
    </row>
    <row r="62" spans="1:14" ht="14.1" customHeight="1" x14ac:dyDescent="0.25">
      <c r="A62" s="156" t="s">
        <v>143</v>
      </c>
      <c r="B62" s="153" t="s">
        <v>168</v>
      </c>
      <c r="C62" s="147" t="s">
        <v>184</v>
      </c>
      <c r="D62" s="150" t="s">
        <v>12</v>
      </c>
      <c r="E62" s="134" t="s">
        <v>190</v>
      </c>
      <c r="F62" s="134" t="s">
        <v>196</v>
      </c>
      <c r="G62" s="134" t="s">
        <v>4</v>
      </c>
      <c r="H62" s="134" t="s">
        <v>52</v>
      </c>
      <c r="I62" s="136">
        <v>562</v>
      </c>
      <c r="J62" s="138" t="str">
        <f t="shared" ref="J62" si="10">IF(A62="Riesgo",IF(I62="","",IF(AND(I62&gt;0,I62&lt;200),"Trivial",IF(OR(I62=200,AND(I62&gt;200,I62&lt;400)),"Tolerable",IF(OR(I62=400,AND(I62&gt;400,I62&lt;600)),"Moderado",IF(OR(I62=600,AND(I62&gt;600,I62&lt;800)),"Importante",IF(OR(I62=800,I62&gt;800,I62&lt;1000,I62=1000),"Intolerable","")))))),IF(A62="Oportunidad",IF(I62="","",IF(AND(I62&gt;0,I62&lt;250),"Limitada",IF(OR(I62=250,AND(I62&gt;250,I62&lt;500)),"Media",IF(OR(I62=500,AND(I62&gt;500,I62&lt;750)),"Potencial",IF(OR(I62=750,AND(I62&gt;750,I62&lt;=1000)),"Sobresaliente",""))))),""))</f>
        <v>Potencial</v>
      </c>
      <c r="K62" s="141" t="str">
        <f>IFERROR(VLOOKUP(J62,'Parámetros de riesgo'!$B$27:$C$31,2,FALSE),IFERROR(VLOOKUP(J62,'Parámetros de riesgo'!$H$27:$I$30,2,FALSE),""))</f>
        <v>APROPIARSE</v>
      </c>
      <c r="L62" s="144" t="str">
        <f>IFERROR(VLOOKUP(K62,'Parámetros de riesgo'!$C$27:$D$31,2,FALSE),IFERROR(VLOOKUP(K62,'Parámetros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62" s="102" t="s">
        <v>227</v>
      </c>
      <c r="N62" s="102" t="s">
        <v>228</v>
      </c>
    </row>
    <row r="63" spans="1:14" ht="14.1" customHeight="1" x14ac:dyDescent="0.25">
      <c r="A63" s="157"/>
      <c r="B63" s="154"/>
      <c r="C63" s="148"/>
      <c r="D63" s="151"/>
      <c r="E63" s="135"/>
      <c r="F63" s="135"/>
      <c r="G63" s="135"/>
      <c r="H63" s="135"/>
      <c r="I63" s="137"/>
      <c r="J63" s="139"/>
      <c r="K63" s="142"/>
      <c r="L63" s="145"/>
      <c r="M63" s="96" t="s">
        <v>148</v>
      </c>
      <c r="N63" s="74"/>
    </row>
    <row r="64" spans="1:14" ht="14.1" customHeight="1" x14ac:dyDescent="0.25">
      <c r="A64" s="157"/>
      <c r="B64" s="154"/>
      <c r="C64" s="148"/>
      <c r="D64" s="151"/>
      <c r="E64" s="135"/>
      <c r="F64" s="135"/>
      <c r="G64" s="135"/>
      <c r="H64" s="135"/>
      <c r="I64" s="137"/>
      <c r="J64" s="139"/>
      <c r="K64" s="142"/>
      <c r="L64" s="145"/>
      <c r="M64" s="96" t="s">
        <v>149</v>
      </c>
      <c r="N64" s="74"/>
    </row>
    <row r="65" spans="1:14" ht="14.1" customHeight="1" x14ac:dyDescent="0.25">
      <c r="A65" s="157"/>
      <c r="B65" s="154"/>
      <c r="C65" s="148"/>
      <c r="D65" s="151"/>
      <c r="E65" s="135"/>
      <c r="F65" s="135"/>
      <c r="G65" s="135"/>
      <c r="H65" s="135"/>
      <c r="I65" s="137"/>
      <c r="J65" s="139"/>
      <c r="K65" s="142"/>
      <c r="L65" s="145"/>
      <c r="M65" s="96" t="s">
        <v>150</v>
      </c>
      <c r="N65" s="74"/>
    </row>
    <row r="66" spans="1:14" ht="14.1" customHeight="1" x14ac:dyDescent="0.25">
      <c r="A66" s="158"/>
      <c r="B66" s="155"/>
      <c r="C66" s="149"/>
      <c r="D66" s="152"/>
      <c r="E66" s="135"/>
      <c r="F66" s="135"/>
      <c r="G66" s="135"/>
      <c r="H66" s="135"/>
      <c r="I66" s="137"/>
      <c r="J66" s="140"/>
      <c r="K66" s="143"/>
      <c r="L66" s="146"/>
      <c r="M66" s="96" t="s">
        <v>151</v>
      </c>
      <c r="N66" s="74"/>
    </row>
    <row r="67" spans="1:14" ht="13.9" customHeight="1" x14ac:dyDescent="0.25">
      <c r="A67" s="156" t="s">
        <v>143</v>
      </c>
      <c r="B67" s="153" t="s">
        <v>169</v>
      </c>
      <c r="C67" s="147" t="s">
        <v>185</v>
      </c>
      <c r="D67" s="150" t="s">
        <v>12</v>
      </c>
      <c r="E67" s="134" t="s">
        <v>191</v>
      </c>
      <c r="F67" s="134" t="s">
        <v>197</v>
      </c>
      <c r="G67" s="134" t="s">
        <v>4</v>
      </c>
      <c r="H67" s="134" t="s">
        <v>52</v>
      </c>
      <c r="I67" s="136">
        <v>563</v>
      </c>
      <c r="J67" s="138" t="str">
        <f t="shared" ref="J67" si="11">IF(A67="Riesgo",IF(I67="","",IF(AND(I67&gt;0,I67&lt;200),"Trivial",IF(OR(I67=200,AND(I67&gt;200,I67&lt;400)),"Tolerable",IF(OR(I67=400,AND(I67&gt;400,I67&lt;600)),"Moderado",IF(OR(I67=600,AND(I67&gt;600,I67&lt;800)),"Importante",IF(OR(I67=800,I67&gt;800,I67&lt;1000,I67=1000),"Intolerable","")))))),IF(A67="Oportunidad",IF(I67="","",IF(AND(I67&gt;0,I67&lt;250),"Limitada",IF(OR(I67=250,AND(I67&gt;250,I67&lt;500)),"Media",IF(OR(I67=500,AND(I67&gt;500,I67&lt;750)),"Potencial",IF(OR(I67=750,AND(I67&gt;750,I67&lt;=1000)),"Sobresaliente",""))))),""))</f>
        <v>Potencial</v>
      </c>
      <c r="K67" s="141" t="str">
        <f>IFERROR(VLOOKUP(J67,'Parámetros de riesgo'!$B$27:$C$31,2,FALSE),IFERROR(VLOOKUP(J67,'Parámetros de riesgo'!$H$27:$I$30,2,FALSE),""))</f>
        <v>APROPIARSE</v>
      </c>
      <c r="L67" s="144" t="str">
        <f>IFERROR(VLOOKUP(K67,'Parámetros de riesgo'!$C$27:$D$31,2,FALSE),IFERROR(VLOOKUP(K67,'Parámetros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67" s="102" t="s">
        <v>230</v>
      </c>
      <c r="N67" s="102" t="s">
        <v>229</v>
      </c>
    </row>
    <row r="68" spans="1:14" x14ac:dyDescent="0.25">
      <c r="A68" s="157"/>
      <c r="B68" s="154"/>
      <c r="C68" s="148"/>
      <c r="D68" s="151"/>
      <c r="E68" s="135"/>
      <c r="F68" s="135"/>
      <c r="G68" s="135"/>
      <c r="H68" s="135"/>
      <c r="I68" s="137"/>
      <c r="J68" s="139"/>
      <c r="K68" s="142"/>
      <c r="L68" s="145"/>
      <c r="M68" s="96" t="s">
        <v>148</v>
      </c>
      <c r="N68" s="74"/>
    </row>
    <row r="69" spans="1:14" x14ac:dyDescent="0.25">
      <c r="A69" s="157"/>
      <c r="B69" s="154"/>
      <c r="C69" s="148"/>
      <c r="D69" s="151"/>
      <c r="E69" s="135"/>
      <c r="F69" s="135"/>
      <c r="G69" s="135"/>
      <c r="H69" s="135"/>
      <c r="I69" s="137"/>
      <c r="J69" s="139"/>
      <c r="K69" s="142"/>
      <c r="L69" s="145"/>
      <c r="M69" s="96" t="s">
        <v>149</v>
      </c>
      <c r="N69" s="74"/>
    </row>
    <row r="70" spans="1:14" x14ac:dyDescent="0.25">
      <c r="A70" s="157"/>
      <c r="B70" s="154"/>
      <c r="C70" s="148"/>
      <c r="D70" s="151"/>
      <c r="E70" s="135"/>
      <c r="F70" s="135"/>
      <c r="G70" s="135"/>
      <c r="H70" s="135"/>
      <c r="I70" s="137"/>
      <c r="J70" s="139"/>
      <c r="K70" s="142"/>
      <c r="L70" s="145"/>
      <c r="M70" s="96" t="s">
        <v>150</v>
      </c>
      <c r="N70" s="74"/>
    </row>
    <row r="71" spans="1:14" x14ac:dyDescent="0.25">
      <c r="A71" s="158"/>
      <c r="B71" s="155"/>
      <c r="C71" s="149"/>
      <c r="D71" s="152"/>
      <c r="E71" s="135"/>
      <c r="F71" s="135"/>
      <c r="G71" s="135"/>
      <c r="H71" s="135"/>
      <c r="I71" s="137"/>
      <c r="J71" s="140"/>
      <c r="K71" s="143"/>
      <c r="L71" s="146"/>
      <c r="M71" s="96" t="s">
        <v>151</v>
      </c>
      <c r="N71" s="74"/>
    </row>
    <row r="72" spans="1:14" ht="13.9" customHeight="1" x14ac:dyDescent="0.25">
      <c r="A72" s="156" t="s">
        <v>143</v>
      </c>
      <c r="B72" s="153" t="s">
        <v>170</v>
      </c>
      <c r="C72" s="147" t="s">
        <v>186</v>
      </c>
      <c r="D72" s="150" t="s">
        <v>12</v>
      </c>
      <c r="E72" s="134" t="s">
        <v>192</v>
      </c>
      <c r="F72" s="134" t="s">
        <v>198</v>
      </c>
      <c r="G72" s="134" t="s">
        <v>4</v>
      </c>
      <c r="H72" s="134" t="s">
        <v>52</v>
      </c>
      <c r="I72" s="136">
        <v>564</v>
      </c>
      <c r="J72" s="138" t="str">
        <f t="shared" ref="J72" si="12">IF(A72="Riesgo",IF(I72="","",IF(AND(I72&gt;0,I72&lt;200),"Trivial",IF(OR(I72=200,AND(I72&gt;200,I72&lt;400)),"Tolerable",IF(OR(I72=400,AND(I72&gt;400,I72&lt;600)),"Moderado",IF(OR(I72=600,AND(I72&gt;600,I72&lt;800)),"Importante",IF(OR(I72=800,I72&gt;800,I72&lt;1000,I72=1000),"Intolerable","")))))),IF(A72="Oportunidad",IF(I72="","",IF(AND(I72&gt;0,I72&lt;250),"Limitada",IF(OR(I72=250,AND(I72&gt;250,I72&lt;500)),"Media",IF(OR(I72=500,AND(I72&gt;500,I72&lt;750)),"Potencial",IF(OR(I72=750,AND(I72&gt;750,I72&lt;=1000)),"Sobresaliente",""))))),""))</f>
        <v>Potencial</v>
      </c>
      <c r="K72" s="141" t="str">
        <f>IFERROR(VLOOKUP(J72,'Parámetros de riesgo'!$B$27:$C$31,2,FALSE),IFERROR(VLOOKUP(J72,'Parámetros de riesgo'!$H$27:$I$30,2,FALSE),""))</f>
        <v>APROPIARSE</v>
      </c>
      <c r="L72" s="144" t="str">
        <f>IFERROR(VLOOKUP(K72,'Parámetros de riesgo'!$C$27:$D$31,2,FALSE),IFERROR(VLOOKUP(K72,'Parámetros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72" s="102" t="s">
        <v>231</v>
      </c>
      <c r="N72" s="102" t="s">
        <v>228</v>
      </c>
    </row>
    <row r="73" spans="1:14" x14ac:dyDescent="0.25">
      <c r="A73" s="157"/>
      <c r="B73" s="154"/>
      <c r="C73" s="148"/>
      <c r="D73" s="151"/>
      <c r="E73" s="135"/>
      <c r="F73" s="135"/>
      <c r="G73" s="135"/>
      <c r="H73" s="135"/>
      <c r="I73" s="137"/>
      <c r="J73" s="139"/>
      <c r="K73" s="142"/>
      <c r="L73" s="145"/>
      <c r="M73" s="96" t="s">
        <v>148</v>
      </c>
      <c r="N73" s="74"/>
    </row>
    <row r="74" spans="1:14" x14ac:dyDescent="0.25">
      <c r="A74" s="157"/>
      <c r="B74" s="154"/>
      <c r="C74" s="148"/>
      <c r="D74" s="151"/>
      <c r="E74" s="135"/>
      <c r="F74" s="135"/>
      <c r="G74" s="135"/>
      <c r="H74" s="135"/>
      <c r="I74" s="137"/>
      <c r="J74" s="139"/>
      <c r="K74" s="142"/>
      <c r="L74" s="145"/>
      <c r="M74" s="96" t="s">
        <v>149</v>
      </c>
      <c r="N74" s="74"/>
    </row>
    <row r="75" spans="1:14" x14ac:dyDescent="0.25">
      <c r="A75" s="157"/>
      <c r="B75" s="154"/>
      <c r="C75" s="148"/>
      <c r="D75" s="151"/>
      <c r="E75" s="135"/>
      <c r="F75" s="135"/>
      <c r="G75" s="135"/>
      <c r="H75" s="135"/>
      <c r="I75" s="137"/>
      <c r="J75" s="139"/>
      <c r="K75" s="142"/>
      <c r="L75" s="145"/>
      <c r="M75" s="96" t="s">
        <v>150</v>
      </c>
      <c r="N75" s="74"/>
    </row>
    <row r="76" spans="1:14" x14ac:dyDescent="0.25">
      <c r="A76" s="158"/>
      <c r="B76" s="155"/>
      <c r="C76" s="149"/>
      <c r="D76" s="152"/>
      <c r="E76" s="135"/>
      <c r="F76" s="135"/>
      <c r="G76" s="135"/>
      <c r="H76" s="135"/>
      <c r="I76" s="137"/>
      <c r="J76" s="140"/>
      <c r="K76" s="143"/>
      <c r="L76" s="146"/>
      <c r="M76" s="96" t="s">
        <v>151</v>
      </c>
      <c r="N76" s="74"/>
    </row>
    <row r="77" spans="1:14" ht="13.9" customHeight="1" x14ac:dyDescent="0.25">
      <c r="A77" s="156" t="s">
        <v>143</v>
      </c>
      <c r="B77" s="153" t="s">
        <v>175</v>
      </c>
      <c r="C77" s="195" t="s">
        <v>221</v>
      </c>
      <c r="D77" s="150" t="s">
        <v>12</v>
      </c>
      <c r="E77" s="162" t="s">
        <v>226</v>
      </c>
      <c r="F77" s="162" t="s">
        <v>222</v>
      </c>
      <c r="G77" s="134" t="s">
        <v>4</v>
      </c>
      <c r="H77" s="134" t="s">
        <v>52</v>
      </c>
      <c r="I77" s="136">
        <v>565</v>
      </c>
      <c r="J77" s="138" t="str">
        <f t="shared" ref="J77" si="13">IF(A77="Riesgo",IF(I77="","",IF(AND(I77&gt;0,I77&lt;200),"Trivial",IF(OR(I77=200,AND(I77&gt;200,I77&lt;400)),"Tolerable",IF(OR(I77=400,AND(I77&gt;400,I77&lt;600)),"Moderado",IF(OR(I77=600,AND(I77&gt;600,I77&lt;800)),"Importante",IF(OR(I77=800,I77&gt;800,I77&lt;1000,I77=1000),"Intolerable","")))))),IF(A77="Oportunidad",IF(I77="","",IF(AND(I77&gt;0,I77&lt;250),"Limitada",IF(OR(I77=250,AND(I77&gt;250,I77&lt;500)),"Media",IF(OR(I77=500,AND(I77&gt;500,I77&lt;750)),"Potencial",IF(OR(I77=750,AND(I77&gt;750,I77&lt;=1000)),"Sobresaliente",""))))),""))</f>
        <v>Potencial</v>
      </c>
      <c r="K77" s="141" t="str">
        <f>IFERROR(VLOOKUP(J77,'Parámetros de riesgo'!$B$27:$C$31,2,FALSE),IFERROR(VLOOKUP(J77,'Parámetros de riesgo'!$H$27:$I$30,2,FALSE),""))</f>
        <v>APROPIARSE</v>
      </c>
      <c r="L77" s="144" t="str">
        <f>IFERROR(VLOOKUP(K77,'Parámetros de riesgo'!$C$27:$D$31,2,FALSE),IFERROR(VLOOKUP(K77,'Parámetros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77" s="102" t="s">
        <v>231</v>
      </c>
      <c r="N77" s="102" t="s">
        <v>228</v>
      </c>
    </row>
    <row r="78" spans="1:14" x14ac:dyDescent="0.25">
      <c r="A78" s="157"/>
      <c r="B78" s="154"/>
      <c r="C78" s="196"/>
      <c r="D78" s="151"/>
      <c r="E78" s="163"/>
      <c r="F78" s="163"/>
      <c r="G78" s="135"/>
      <c r="H78" s="135"/>
      <c r="I78" s="137"/>
      <c r="J78" s="139"/>
      <c r="K78" s="142"/>
      <c r="L78" s="145"/>
      <c r="M78" s="96" t="s">
        <v>148</v>
      </c>
      <c r="N78" s="74"/>
    </row>
    <row r="79" spans="1:14" x14ac:dyDescent="0.25">
      <c r="A79" s="157"/>
      <c r="B79" s="154"/>
      <c r="C79" s="196"/>
      <c r="D79" s="151"/>
      <c r="E79" s="163"/>
      <c r="F79" s="163"/>
      <c r="G79" s="135"/>
      <c r="H79" s="135"/>
      <c r="I79" s="137"/>
      <c r="J79" s="139"/>
      <c r="K79" s="142"/>
      <c r="L79" s="145"/>
      <c r="M79" s="96" t="s">
        <v>149</v>
      </c>
      <c r="N79" s="74"/>
    </row>
    <row r="80" spans="1:14" x14ac:dyDescent="0.25">
      <c r="A80" s="157"/>
      <c r="B80" s="154"/>
      <c r="C80" s="196"/>
      <c r="D80" s="151"/>
      <c r="E80" s="163"/>
      <c r="F80" s="163"/>
      <c r="G80" s="135"/>
      <c r="H80" s="135"/>
      <c r="I80" s="137"/>
      <c r="J80" s="139"/>
      <c r="K80" s="142"/>
      <c r="L80" s="145"/>
      <c r="M80" s="96" t="s">
        <v>150</v>
      </c>
      <c r="N80" s="74"/>
    </row>
    <row r="81" spans="1:14" x14ac:dyDescent="0.25">
      <c r="A81" s="158"/>
      <c r="B81" s="155"/>
      <c r="C81" s="197"/>
      <c r="D81" s="152"/>
      <c r="E81" s="163"/>
      <c r="F81" s="163"/>
      <c r="G81" s="135"/>
      <c r="H81" s="135"/>
      <c r="I81" s="137"/>
      <c r="J81" s="140"/>
      <c r="K81" s="143"/>
      <c r="L81" s="146"/>
      <c r="M81" s="96" t="s">
        <v>151</v>
      </c>
      <c r="N81" s="74"/>
    </row>
    <row r="82" spans="1:14" x14ac:dyDescent="0.25">
      <c r="A82" s="156" t="s">
        <v>143</v>
      </c>
      <c r="B82" s="153" t="s">
        <v>176</v>
      </c>
      <c r="C82" s="159" t="s">
        <v>223</v>
      </c>
      <c r="D82" s="150" t="s">
        <v>12</v>
      </c>
      <c r="E82" s="162" t="s">
        <v>225</v>
      </c>
      <c r="F82" s="162" t="s">
        <v>224</v>
      </c>
      <c r="G82" s="134" t="s">
        <v>4</v>
      </c>
      <c r="H82" s="134" t="s">
        <v>52</v>
      </c>
      <c r="I82" s="136">
        <v>566</v>
      </c>
      <c r="J82" s="138" t="str">
        <f t="shared" ref="J82" si="14">IF(A82="Riesgo",IF(I82="","",IF(AND(I82&gt;0,I82&lt;200),"Trivial",IF(OR(I82=200,AND(I82&gt;200,I82&lt;400)),"Tolerable",IF(OR(I82=400,AND(I82&gt;400,I82&lt;600)),"Moderado",IF(OR(I82=600,AND(I82&gt;600,I82&lt;800)),"Importante",IF(OR(I82=800,I82&gt;800,I82&lt;1000,I82=1000),"Intolerable","")))))),IF(A82="Oportunidad",IF(I82="","",IF(AND(I82&gt;0,I82&lt;250),"Limitada",IF(OR(I82=250,AND(I82&gt;250,I82&lt;500)),"Media",IF(OR(I82=500,AND(I82&gt;500,I82&lt;750)),"Potencial",IF(OR(I82=750,AND(I82&gt;750,I82&lt;=1000)),"Sobresaliente",""))))),""))</f>
        <v>Potencial</v>
      </c>
      <c r="K82" s="141" t="str">
        <f>IFERROR(VLOOKUP(J82,'Parámetros de riesgo'!$B$27:$C$31,2,FALSE),IFERROR(VLOOKUP(J82,'Parámetros de riesgo'!$H$27:$I$30,2,FALSE),""))</f>
        <v>APROPIARSE</v>
      </c>
      <c r="L82" s="144" t="str">
        <f>IFERROR(VLOOKUP(K82,'Parámetros de riesgo'!$C$27:$D$31,2,FALSE),IFERROR(VLOOKUP(K82,'Parámetros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82" s="102" t="s">
        <v>231</v>
      </c>
      <c r="N82" s="102" t="s">
        <v>228</v>
      </c>
    </row>
    <row r="83" spans="1:14" x14ac:dyDescent="0.25">
      <c r="A83" s="157"/>
      <c r="B83" s="154"/>
      <c r="C83" s="160"/>
      <c r="D83" s="151"/>
      <c r="E83" s="163"/>
      <c r="F83" s="163"/>
      <c r="G83" s="135"/>
      <c r="H83" s="135"/>
      <c r="I83" s="137"/>
      <c r="J83" s="139"/>
      <c r="K83" s="142"/>
      <c r="L83" s="145"/>
      <c r="M83" s="96" t="s">
        <v>148</v>
      </c>
      <c r="N83" s="74"/>
    </row>
    <row r="84" spans="1:14" x14ac:dyDescent="0.25">
      <c r="A84" s="157"/>
      <c r="B84" s="154"/>
      <c r="C84" s="160"/>
      <c r="D84" s="151"/>
      <c r="E84" s="163"/>
      <c r="F84" s="163"/>
      <c r="G84" s="135"/>
      <c r="H84" s="135"/>
      <c r="I84" s="137"/>
      <c r="J84" s="139"/>
      <c r="K84" s="142"/>
      <c r="L84" s="145"/>
      <c r="M84" s="96" t="s">
        <v>149</v>
      </c>
      <c r="N84" s="74"/>
    </row>
    <row r="85" spans="1:14" x14ac:dyDescent="0.25">
      <c r="A85" s="157"/>
      <c r="B85" s="154"/>
      <c r="C85" s="160"/>
      <c r="D85" s="151"/>
      <c r="E85" s="163"/>
      <c r="F85" s="163"/>
      <c r="G85" s="135"/>
      <c r="H85" s="135"/>
      <c r="I85" s="137"/>
      <c r="J85" s="139"/>
      <c r="K85" s="142"/>
      <c r="L85" s="145"/>
      <c r="M85" s="96" t="s">
        <v>150</v>
      </c>
      <c r="N85" s="74"/>
    </row>
    <row r="86" spans="1:14" x14ac:dyDescent="0.25">
      <c r="A86" s="158"/>
      <c r="B86" s="155"/>
      <c r="C86" s="161"/>
      <c r="D86" s="152"/>
      <c r="E86" s="163"/>
      <c r="F86" s="163"/>
      <c r="G86" s="135"/>
      <c r="H86" s="135"/>
      <c r="I86" s="137"/>
      <c r="J86" s="140"/>
      <c r="K86" s="143"/>
      <c r="L86" s="146"/>
      <c r="M86" s="96" t="s">
        <v>151</v>
      </c>
      <c r="N86" s="74"/>
    </row>
    <row r="87" spans="1:14" x14ac:dyDescent="0.25">
      <c r="A87" s="156" t="s">
        <v>143</v>
      </c>
      <c r="B87" s="153" t="s">
        <v>177</v>
      </c>
      <c r="C87" s="147" t="s">
        <v>187</v>
      </c>
      <c r="D87" s="150" t="s">
        <v>12</v>
      </c>
      <c r="E87" s="134" t="s">
        <v>193</v>
      </c>
      <c r="F87" s="134" t="s">
        <v>199</v>
      </c>
      <c r="G87" s="134" t="s">
        <v>4</v>
      </c>
      <c r="H87" s="134" t="s">
        <v>52</v>
      </c>
      <c r="I87" s="136">
        <v>567</v>
      </c>
      <c r="J87" s="138" t="str">
        <f t="shared" ref="J87" si="15">IF(A87="Riesgo",IF(I87="","",IF(AND(I87&gt;0,I87&lt;200),"Trivial",IF(OR(I87=200,AND(I87&gt;200,I87&lt;400)),"Tolerable",IF(OR(I87=400,AND(I87&gt;400,I87&lt;600)),"Moderado",IF(OR(I87=600,AND(I87&gt;600,I87&lt;800)),"Importante",IF(OR(I87=800,I87&gt;800,I87&lt;1000,I87=1000),"Intolerable","")))))),IF(A87="Oportunidad",IF(I87="","",IF(AND(I87&gt;0,I87&lt;250),"Limitada",IF(OR(I87=250,AND(I87&gt;250,I87&lt;500)),"Media",IF(OR(I87=500,AND(I87&gt;500,I87&lt;750)),"Potencial",IF(OR(I87=750,AND(I87&gt;750,I87&lt;=1000)),"Sobresaliente",""))))),""))</f>
        <v>Potencial</v>
      </c>
      <c r="K87" s="141" t="str">
        <f>IFERROR(VLOOKUP(J87,'Parámetros de riesgo'!$B$27:$C$31,2,FALSE),IFERROR(VLOOKUP(J87,'Parámetros de riesgo'!$H$27:$I$30,2,FALSE),""))</f>
        <v>APROPIARSE</v>
      </c>
      <c r="L87" s="144" t="str">
        <f>IFERROR(VLOOKUP(K87,'Parámetros de riesgo'!$C$27:$D$31,2,FALSE),IFERROR(VLOOKUP(K87,'Parámetros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87" s="102" t="s">
        <v>231</v>
      </c>
      <c r="N87" s="102" t="s">
        <v>228</v>
      </c>
    </row>
    <row r="88" spans="1:14" x14ac:dyDescent="0.25">
      <c r="A88" s="157"/>
      <c r="B88" s="154"/>
      <c r="C88" s="148"/>
      <c r="D88" s="151"/>
      <c r="E88" s="135"/>
      <c r="F88" s="135"/>
      <c r="G88" s="135"/>
      <c r="H88" s="135"/>
      <c r="I88" s="137"/>
      <c r="J88" s="139"/>
      <c r="K88" s="142"/>
      <c r="L88" s="145"/>
      <c r="M88" s="96" t="s">
        <v>148</v>
      </c>
      <c r="N88" s="74"/>
    </row>
    <row r="89" spans="1:14" x14ac:dyDescent="0.25">
      <c r="A89" s="157"/>
      <c r="B89" s="154"/>
      <c r="C89" s="148"/>
      <c r="D89" s="151"/>
      <c r="E89" s="135"/>
      <c r="F89" s="135"/>
      <c r="G89" s="135"/>
      <c r="H89" s="135"/>
      <c r="I89" s="137"/>
      <c r="J89" s="139"/>
      <c r="K89" s="142"/>
      <c r="L89" s="145"/>
      <c r="M89" s="96" t="s">
        <v>149</v>
      </c>
      <c r="N89" s="74"/>
    </row>
    <row r="90" spans="1:14" x14ac:dyDescent="0.25">
      <c r="A90" s="157"/>
      <c r="B90" s="154"/>
      <c r="C90" s="148"/>
      <c r="D90" s="151"/>
      <c r="E90" s="135"/>
      <c r="F90" s="135"/>
      <c r="G90" s="135"/>
      <c r="H90" s="135"/>
      <c r="I90" s="137"/>
      <c r="J90" s="139"/>
      <c r="K90" s="142"/>
      <c r="L90" s="145"/>
      <c r="M90" s="96" t="s">
        <v>150</v>
      </c>
      <c r="N90" s="74"/>
    </row>
    <row r="91" spans="1:14" x14ac:dyDescent="0.25">
      <c r="A91" s="158"/>
      <c r="B91" s="155"/>
      <c r="C91" s="149"/>
      <c r="D91" s="152"/>
      <c r="E91" s="135"/>
      <c r="F91" s="135"/>
      <c r="G91" s="135"/>
      <c r="H91" s="135"/>
      <c r="I91" s="137"/>
      <c r="J91" s="140"/>
      <c r="K91" s="143"/>
      <c r="L91" s="146"/>
      <c r="M91" s="96" t="s">
        <v>151</v>
      </c>
      <c r="N91" s="74"/>
    </row>
  </sheetData>
  <protectedRanges>
    <protectedRange sqref="L13:L14 L57:L58 L62:L63 L43:L44 L52:L53 L8:L9 L18:L19 L23:L24 L28:L29 L67:L68 L72:L73 L77:L78 L33:L34 L38:L39 L82:L83 L87:L88" name="Rango2"/>
    <protectedRange sqref="G8:H9" name="Rango1_1"/>
    <protectedRange sqref="G13:H14 G43:H44 G18:H19 G23:H24 G28:H29 G33:H34 G38:H39" name="Rango1_1_1"/>
    <protectedRange sqref="G52:H53 G57:H58 G62:H63 G67:H68 G72:H73 G77:H78 G82:H83 G87:H88" name="Rango1_1_2"/>
    <protectedRange sqref="A8:A9 D8:D9 D13:D14 D23:D24 A13:A14 D28:D29 A18:A19 A23:A24 A28:A29 A43:A44 D43:D44 D18:D19 A33:A34 A38:A39 D33:D34 D38:D39" name="Rango1_1_4"/>
    <protectedRange sqref="B8:B9 B13:B14 B43:B44 B18:B19 B23:B24 B28:B29 B33:B34 B38:B39 B52:B53 B57:B58 B87:B88 B62:B63 B67:B68 B72:B73 B77:B78 B82:B83" name="Rango1_1_1_12"/>
    <protectedRange sqref="A52:A53 D52:D53 D57:D58 A57:A58 A62:A63 D62:D63 A67:A68 A72:A73 A77:A78 D67:D68 D72:D73 C77:F78 A82:A83 A87:A88 C82:F83 D87:D88" name="Rango1_1_5"/>
    <protectedRange sqref="C8:C9 C13:C14 C23:C24 C28:C29 C33:C34 C18:C19" name="Rango1_1_4_1"/>
    <protectedRange sqref="E8:E9 E13:E14 E23:E24 E28:E29 E33:E34 E18:E19 E38:E39" name="Rango1_1_4_2"/>
    <protectedRange sqref="F8:F9 F13:F14 F23:F24 F28:F29 F18:F19 F33:F34" name="Rango1_1_4_3"/>
    <protectedRange sqref="C38:C39 C43:C44" name="Rango1_1_4_4"/>
    <protectedRange sqref="E43:E44" name="Rango1_1_4_5"/>
    <protectedRange sqref="F38:F39 F43:F44" name="Rango1_1_4_6"/>
    <protectedRange sqref="C52:C53 C57:C58 C62:C63 C67:C68 C72:C73" name="Rango1_1_5_2"/>
    <protectedRange sqref="C87:C88" name="Rango1_1_5_3"/>
    <protectedRange sqref="E52:E53 E57:E58 E62:E63 E67:E68 E72:E73" name="Rango1_1_5_4"/>
    <protectedRange sqref="E87:E88" name="Rango1_1_5_5"/>
    <protectedRange sqref="F52:F53 F57:F58 F62:F63 F67:F68 F72:F73" name="Rango1_1_5_6"/>
    <protectedRange sqref="F87:F88" name="Rango1_1_5_7"/>
  </protectedRanges>
  <dataConsolidate/>
  <mergeCells count="204">
    <mergeCell ref="H77:H81"/>
    <mergeCell ref="I77:I81"/>
    <mergeCell ref="J77:J81"/>
    <mergeCell ref="K77:K81"/>
    <mergeCell ref="L77:L81"/>
    <mergeCell ref="C77:C81"/>
    <mergeCell ref="D77:D81"/>
    <mergeCell ref="E77:E81"/>
    <mergeCell ref="F77:F81"/>
    <mergeCell ref="G77:G81"/>
    <mergeCell ref="L67:L71"/>
    <mergeCell ref="C72:C76"/>
    <mergeCell ref="D72:D76"/>
    <mergeCell ref="E72:E76"/>
    <mergeCell ref="F72:F76"/>
    <mergeCell ref="G72:G76"/>
    <mergeCell ref="H72:H76"/>
    <mergeCell ref="I72:I76"/>
    <mergeCell ref="J72:J76"/>
    <mergeCell ref="K72:K76"/>
    <mergeCell ref="L72:L76"/>
    <mergeCell ref="F67:F71"/>
    <mergeCell ref="G67:G71"/>
    <mergeCell ref="H67:H71"/>
    <mergeCell ref="I67:I71"/>
    <mergeCell ref="J67:J71"/>
    <mergeCell ref="K67:K71"/>
    <mergeCell ref="B67:B71"/>
    <mergeCell ref="B72:B76"/>
    <mergeCell ref="B77:B81"/>
    <mergeCell ref="A67:A71"/>
    <mergeCell ref="A72:A76"/>
    <mergeCell ref="A77:A81"/>
    <mergeCell ref="C67:C71"/>
    <mergeCell ref="D67:D71"/>
    <mergeCell ref="E67:E71"/>
    <mergeCell ref="L28:L32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G28:G32"/>
    <mergeCell ref="H28:H32"/>
    <mergeCell ref="I28:I32"/>
    <mergeCell ref="J28:J32"/>
    <mergeCell ref="K28:K32"/>
    <mergeCell ref="B28:B32"/>
    <mergeCell ref="C28:C32"/>
    <mergeCell ref="D28:D32"/>
    <mergeCell ref="E28:E32"/>
    <mergeCell ref="F28:F32"/>
    <mergeCell ref="F33:F37"/>
    <mergeCell ref="G33:G37"/>
    <mergeCell ref="I18:I22"/>
    <mergeCell ref="J18:J22"/>
    <mergeCell ref="K18:K22"/>
    <mergeCell ref="L18:L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B18:B22"/>
    <mergeCell ref="C18:C22"/>
    <mergeCell ref="D18:D22"/>
    <mergeCell ref="E18:E22"/>
    <mergeCell ref="F18:F22"/>
    <mergeCell ref="A18:A22"/>
    <mergeCell ref="A23:A27"/>
    <mergeCell ref="A28:A32"/>
    <mergeCell ref="A43:A47"/>
    <mergeCell ref="A13:A17"/>
    <mergeCell ref="B13:B17"/>
    <mergeCell ref="C13:C17"/>
    <mergeCell ref="D13:D17"/>
    <mergeCell ref="E13:E17"/>
    <mergeCell ref="B38:B42"/>
    <mergeCell ref="A33:A37"/>
    <mergeCell ref="A38:A42"/>
    <mergeCell ref="C33:C37"/>
    <mergeCell ref="C38:C42"/>
    <mergeCell ref="D33:D37"/>
    <mergeCell ref="D38:D42"/>
    <mergeCell ref="E33:E37"/>
    <mergeCell ref="L52:L56"/>
    <mergeCell ref="E52:E56"/>
    <mergeCell ref="F52:F56"/>
    <mergeCell ref="J13:J17"/>
    <mergeCell ref="K13:K17"/>
    <mergeCell ref="L13:L17"/>
    <mergeCell ref="F13:F17"/>
    <mergeCell ref="G18:G22"/>
    <mergeCell ref="H18:H22"/>
    <mergeCell ref="G13:G17"/>
    <mergeCell ref="H13:H17"/>
    <mergeCell ref="I13:I17"/>
    <mergeCell ref="A49:N49"/>
    <mergeCell ref="A52:A56"/>
    <mergeCell ref="B52:B56"/>
    <mergeCell ref="C52:C56"/>
    <mergeCell ref="D52:D56"/>
    <mergeCell ref="I50:K50"/>
    <mergeCell ref="L50:N50"/>
    <mergeCell ref="A50:H50"/>
    <mergeCell ref="G52:G56"/>
    <mergeCell ref="H52:H56"/>
    <mergeCell ref="I52:I56"/>
    <mergeCell ref="J52:J56"/>
    <mergeCell ref="K52:K56"/>
    <mergeCell ref="F8:F12"/>
    <mergeCell ref="G8:G12"/>
    <mergeCell ref="H8:H12"/>
    <mergeCell ref="I8:I12"/>
    <mergeCell ref="J8:J12"/>
    <mergeCell ref="L57:L61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I57:I61"/>
    <mergeCell ref="B33:B37"/>
    <mergeCell ref="A62:A66"/>
    <mergeCell ref="B62:B66"/>
    <mergeCell ref="C62:C66"/>
    <mergeCell ref="A57:A61"/>
    <mergeCell ref="B57:B61"/>
    <mergeCell ref="C57:C61"/>
    <mergeCell ref="K62:K66"/>
    <mergeCell ref="L62:L66"/>
    <mergeCell ref="F62:F66"/>
    <mergeCell ref="G62:G66"/>
    <mergeCell ref="H62:H66"/>
    <mergeCell ref="I62:I66"/>
    <mergeCell ref="J62:J66"/>
    <mergeCell ref="D62:D66"/>
    <mergeCell ref="E62:E66"/>
    <mergeCell ref="J57:J61"/>
    <mergeCell ref="K57:K61"/>
    <mergeCell ref="D57:D61"/>
    <mergeCell ref="E57:E61"/>
    <mergeCell ref="F57:F61"/>
    <mergeCell ref="G57:G61"/>
    <mergeCell ref="H57:H61"/>
    <mergeCell ref="H33:H37"/>
    <mergeCell ref="I33:I37"/>
    <mergeCell ref="J33:J37"/>
    <mergeCell ref="K33:K37"/>
    <mergeCell ref="L33:L37"/>
    <mergeCell ref="E38:E42"/>
    <mergeCell ref="F38:F42"/>
    <mergeCell ref="G38:G42"/>
    <mergeCell ref="H38:H42"/>
    <mergeCell ref="I38:I42"/>
    <mergeCell ref="J38:J42"/>
    <mergeCell ref="K38:K42"/>
    <mergeCell ref="L38:L42"/>
    <mergeCell ref="B82:B86"/>
    <mergeCell ref="B87:B91"/>
    <mergeCell ref="A82:A86"/>
    <mergeCell ref="A87:A91"/>
    <mergeCell ref="C82:C86"/>
    <mergeCell ref="D82:D86"/>
    <mergeCell ref="E82:E86"/>
    <mergeCell ref="F82:F86"/>
    <mergeCell ref="G82:G86"/>
    <mergeCell ref="H82:H86"/>
    <mergeCell ref="I82:I86"/>
    <mergeCell ref="J82:J86"/>
    <mergeCell ref="K82:K86"/>
    <mergeCell ref="L82:L86"/>
    <mergeCell ref="C87:C91"/>
    <mergeCell ref="D87:D91"/>
    <mergeCell ref="E87:E91"/>
    <mergeCell ref="F87:F91"/>
    <mergeCell ref="G87:G91"/>
    <mergeCell ref="H87:H91"/>
    <mergeCell ref="I87:I91"/>
    <mergeCell ref="J87:J91"/>
    <mergeCell ref="K87:K91"/>
    <mergeCell ref="L87:L91"/>
  </mergeCells>
  <conditionalFormatting sqref="J7 J92:J1048576 L7:N7">
    <cfRule type="cellIs" dxfId="82" priority="390" operator="equal">
      <formula>"Intolerable"</formula>
    </cfRule>
    <cfRule type="cellIs" dxfId="81" priority="391" operator="equal">
      <formula>"Importante"</formula>
    </cfRule>
    <cfRule type="cellIs" dxfId="80" priority="392" operator="equal">
      <formula>"Moderado"</formula>
    </cfRule>
    <cfRule type="cellIs" dxfId="79" priority="393" operator="equal">
      <formula>"Tolerable"</formula>
    </cfRule>
  </conditionalFormatting>
  <conditionalFormatting sqref="K7">
    <cfRule type="cellIs" dxfId="78" priority="386" operator="equal">
      <formula>"Intolerable"</formula>
    </cfRule>
    <cfRule type="cellIs" dxfId="77" priority="387" operator="equal">
      <formula>"Importante"</formula>
    </cfRule>
    <cfRule type="cellIs" dxfId="76" priority="388" operator="equal">
      <formula>"Moderado"</formula>
    </cfRule>
    <cfRule type="cellIs" dxfId="75" priority="389" operator="equal">
      <formula>"Tolerable"</formula>
    </cfRule>
  </conditionalFormatting>
  <conditionalFormatting sqref="I8 I13 I18 I23 I28 I43 I33 I38">
    <cfRule type="cellIs" dxfId="74" priority="350" operator="equal">
      <formula>0</formula>
    </cfRule>
  </conditionalFormatting>
  <conditionalFormatting sqref="L51:N51">
    <cfRule type="cellIs" dxfId="73" priority="299" operator="equal">
      <formula>"Intolerable"</formula>
    </cfRule>
    <cfRule type="cellIs" dxfId="72" priority="300" operator="equal">
      <formula>"Importante"</formula>
    </cfRule>
    <cfRule type="cellIs" dxfId="71" priority="301" operator="equal">
      <formula>"Moderado"</formula>
    </cfRule>
    <cfRule type="cellIs" dxfId="70" priority="302" operator="equal">
      <formula>"Tolerable"</formula>
    </cfRule>
  </conditionalFormatting>
  <conditionalFormatting sqref="K51">
    <cfRule type="cellIs" dxfId="69" priority="295" operator="equal">
      <formula>"Intolerable"</formula>
    </cfRule>
    <cfRule type="cellIs" dxfId="68" priority="296" operator="equal">
      <formula>"Importante"</formula>
    </cfRule>
    <cfRule type="cellIs" dxfId="67" priority="297" operator="equal">
      <formula>"Moderado"</formula>
    </cfRule>
    <cfRule type="cellIs" dxfId="66" priority="298" operator="equal">
      <formula>"Tolerable"</formula>
    </cfRule>
  </conditionalFormatting>
  <conditionalFormatting sqref="F51 H51:J51">
    <cfRule type="cellIs" dxfId="65" priority="265" operator="equal">
      <formula>"Intolerable"</formula>
    </cfRule>
    <cfRule type="cellIs" dxfId="64" priority="266" operator="equal">
      <formula>"Importante"</formula>
    </cfRule>
    <cfRule type="cellIs" dxfId="63" priority="267" operator="equal">
      <formula>"Moderado"</formula>
    </cfRule>
    <cfRule type="cellIs" dxfId="62" priority="268" operator="equal">
      <formula>"Tolerable"</formula>
    </cfRule>
  </conditionalFormatting>
  <conditionalFormatting sqref="G51">
    <cfRule type="cellIs" dxfId="61" priority="261" operator="equal">
      <formula>"Intolerable"</formula>
    </cfRule>
    <cfRule type="cellIs" dxfId="60" priority="262" operator="equal">
      <formula>"Importante"</formula>
    </cfRule>
    <cfRule type="cellIs" dxfId="59" priority="263" operator="equal">
      <formula>"Moderado"</formula>
    </cfRule>
    <cfRule type="cellIs" dxfId="58" priority="264" operator="equal">
      <formula>"Tolerable"</formula>
    </cfRule>
  </conditionalFormatting>
  <conditionalFormatting sqref="K8 K13 K18 K23 K28 K43 K33 K38">
    <cfRule type="cellIs" dxfId="57" priority="49" operator="equal">
      <formula>"Atención Inmediata"</formula>
    </cfRule>
    <cfRule type="cellIs" dxfId="56" priority="50" operator="equal">
      <formula>"Minimizarlo"</formula>
    </cfRule>
    <cfRule type="cellIs" dxfId="55" priority="51" operator="equal">
      <formula>"Controlarlo"</formula>
    </cfRule>
    <cfRule type="cellIs" dxfId="54" priority="52" operator="equal">
      <formula>"Asumirlo"</formula>
    </cfRule>
  </conditionalFormatting>
  <conditionalFormatting sqref="K8 K13 K18 K23 K28 K43 K33 K38">
    <cfRule type="cellIs" dxfId="53" priority="40" operator="equal">
      <formula>"A CONSIDERAR"</formula>
    </cfRule>
    <cfRule type="containsText" dxfId="52" priority="41" operator="containsText" text="Explotarla">
      <formula>NOT(ISERROR(SEARCH("Explotarla",K8)))</formula>
    </cfRule>
    <cfRule type="containsText" dxfId="51" priority="42" operator="containsText" text="Apropiarse">
      <formula>NOT(ISERROR(SEARCH("Apropiarse",K8)))</formula>
    </cfRule>
    <cfRule type="containsText" dxfId="50" priority="43" operator="containsText" text="ABORDAR">
      <formula>NOT(ISERROR(SEARCH("ABORDAR",K8)))</formula>
    </cfRule>
    <cfRule type="containsText" dxfId="49" priority="44" operator="containsText" text="ANALIZAR">
      <formula>NOT(ISERROR(SEARCH("ANALIZAR",K8)))</formula>
    </cfRule>
    <cfRule type="cellIs" dxfId="48" priority="45" operator="equal">
      <formula>"Atención Inmediata"</formula>
    </cfRule>
    <cfRule type="cellIs" dxfId="47" priority="46" operator="equal">
      <formula>"Minimizarlo"</formula>
    </cfRule>
    <cfRule type="cellIs" dxfId="46" priority="47" operator="equal">
      <formula>"Controlarlo"</formula>
    </cfRule>
    <cfRule type="cellIs" dxfId="45" priority="48" operator="equal">
      <formula>"Asumirlo"</formula>
    </cfRule>
  </conditionalFormatting>
  <conditionalFormatting sqref="J8 J13 J18 J23 J28 J43 J33 J38">
    <cfRule type="cellIs" dxfId="44" priority="36" operator="equal">
      <formula>"Intolerable"</formula>
    </cfRule>
    <cfRule type="cellIs" dxfId="43" priority="37" operator="equal">
      <formula>"Importante"</formula>
    </cfRule>
    <cfRule type="cellIs" dxfId="42" priority="38" operator="equal">
      <formula>"Moderado"</formula>
    </cfRule>
    <cfRule type="cellIs" dxfId="41" priority="39" operator="equal">
      <formula>"Tolerable"</formula>
    </cfRule>
  </conditionalFormatting>
  <conditionalFormatting sqref="J8 J13 J18 J23 J28 J43 J33 J38">
    <cfRule type="cellIs" dxfId="40" priority="28" operator="equal">
      <formula>"Limitada"</formula>
    </cfRule>
    <cfRule type="cellIs" dxfId="39" priority="29" operator="equal">
      <formula>"Media"</formula>
    </cfRule>
    <cfRule type="cellIs" dxfId="38" priority="30" operator="equal">
      <formula>"Potencial"</formula>
    </cfRule>
    <cfRule type="cellIs" dxfId="37" priority="31" operator="equal">
      <formula>"Tolerable"</formula>
    </cfRule>
    <cfRule type="cellIs" dxfId="36" priority="32" operator="equal">
      <formula>"Sobresaliente"</formula>
    </cfRule>
    <cfRule type="cellIs" dxfId="35" priority="33" operator="equal">
      <formula>"Moderado"</formula>
    </cfRule>
    <cfRule type="cellIs" dxfId="34" priority="34" operator="equal">
      <formula>"Importante"</formula>
    </cfRule>
    <cfRule type="cellIs" dxfId="33" priority="35" operator="equal">
      <formula>"Intolerable"</formula>
    </cfRule>
  </conditionalFormatting>
  <conditionalFormatting sqref="I57 I62 I67 I72 I77 I82 I87">
    <cfRule type="cellIs" dxfId="32" priority="27" operator="equal">
      <formula>0</formula>
    </cfRule>
  </conditionalFormatting>
  <conditionalFormatting sqref="K52 K57 K62 K67 K72 K77 K82 K87">
    <cfRule type="cellIs" dxfId="31" priority="23" operator="equal">
      <formula>"Atención Inmediata"</formula>
    </cfRule>
    <cfRule type="cellIs" dxfId="30" priority="24" operator="equal">
      <formula>"Minimizarlo"</formula>
    </cfRule>
    <cfRule type="cellIs" dxfId="29" priority="25" operator="equal">
      <formula>"Controlarlo"</formula>
    </cfRule>
    <cfRule type="cellIs" dxfId="28" priority="26" operator="equal">
      <formula>"Asumirlo"</formula>
    </cfRule>
  </conditionalFormatting>
  <conditionalFormatting sqref="K52 K57 K62 K67 K72 K77 K82 K87">
    <cfRule type="cellIs" dxfId="27" priority="14" operator="equal">
      <formula>"A CONSIDERAR"</formula>
    </cfRule>
    <cfRule type="containsText" dxfId="26" priority="15" operator="containsText" text="Explotarla">
      <formula>NOT(ISERROR(SEARCH("Explotarla",K52)))</formula>
    </cfRule>
    <cfRule type="containsText" dxfId="25" priority="16" operator="containsText" text="Apropiarse">
      <formula>NOT(ISERROR(SEARCH("Apropiarse",K52)))</formula>
    </cfRule>
    <cfRule type="containsText" dxfId="24" priority="17" operator="containsText" text="ABORDAR">
      <formula>NOT(ISERROR(SEARCH("ABORDAR",K52)))</formula>
    </cfRule>
    <cfRule type="containsText" dxfId="23" priority="18" operator="containsText" text="ANALIZAR">
      <formula>NOT(ISERROR(SEARCH("ANALIZAR",K52)))</formula>
    </cfRule>
    <cfRule type="cellIs" dxfId="22" priority="19" operator="equal">
      <formula>"Atención Inmediata"</formula>
    </cfRule>
    <cfRule type="cellIs" dxfId="21" priority="20" operator="equal">
      <formula>"Minimizarlo"</formula>
    </cfRule>
    <cfRule type="cellIs" dxfId="20" priority="21" operator="equal">
      <formula>"Controlarlo"</formula>
    </cfRule>
    <cfRule type="cellIs" dxfId="19" priority="22" operator="equal">
      <formula>"Asumirlo"</formula>
    </cfRule>
  </conditionalFormatting>
  <conditionalFormatting sqref="J52 J57 J62 J67 J72 J77 J82 J87">
    <cfRule type="cellIs" dxfId="18" priority="10" operator="equal">
      <formula>"Intolerable"</formula>
    </cfRule>
    <cfRule type="cellIs" dxfId="17" priority="11" operator="equal">
      <formula>"Importante"</formula>
    </cfRule>
    <cfRule type="cellIs" dxfId="16" priority="12" operator="equal">
      <formula>"Moderado"</formula>
    </cfRule>
    <cfRule type="cellIs" dxfId="15" priority="13" operator="equal">
      <formula>"Tolerable"</formula>
    </cfRule>
  </conditionalFormatting>
  <conditionalFormatting sqref="J52 J57 J62 J67 J72 J77 J82 J87">
    <cfRule type="cellIs" dxfId="14" priority="2" operator="equal">
      <formula>"Limitada"</formula>
    </cfRule>
    <cfRule type="cellIs" dxfId="13" priority="3" operator="equal">
      <formula>"Media"</formula>
    </cfRule>
    <cfRule type="cellIs" dxfId="12" priority="4" operator="equal">
      <formula>"Potencial"</formula>
    </cfRule>
    <cfRule type="cellIs" dxfId="11" priority="5" operator="equal">
      <formula>"Tolerable"</formula>
    </cfRule>
    <cfRule type="cellIs" dxfId="10" priority="6" operator="equal">
      <formula>"Sobresaliente"</formula>
    </cfRule>
    <cfRule type="cellIs" dxfId="9" priority="7" operator="equal">
      <formula>"Moderado"</formula>
    </cfRule>
    <cfRule type="cellIs" dxfId="8" priority="8" operator="equal">
      <formula>"Importante"</formula>
    </cfRule>
    <cfRule type="cellIs" dxfId="7" priority="9" operator="equal">
      <formula>"Intolerable"</formula>
    </cfRule>
  </conditionalFormatting>
  <conditionalFormatting sqref="I52">
    <cfRule type="cellIs" dxfId="0" priority="1" operator="equal">
      <formula>0</formula>
    </cfRule>
  </conditionalFormatting>
  <dataValidations count="5">
    <dataValidation type="list" allowBlank="1" showInputMessage="1" showErrorMessage="1" sqref="H8 H13 H52 H57 H62 H18 H23 H28 H43 H67 H72 H77 H33 H38 H82 H87" xr:uid="{00000000-0002-0000-0100-000000000000}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3 D52 D57 D62 D18 D23 D28 D43 D67 D72 D77 D33 D38 D82 D87" xr:uid="{00000000-0002-0000-0100-000001000000}">
      <formula1>"Baja, Media, Alta"</formula1>
    </dataValidation>
    <dataValidation type="list" allowBlank="1" showInputMessage="1" showErrorMessage="1" sqref="A8 A13 A52 A57 A62 A18 A23 A28 A43 A67 A72 A77 A33 A38 A82 A87" xr:uid="{00000000-0002-0000-0100-000002000000}">
      <formula1>"Riesgo,Oportunidad"</formula1>
    </dataValidation>
    <dataValidation type="list" allowBlank="1" showInputMessage="1" showErrorMessage="1" sqref="G52:G91" xr:uid="{00000000-0002-0000-0100-000003000000}">
      <formula1>"Leve, Moderado,Importante"</formula1>
    </dataValidation>
    <dataValidation type="list" allowBlank="1" showInputMessage="1" showErrorMessage="1" sqref="G8:G47" xr:uid="{00000000-0002-0000-0100-000004000000}">
      <formula1>"Leve, Moderado,Grave"</formula1>
    </dataValidation>
  </dataValidations>
  <pageMargins left="0.25" right="0.25" top="0.75" bottom="0.75" header="0.3" footer="0.3"/>
  <pageSetup scale="23" fitToWidth="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Q13"/>
  <sheetViews>
    <sheetView topLeftCell="G1" workbookViewId="0">
      <selection activeCell="G5" sqref="G5"/>
    </sheetView>
  </sheetViews>
  <sheetFormatPr baseColWidth="10" defaultColWidth="11.42578125" defaultRowHeight="15" x14ac:dyDescent="0.25"/>
  <cols>
    <col min="1" max="1" width="14.140625" customWidth="1"/>
  </cols>
  <sheetData>
    <row r="1" spans="1:17" x14ac:dyDescent="0.25">
      <c r="A1" s="198" t="s">
        <v>72</v>
      </c>
      <c r="B1" s="199"/>
      <c r="D1" s="198" t="s">
        <v>71</v>
      </c>
      <c r="E1" s="199"/>
      <c r="G1" s="198" t="s">
        <v>70</v>
      </c>
      <c r="H1" s="199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8</v>
      </c>
      <c r="B2">
        <v>5</v>
      </c>
      <c r="D2" s="1" t="s">
        <v>16</v>
      </c>
      <c r="E2">
        <v>1</v>
      </c>
      <c r="G2" s="1" t="s">
        <v>13</v>
      </c>
      <c r="H2" s="95">
        <v>1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6</v>
      </c>
      <c r="B3">
        <v>5</v>
      </c>
      <c r="D3" s="1" t="s">
        <v>15</v>
      </c>
      <c r="E3">
        <v>7</v>
      </c>
      <c r="G3" s="1" t="s">
        <v>4</v>
      </c>
      <c r="H3" s="95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1" t="s">
        <v>5</v>
      </c>
      <c r="B4">
        <v>10</v>
      </c>
      <c r="D4" s="1" t="s">
        <v>12</v>
      </c>
      <c r="E4">
        <v>10</v>
      </c>
      <c r="G4" s="1" t="s">
        <v>14</v>
      </c>
      <c r="H4" s="95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 x14ac:dyDescent="0.25">
      <c r="A5" s="1" t="s">
        <v>52</v>
      </c>
      <c r="B5">
        <v>8</v>
      </c>
      <c r="G5" s="1" t="s">
        <v>63</v>
      </c>
      <c r="H5" s="95">
        <v>10</v>
      </c>
      <c r="J5" s="5"/>
      <c r="K5" s="5"/>
      <c r="L5" s="6"/>
      <c r="M5" s="6"/>
      <c r="N5" s="6"/>
      <c r="O5" s="6"/>
      <c r="P5" s="6"/>
      <c r="Q5" s="6"/>
    </row>
    <row r="6" spans="1:17" x14ac:dyDescent="0.25">
      <c r="A6" s="1" t="s">
        <v>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A7" s="1" t="s">
        <v>9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 x14ac:dyDescent="0.25">
      <c r="A8" s="1" t="s">
        <v>10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11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 t="s">
        <v>64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 t="s">
        <v>67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J12" s="2"/>
      <c r="K12" s="2"/>
      <c r="L12" s="2"/>
      <c r="M12" s="2"/>
      <c r="N12" s="2"/>
      <c r="O12" s="2"/>
      <c r="P12" s="2"/>
      <c r="Q12" s="2"/>
    </row>
    <row r="13" spans="1:17" x14ac:dyDescent="0.25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6"/>
  <sheetViews>
    <sheetView showGridLines="0" view="pageBreakPreview" zoomScaleSheetLayoutView="100" workbookViewId="0">
      <selection activeCell="C1" sqref="C1:F1"/>
    </sheetView>
  </sheetViews>
  <sheetFormatPr baseColWidth="10" defaultColWidth="11.42578125" defaultRowHeight="14.25" x14ac:dyDescent="0.2"/>
  <cols>
    <col min="1" max="1" width="15.85546875" style="33" customWidth="1"/>
    <col min="2" max="2" width="21.7109375" style="33" customWidth="1"/>
    <col min="3" max="6" width="15.7109375" style="33" customWidth="1"/>
    <col min="7" max="7" width="14.5703125" style="33" customWidth="1"/>
    <col min="8" max="8" width="16.140625" style="33" customWidth="1"/>
    <col min="9" max="16384" width="11.42578125" style="33"/>
  </cols>
  <sheetData>
    <row r="1" spans="1:8" ht="44.25" customHeight="1" x14ac:dyDescent="0.2">
      <c r="A1" s="233"/>
      <c r="B1" s="233"/>
      <c r="C1" s="228" t="s">
        <v>178</v>
      </c>
      <c r="D1" s="228"/>
      <c r="E1" s="228"/>
      <c r="F1" s="228"/>
      <c r="G1" s="233" t="s">
        <v>172</v>
      </c>
      <c r="H1" s="233"/>
    </row>
    <row r="2" spans="1:8" ht="30" customHeight="1" x14ac:dyDescent="0.2">
      <c r="A2" s="233"/>
      <c r="B2" s="233"/>
      <c r="C2" s="229" t="s">
        <v>147</v>
      </c>
      <c r="D2" s="229"/>
      <c r="E2" s="229"/>
      <c r="F2" s="229"/>
      <c r="G2" s="236" t="s">
        <v>174</v>
      </c>
      <c r="H2" s="236"/>
    </row>
    <row r="3" spans="1:8" ht="15" thickBot="1" x14ac:dyDescent="0.25">
      <c r="A3" s="45"/>
      <c r="B3" s="36"/>
      <c r="C3" s="36"/>
      <c r="D3" s="36"/>
      <c r="E3" s="36"/>
      <c r="F3" s="36"/>
      <c r="G3" s="36"/>
      <c r="H3" s="46"/>
    </row>
    <row r="4" spans="1:8" ht="15.75" thickTop="1" x14ac:dyDescent="0.25">
      <c r="A4" s="47" t="s">
        <v>131</v>
      </c>
      <c r="B4" s="42"/>
      <c r="C4" s="41" t="s">
        <v>130</v>
      </c>
      <c r="D4" s="234"/>
      <c r="E4" s="234"/>
      <c r="F4" s="41" t="s">
        <v>129</v>
      </c>
      <c r="G4" s="234"/>
      <c r="H4" s="235"/>
    </row>
    <row r="5" spans="1:8" ht="15.75" customHeight="1" x14ac:dyDescent="0.25">
      <c r="A5" s="237" t="s">
        <v>128</v>
      </c>
      <c r="B5" s="238"/>
      <c r="C5" s="238"/>
      <c r="D5" s="230"/>
      <c r="E5" s="231"/>
      <c r="F5" s="231"/>
      <c r="G5" s="231"/>
      <c r="H5" s="232"/>
    </row>
    <row r="6" spans="1:8" ht="15.75" customHeight="1" x14ac:dyDescent="0.2">
      <c r="A6" s="225"/>
      <c r="B6" s="226"/>
      <c r="C6" s="226"/>
      <c r="D6" s="226"/>
      <c r="E6" s="226"/>
      <c r="F6" s="226"/>
      <c r="G6" s="226"/>
      <c r="H6" s="227"/>
    </row>
    <row r="7" spans="1:8" ht="15" x14ac:dyDescent="0.2">
      <c r="A7" s="207" t="s">
        <v>132</v>
      </c>
      <c r="B7" s="208" t="s">
        <v>144</v>
      </c>
      <c r="C7" s="208" t="s">
        <v>127</v>
      </c>
      <c r="D7" s="208"/>
      <c r="E7" s="208"/>
      <c r="F7" s="208"/>
      <c r="G7" s="208" t="s">
        <v>126</v>
      </c>
      <c r="H7" s="203" t="s">
        <v>125</v>
      </c>
    </row>
    <row r="8" spans="1:8" ht="15" x14ac:dyDescent="0.2">
      <c r="A8" s="207"/>
      <c r="B8" s="208"/>
      <c r="C8" s="40">
        <v>1</v>
      </c>
      <c r="D8" s="40">
        <v>2</v>
      </c>
      <c r="E8" s="40">
        <v>3</v>
      </c>
      <c r="F8" s="40">
        <v>4</v>
      </c>
      <c r="G8" s="208"/>
      <c r="H8" s="203"/>
    </row>
    <row r="9" spans="1:8" ht="15.75" x14ac:dyDescent="0.2">
      <c r="A9" s="48" t="str">
        <f>'Matriz Riesgo y Op'!M8</f>
        <v>correo, oficio</v>
      </c>
      <c r="B9" s="200" t="str">
        <f>'Matriz Riesgo y Op'!C8</f>
        <v>Que no se difunda oportunamente la metodologia   objetivos y calendarios entre las áreas responsables, afectaría a todo el personal que esta dirijido la capacitación.</v>
      </c>
      <c r="C9" s="38"/>
      <c r="D9" s="38"/>
      <c r="E9" s="38"/>
      <c r="F9" s="38"/>
      <c r="G9" s="39"/>
      <c r="H9" s="49"/>
    </row>
    <row r="10" spans="1:8" ht="15.75" x14ac:dyDescent="0.2">
      <c r="A10" s="48" t="str">
        <f>'Matriz Riesgo y Op'!M9</f>
        <v>actividad 2</v>
      </c>
      <c r="B10" s="201"/>
      <c r="C10" s="38"/>
      <c r="D10" s="38"/>
      <c r="E10" s="38"/>
      <c r="F10" s="38"/>
      <c r="G10" s="39"/>
      <c r="H10" s="49"/>
    </row>
    <row r="11" spans="1:8" ht="15.75" x14ac:dyDescent="0.2">
      <c r="A11" s="48" t="str">
        <f>'Matriz Riesgo y Op'!M10</f>
        <v>actividad 3</v>
      </c>
      <c r="B11" s="201"/>
      <c r="C11" s="38"/>
      <c r="D11" s="38"/>
      <c r="E11" s="38"/>
      <c r="F11" s="38"/>
      <c r="G11" s="39"/>
      <c r="H11" s="49"/>
    </row>
    <row r="12" spans="1:8" ht="15.75" x14ac:dyDescent="0.2">
      <c r="A12" s="48" t="str">
        <f>'Matriz Riesgo y Op'!M11</f>
        <v>actividad 4</v>
      </c>
      <c r="B12" s="201"/>
      <c r="C12" s="38"/>
      <c r="D12" s="38"/>
      <c r="E12" s="38"/>
      <c r="F12" s="38"/>
      <c r="G12" s="39"/>
      <c r="H12" s="49"/>
    </row>
    <row r="13" spans="1:8" ht="15.75" x14ac:dyDescent="0.2">
      <c r="A13" s="48" t="str">
        <f>'Matriz Riesgo y Op'!M12</f>
        <v>actividad 5</v>
      </c>
      <c r="B13" s="202"/>
      <c r="C13" s="64"/>
      <c r="D13" s="64"/>
      <c r="E13" s="64"/>
      <c r="F13" s="64"/>
      <c r="G13" s="62"/>
      <c r="H13" s="63"/>
    </row>
    <row r="14" spans="1:8" ht="15" customHeight="1" x14ac:dyDescent="0.2">
      <c r="A14" s="48" t="str">
        <f>'Matriz Riesgo y Op'!M13</f>
        <v>correo, oficio</v>
      </c>
      <c r="B14" s="200" t="str">
        <f>'Matriz Riesgo y Op'!C13</f>
        <v xml:space="preserve">que no se actualice la base del personal que ha venido realizando cursos, impide dar de baja personal que ya no se encuentra laborando, o bien dar de alta al que se acaba de incorporar. </v>
      </c>
      <c r="C14" s="64"/>
      <c r="D14" s="64"/>
      <c r="E14" s="64"/>
      <c r="F14" s="64"/>
      <c r="G14" s="62"/>
      <c r="H14" s="63"/>
    </row>
    <row r="15" spans="1:8" ht="15" customHeight="1" x14ac:dyDescent="0.2">
      <c r="A15" s="48" t="str">
        <f>'Matriz Riesgo y Op'!M14</f>
        <v>actividad 2</v>
      </c>
      <c r="B15" s="201"/>
      <c r="C15" s="64"/>
      <c r="D15" s="64"/>
      <c r="E15" s="64"/>
      <c r="F15" s="64"/>
      <c r="G15" s="62"/>
      <c r="H15" s="63"/>
    </row>
    <row r="16" spans="1:8" ht="15" customHeight="1" x14ac:dyDescent="0.2">
      <c r="A16" s="48" t="str">
        <f>'Matriz Riesgo y Op'!M15</f>
        <v>actividad 3</v>
      </c>
      <c r="B16" s="201"/>
      <c r="C16" s="64"/>
      <c r="D16" s="64"/>
      <c r="E16" s="64"/>
      <c r="F16" s="64"/>
      <c r="G16" s="62"/>
      <c r="H16" s="63"/>
    </row>
    <row r="17" spans="1:8" ht="15" customHeight="1" x14ac:dyDescent="0.2">
      <c r="A17" s="48" t="str">
        <f>'Matriz Riesgo y Op'!M16</f>
        <v>actividad 4</v>
      </c>
      <c r="B17" s="201"/>
      <c r="C17" s="64"/>
      <c r="D17" s="64"/>
      <c r="E17" s="64"/>
      <c r="F17" s="64"/>
      <c r="G17" s="62"/>
      <c r="H17" s="63"/>
    </row>
    <row r="18" spans="1:8" ht="15" customHeight="1" x14ac:dyDescent="0.2">
      <c r="A18" s="48" t="str">
        <f>'Matriz Riesgo y Op'!M17</f>
        <v>actividad 5</v>
      </c>
      <c r="B18" s="202"/>
      <c r="C18" s="64"/>
      <c r="D18" s="64"/>
      <c r="E18" s="64"/>
      <c r="F18" s="64"/>
      <c r="G18" s="62"/>
      <c r="H18" s="63"/>
    </row>
    <row r="19" spans="1:8" ht="15" customHeight="1" x14ac:dyDescent="0.2">
      <c r="A19" s="48" t="str">
        <f>'Matriz Riesgo y Op'!M18</f>
        <v>correo, oficio</v>
      </c>
      <c r="B19" s="200" t="str">
        <f>'Matriz Riesgo y Op'!C18</f>
        <v xml:space="preserve">Que la estrategia de capacitación sea remitida cuando aún esta pendiente de aprobarse la plantilla de los módulos y se envíen relaciones parciales. </v>
      </c>
      <c r="C19" s="98"/>
      <c r="D19" s="98"/>
      <c r="E19" s="98"/>
      <c r="F19" s="98"/>
      <c r="G19" s="99"/>
      <c r="H19" s="100"/>
    </row>
    <row r="20" spans="1:8" ht="15" customHeight="1" x14ac:dyDescent="0.2">
      <c r="A20" s="48" t="str">
        <f>'Matriz Riesgo y Op'!M19</f>
        <v>actividad 2</v>
      </c>
      <c r="B20" s="201"/>
      <c r="C20" s="98"/>
      <c r="D20" s="98"/>
      <c r="E20" s="98"/>
      <c r="F20" s="98"/>
      <c r="G20" s="99"/>
      <c r="H20" s="100"/>
    </row>
    <row r="21" spans="1:8" ht="15" customHeight="1" x14ac:dyDescent="0.2">
      <c r="A21" s="48" t="str">
        <f>'Matriz Riesgo y Op'!M20</f>
        <v>actividad 3</v>
      </c>
      <c r="B21" s="201"/>
      <c r="C21" s="98"/>
      <c r="D21" s="98"/>
      <c r="E21" s="98"/>
      <c r="F21" s="98"/>
      <c r="G21" s="99"/>
      <c r="H21" s="100"/>
    </row>
    <row r="22" spans="1:8" ht="15" customHeight="1" x14ac:dyDescent="0.2">
      <c r="A22" s="48" t="str">
        <f>'Matriz Riesgo y Op'!M21</f>
        <v>actividad 4</v>
      </c>
      <c r="B22" s="201"/>
      <c r="C22" s="98"/>
      <c r="D22" s="98"/>
      <c r="E22" s="98"/>
      <c r="F22" s="98"/>
      <c r="G22" s="99"/>
      <c r="H22" s="100"/>
    </row>
    <row r="23" spans="1:8" ht="15" customHeight="1" x14ac:dyDescent="0.2">
      <c r="A23" s="48" t="str">
        <f>'Matriz Riesgo y Op'!M22</f>
        <v>actividad 5</v>
      </c>
      <c r="B23" s="202"/>
      <c r="C23" s="98"/>
      <c r="D23" s="98"/>
      <c r="E23" s="98"/>
      <c r="F23" s="98"/>
      <c r="G23" s="99"/>
      <c r="H23" s="100"/>
    </row>
    <row r="24" spans="1:8" ht="15" customHeight="1" x14ac:dyDescent="0.2">
      <c r="A24" s="48" t="str">
        <f>'Matriz Riesgo y Op'!M23</f>
        <v>campus virtual</v>
      </c>
      <c r="B24" s="200" t="str">
        <f>'Matriz Riesgo y Op'!C23</f>
        <v>Que el personal que se acaba de incorporar no tenga habilitado el acceso al campus virtual por no contar con correo institucional.</v>
      </c>
      <c r="C24" s="98"/>
      <c r="D24" s="98"/>
      <c r="E24" s="98"/>
      <c r="F24" s="98"/>
      <c r="G24" s="99"/>
      <c r="H24" s="100"/>
    </row>
    <row r="25" spans="1:8" ht="15" customHeight="1" x14ac:dyDescent="0.2">
      <c r="A25" s="48" t="str">
        <f>'Matriz Riesgo y Op'!M24</f>
        <v>actividad 2</v>
      </c>
      <c r="B25" s="201"/>
      <c r="C25" s="98"/>
      <c r="D25" s="98"/>
      <c r="E25" s="98"/>
      <c r="F25" s="98"/>
      <c r="G25" s="99"/>
      <c r="H25" s="100"/>
    </row>
    <row r="26" spans="1:8" ht="15" customHeight="1" x14ac:dyDescent="0.2">
      <c r="A26" s="48" t="str">
        <f>'Matriz Riesgo y Op'!M25</f>
        <v>actividad 3</v>
      </c>
      <c r="B26" s="201"/>
      <c r="C26" s="98"/>
      <c r="D26" s="98"/>
      <c r="E26" s="98"/>
      <c r="F26" s="98"/>
      <c r="G26" s="99"/>
      <c r="H26" s="100"/>
    </row>
    <row r="27" spans="1:8" ht="15" customHeight="1" x14ac:dyDescent="0.2">
      <c r="A27" s="48" t="str">
        <f>'Matriz Riesgo y Op'!M26</f>
        <v>actividad 4</v>
      </c>
      <c r="B27" s="201"/>
      <c r="C27" s="98"/>
      <c r="D27" s="98"/>
      <c r="E27" s="98"/>
      <c r="F27" s="98"/>
      <c r="G27" s="99"/>
      <c r="H27" s="100"/>
    </row>
    <row r="28" spans="1:8" ht="15" customHeight="1" x14ac:dyDescent="0.2">
      <c r="A28" s="48" t="str">
        <f>'Matriz Riesgo y Op'!M27</f>
        <v>actividad 5</v>
      </c>
      <c r="B28" s="202"/>
      <c r="C28" s="98"/>
      <c r="D28" s="98"/>
      <c r="E28" s="98"/>
      <c r="F28" s="98"/>
      <c r="G28" s="99"/>
      <c r="H28" s="100"/>
    </row>
    <row r="29" spans="1:8" ht="15" customHeight="1" x14ac:dyDescent="0.2">
      <c r="A29" s="48" t="str">
        <f>'Matriz Riesgo y Op'!M28</f>
        <v>correo, oficio, reporte</v>
      </c>
      <c r="B29" s="200" t="str">
        <f>'Matriz Riesgo y Op'!C28</f>
        <v>Que no accese el 100% de la plantilla de MAC al campus virtual</v>
      </c>
      <c r="C29" s="98"/>
      <c r="D29" s="98"/>
      <c r="E29" s="98"/>
      <c r="F29" s="98"/>
      <c r="G29" s="99"/>
      <c r="H29" s="100"/>
    </row>
    <row r="30" spans="1:8" ht="15" customHeight="1" x14ac:dyDescent="0.2">
      <c r="A30" s="48" t="str">
        <f>'Matriz Riesgo y Op'!M29</f>
        <v>actividad 2</v>
      </c>
      <c r="B30" s="201"/>
      <c r="C30" s="98"/>
      <c r="D30" s="98"/>
      <c r="E30" s="98"/>
      <c r="F30" s="98"/>
      <c r="G30" s="99"/>
      <c r="H30" s="100"/>
    </row>
    <row r="31" spans="1:8" ht="15" customHeight="1" x14ac:dyDescent="0.2">
      <c r="A31" s="48" t="str">
        <f>'Matriz Riesgo y Op'!M30</f>
        <v>actividad 3</v>
      </c>
      <c r="B31" s="201"/>
      <c r="C31" s="98"/>
      <c r="D31" s="98"/>
      <c r="E31" s="98"/>
      <c r="F31" s="98"/>
      <c r="G31" s="99"/>
      <c r="H31" s="100"/>
    </row>
    <row r="32" spans="1:8" ht="15" customHeight="1" x14ac:dyDescent="0.2">
      <c r="A32" s="48" t="str">
        <f>'Matriz Riesgo y Op'!M31</f>
        <v>actividad 4</v>
      </c>
      <c r="B32" s="201"/>
      <c r="C32" s="98"/>
      <c r="D32" s="98"/>
      <c r="E32" s="98"/>
      <c r="F32" s="98"/>
      <c r="G32" s="99"/>
      <c r="H32" s="100"/>
    </row>
    <row r="33" spans="1:8" ht="15" customHeight="1" x14ac:dyDescent="0.2">
      <c r="A33" s="48" t="str">
        <f>'Matriz Riesgo y Op'!M32</f>
        <v>actividad 5</v>
      </c>
      <c r="B33" s="202"/>
      <c r="C33" s="98"/>
      <c r="D33" s="98"/>
      <c r="E33" s="98"/>
      <c r="F33" s="98"/>
      <c r="G33" s="99"/>
      <c r="H33" s="100"/>
    </row>
    <row r="34" spans="1:8" ht="15" customHeight="1" x14ac:dyDescent="0.2">
      <c r="A34" s="48" t="str">
        <f>'Matriz Riesgo y Op'!M33</f>
        <v>correo, oficio, reporte</v>
      </c>
      <c r="B34" s="200" t="str">
        <f>'Matriz Riesgo y Op'!C33</f>
        <v>Que se puede quedar personal inscrito fuera de curso y rezagarce por lo tanto.</v>
      </c>
      <c r="C34" s="98"/>
      <c r="D34" s="98"/>
      <c r="E34" s="98"/>
      <c r="F34" s="98"/>
      <c r="G34" s="99"/>
      <c r="H34" s="100"/>
    </row>
    <row r="35" spans="1:8" ht="15" customHeight="1" x14ac:dyDescent="0.2">
      <c r="A35" s="48" t="str">
        <f>'Matriz Riesgo y Op'!M34</f>
        <v>actividad 2</v>
      </c>
      <c r="B35" s="201"/>
      <c r="C35" s="98"/>
      <c r="D35" s="98"/>
      <c r="E35" s="98"/>
      <c r="F35" s="98"/>
      <c r="G35" s="99"/>
      <c r="H35" s="100"/>
    </row>
    <row r="36" spans="1:8" ht="15" customHeight="1" x14ac:dyDescent="0.2">
      <c r="A36" s="48" t="str">
        <f>'Matriz Riesgo y Op'!M35</f>
        <v>actividad 3</v>
      </c>
      <c r="B36" s="201"/>
      <c r="C36" s="98"/>
      <c r="D36" s="98"/>
      <c r="E36" s="98"/>
      <c r="F36" s="98"/>
      <c r="G36" s="99"/>
      <c r="H36" s="100"/>
    </row>
    <row r="37" spans="1:8" ht="15" customHeight="1" x14ac:dyDescent="0.2">
      <c r="A37" s="48" t="str">
        <f>'Matriz Riesgo y Op'!M36</f>
        <v>actividad 4</v>
      </c>
      <c r="B37" s="201"/>
      <c r="C37" s="98"/>
      <c r="D37" s="98"/>
      <c r="E37" s="98"/>
      <c r="F37" s="98"/>
      <c r="G37" s="99"/>
      <c r="H37" s="100"/>
    </row>
    <row r="38" spans="1:8" ht="15" customHeight="1" x14ac:dyDescent="0.2">
      <c r="A38" s="48" t="str">
        <f>'Matriz Riesgo y Op'!M37</f>
        <v>actividad 5</v>
      </c>
      <c r="B38" s="202"/>
      <c r="C38" s="98"/>
      <c r="D38" s="98"/>
      <c r="E38" s="98"/>
      <c r="F38" s="98"/>
      <c r="G38" s="99"/>
      <c r="H38" s="100"/>
    </row>
    <row r="39" spans="1:8" ht="15" customHeight="1" x14ac:dyDescent="0.2">
      <c r="A39" s="48" t="str">
        <f>'Matriz Riesgo y Op'!M38</f>
        <v>correo, oficio, reporte</v>
      </c>
      <c r="B39" s="200" t="str">
        <f>'Matriz Riesgo y Op'!C38</f>
        <v>Que no se concluya al 100% con las actividades del curso o que alguna evaluación no se concluyó-</v>
      </c>
      <c r="C39" s="98"/>
      <c r="D39" s="98"/>
      <c r="E39" s="98"/>
      <c r="F39" s="98"/>
      <c r="G39" s="99"/>
      <c r="H39" s="100"/>
    </row>
    <row r="40" spans="1:8" ht="15" customHeight="1" x14ac:dyDescent="0.2">
      <c r="A40" s="48" t="str">
        <f>'Matriz Riesgo y Op'!M39</f>
        <v>actividad 2</v>
      </c>
      <c r="B40" s="201"/>
      <c r="C40" s="98"/>
      <c r="D40" s="98"/>
      <c r="E40" s="98"/>
      <c r="F40" s="98"/>
      <c r="G40" s="99"/>
      <c r="H40" s="100"/>
    </row>
    <row r="41" spans="1:8" ht="15" customHeight="1" x14ac:dyDescent="0.2">
      <c r="A41" s="48" t="str">
        <f>'Matriz Riesgo y Op'!M40</f>
        <v>actividad 3</v>
      </c>
      <c r="B41" s="201"/>
      <c r="C41" s="98"/>
      <c r="D41" s="98"/>
      <c r="E41" s="98"/>
      <c r="F41" s="98"/>
      <c r="G41" s="99"/>
      <c r="H41" s="100"/>
    </row>
    <row r="42" spans="1:8" ht="15" customHeight="1" x14ac:dyDescent="0.2">
      <c r="A42" s="48" t="str">
        <f>'Matriz Riesgo y Op'!M41</f>
        <v>actividad 4</v>
      </c>
      <c r="B42" s="201"/>
      <c r="C42" s="98"/>
      <c r="D42" s="98"/>
      <c r="E42" s="98"/>
      <c r="F42" s="98"/>
      <c r="G42" s="99"/>
      <c r="H42" s="100"/>
    </row>
    <row r="43" spans="1:8" ht="15" customHeight="1" x14ac:dyDescent="0.2">
      <c r="A43" s="48" t="str">
        <f>'Matriz Riesgo y Op'!M42</f>
        <v>actividad 5</v>
      </c>
      <c r="B43" s="202"/>
      <c r="C43" s="98"/>
      <c r="D43" s="98"/>
      <c r="E43" s="98"/>
      <c r="F43" s="98"/>
      <c r="G43" s="99"/>
      <c r="H43" s="100"/>
    </row>
    <row r="44" spans="1:8" ht="15.75" x14ac:dyDescent="0.2">
      <c r="A44" s="48" t="str">
        <f>'Matriz Riesgo y Op'!M43</f>
        <v>correo, oficio, reporte</v>
      </c>
      <c r="B44" s="200" t="str">
        <f>'Matriz Riesgo y Op'!C43</f>
        <v>No se generen espacios de retroalimentación posterior a la capacitación</v>
      </c>
      <c r="C44" s="64"/>
      <c r="D44" s="64"/>
      <c r="E44" s="64"/>
      <c r="F44" s="64"/>
      <c r="G44" s="62"/>
      <c r="H44" s="63"/>
    </row>
    <row r="45" spans="1:8" ht="15.75" x14ac:dyDescent="0.2">
      <c r="A45" s="48" t="str">
        <f>'Matriz Riesgo y Op'!M44</f>
        <v>actividad 2</v>
      </c>
      <c r="B45" s="201"/>
      <c r="C45" s="64"/>
      <c r="D45" s="64"/>
      <c r="E45" s="64"/>
      <c r="F45" s="64"/>
      <c r="G45" s="62"/>
      <c r="H45" s="63"/>
    </row>
    <row r="46" spans="1:8" ht="15.75" x14ac:dyDescent="0.2">
      <c r="A46" s="48" t="str">
        <f>'Matriz Riesgo y Op'!M45</f>
        <v>actividad 3</v>
      </c>
      <c r="B46" s="201"/>
      <c r="C46" s="64"/>
      <c r="D46" s="64"/>
      <c r="E46" s="64"/>
      <c r="F46" s="64"/>
      <c r="G46" s="62"/>
      <c r="H46" s="63"/>
    </row>
    <row r="47" spans="1:8" ht="15.75" x14ac:dyDescent="0.2">
      <c r="A47" s="48" t="str">
        <f>'Matriz Riesgo y Op'!M46</f>
        <v>actividad 4</v>
      </c>
      <c r="B47" s="201"/>
      <c r="C47" s="38"/>
      <c r="D47" s="38"/>
      <c r="E47" s="38"/>
      <c r="F47" s="38"/>
      <c r="G47" s="39"/>
      <c r="H47" s="49"/>
    </row>
    <row r="48" spans="1:8" ht="16.899999999999999" customHeight="1" x14ac:dyDescent="0.2">
      <c r="A48" s="48" t="str">
        <f>'Matriz Riesgo y Op'!M47</f>
        <v>actividad 5</v>
      </c>
      <c r="B48" s="202"/>
      <c r="C48" s="38"/>
      <c r="D48" s="38"/>
      <c r="E48" s="38"/>
      <c r="F48" s="38"/>
      <c r="G48" s="39"/>
      <c r="H48" s="49"/>
    </row>
    <row r="49" spans="1:8" ht="15" x14ac:dyDescent="0.2">
      <c r="A49" s="204"/>
      <c r="B49" s="205"/>
      <c r="C49" s="205"/>
      <c r="D49" s="205"/>
      <c r="E49" s="205"/>
      <c r="F49" s="205"/>
      <c r="G49" s="205"/>
      <c r="H49" s="206"/>
    </row>
    <row r="50" spans="1:8" ht="43.5" customHeight="1" x14ac:dyDescent="0.2">
      <c r="A50" s="211" t="s">
        <v>124</v>
      </c>
      <c r="B50" s="212"/>
      <c r="C50" s="38">
        <f>SUM(C9:C48)</f>
        <v>0</v>
      </c>
      <c r="D50" s="38">
        <f>SUM(D9:D48)</f>
        <v>0</v>
      </c>
      <c r="E50" s="38">
        <f>SUM(E9:E48)</f>
        <v>0</v>
      </c>
      <c r="F50" s="38">
        <f>SUM(F9:F48)</f>
        <v>0</v>
      </c>
      <c r="G50" s="208" t="s">
        <v>123</v>
      </c>
      <c r="H50" s="224" t="s">
        <v>122</v>
      </c>
    </row>
    <row r="51" spans="1:8" ht="39.75" customHeight="1" x14ac:dyDescent="0.2">
      <c r="A51" s="211" t="s">
        <v>121</v>
      </c>
      <c r="B51" s="212"/>
      <c r="C51" s="223">
        <f>SUM(C50:F50)</f>
        <v>0</v>
      </c>
      <c r="D51" s="223"/>
      <c r="E51" s="223"/>
      <c r="F51" s="223"/>
      <c r="G51" s="208"/>
      <c r="H51" s="224"/>
    </row>
    <row r="52" spans="1:8" ht="34.5" customHeight="1" x14ac:dyDescent="0.2">
      <c r="A52" s="211" t="s">
        <v>120</v>
      </c>
      <c r="B52" s="212"/>
      <c r="C52" s="222" t="s">
        <v>119</v>
      </c>
      <c r="D52" s="223"/>
      <c r="E52" s="223"/>
      <c r="F52" s="223"/>
      <c r="G52" s="205"/>
      <c r="H52" s="206"/>
    </row>
    <row r="53" spans="1:8" ht="39.75" customHeight="1" x14ac:dyDescent="0.2">
      <c r="A53" s="211" t="s">
        <v>118</v>
      </c>
      <c r="B53" s="212"/>
      <c r="C53" s="213" t="e">
        <f xml:space="preserve"> (C51/C52)*100%</f>
        <v>#VALUE!</v>
      </c>
      <c r="D53" s="214"/>
      <c r="E53" s="214"/>
      <c r="F53" s="214"/>
      <c r="G53" s="215" t="s">
        <v>117</v>
      </c>
      <c r="H53" s="216"/>
    </row>
    <row r="54" spans="1:8" ht="15.75" thickBot="1" x14ac:dyDescent="0.25">
      <c r="A54" s="217"/>
      <c r="B54" s="218"/>
      <c r="C54" s="218"/>
      <c r="D54" s="218"/>
      <c r="E54" s="218"/>
      <c r="F54" s="218"/>
      <c r="G54" s="218"/>
      <c r="H54" s="219"/>
    </row>
    <row r="55" spans="1:8" ht="15.75" thickTop="1" thickBot="1" x14ac:dyDescent="0.25">
      <c r="A55" s="45"/>
      <c r="B55" s="36"/>
      <c r="C55" s="36"/>
      <c r="D55" s="36"/>
      <c r="E55" s="36"/>
      <c r="F55" s="36"/>
      <c r="G55" s="36"/>
      <c r="H55" s="46"/>
    </row>
    <row r="56" spans="1:8" ht="17.25" customHeight="1" thickBot="1" x14ac:dyDescent="0.25">
      <c r="A56" s="210" t="s">
        <v>112</v>
      </c>
      <c r="B56" s="210"/>
      <c r="C56" s="210"/>
      <c r="D56" s="210"/>
      <c r="E56" s="210"/>
      <c r="F56" s="43"/>
      <c r="G56" s="220" t="s">
        <v>116</v>
      </c>
      <c r="H56" s="221"/>
    </row>
    <row r="57" spans="1:8" ht="39.950000000000003" customHeight="1" thickBot="1" x14ac:dyDescent="0.25">
      <c r="A57" s="56" t="s">
        <v>107</v>
      </c>
      <c r="B57" s="209" t="s">
        <v>111</v>
      </c>
      <c r="C57" s="209"/>
      <c r="D57" s="209"/>
      <c r="E57" s="209"/>
      <c r="F57" s="9"/>
      <c r="G57" s="44" t="s">
        <v>115</v>
      </c>
      <c r="H57" s="50" t="s">
        <v>12</v>
      </c>
    </row>
    <row r="58" spans="1:8" ht="39.950000000000003" customHeight="1" thickBot="1" x14ac:dyDescent="0.25">
      <c r="A58" s="57" t="s">
        <v>105</v>
      </c>
      <c r="B58" s="209" t="s">
        <v>110</v>
      </c>
      <c r="C58" s="209"/>
      <c r="D58" s="209"/>
      <c r="E58" s="209"/>
      <c r="F58" s="9"/>
      <c r="G58" s="44" t="s">
        <v>114</v>
      </c>
      <c r="H58" s="51" t="s">
        <v>15</v>
      </c>
    </row>
    <row r="59" spans="1:8" ht="39.950000000000003" customHeight="1" thickBot="1" x14ac:dyDescent="0.25">
      <c r="A59" s="58" t="s">
        <v>103</v>
      </c>
      <c r="B59" s="209" t="s">
        <v>109</v>
      </c>
      <c r="C59" s="209"/>
      <c r="D59" s="209"/>
      <c r="E59" s="209"/>
      <c r="F59" s="9"/>
      <c r="G59" s="44" t="s">
        <v>113</v>
      </c>
      <c r="H59" s="52" t="s">
        <v>16</v>
      </c>
    </row>
    <row r="60" spans="1:8" ht="15" x14ac:dyDescent="0.2">
      <c r="A60" s="59"/>
      <c r="B60" s="60"/>
      <c r="C60" s="60"/>
      <c r="D60" s="60"/>
      <c r="E60" s="37"/>
      <c r="F60" s="36"/>
      <c r="G60" s="36"/>
      <c r="H60" s="46"/>
    </row>
    <row r="61" spans="1:8" ht="18" customHeight="1" x14ac:dyDescent="0.2">
      <c r="A61" s="53"/>
      <c r="B61" s="54"/>
      <c r="C61" s="54"/>
      <c r="D61" s="54"/>
      <c r="E61" s="54"/>
      <c r="F61" s="54"/>
      <c r="G61" s="54"/>
      <c r="H61" s="55"/>
    </row>
    <row r="62" spans="1:8" ht="15" x14ac:dyDescent="0.2">
      <c r="C62" s="35"/>
      <c r="D62" s="34"/>
      <c r="E62" s="34"/>
      <c r="F62" s="34"/>
      <c r="G62" s="34"/>
      <c r="H62" s="34"/>
    </row>
    <row r="64" spans="1:8" ht="29.25" customHeight="1" x14ac:dyDescent="0.2"/>
    <row r="65" ht="40.5" customHeight="1" x14ac:dyDescent="0.2"/>
    <row r="66" ht="40.5" customHeight="1" x14ac:dyDescent="0.2"/>
  </sheetData>
  <mergeCells count="41"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  <mergeCell ref="A50:B50"/>
    <mergeCell ref="G50:G51"/>
    <mergeCell ref="H50:H51"/>
    <mergeCell ref="A51:B51"/>
    <mergeCell ref="C51:F51"/>
    <mergeCell ref="G53:H53"/>
    <mergeCell ref="A54:H54"/>
    <mergeCell ref="G56:H56"/>
    <mergeCell ref="A52:B52"/>
    <mergeCell ref="C52:F52"/>
    <mergeCell ref="G52:H52"/>
    <mergeCell ref="B57:E57"/>
    <mergeCell ref="B58:E58"/>
    <mergeCell ref="B59:E59"/>
    <mergeCell ref="A56:E56"/>
    <mergeCell ref="A53:B53"/>
    <mergeCell ref="C53:F53"/>
    <mergeCell ref="B9:B13"/>
    <mergeCell ref="B14:B18"/>
    <mergeCell ref="B44:B48"/>
    <mergeCell ref="H7:H8"/>
    <mergeCell ref="A49:H49"/>
    <mergeCell ref="A7:A8"/>
    <mergeCell ref="B7:B8"/>
    <mergeCell ref="C7:F7"/>
    <mergeCell ref="G7:G8"/>
    <mergeCell ref="B19:B23"/>
    <mergeCell ref="B24:B28"/>
    <mergeCell ref="B29:B33"/>
    <mergeCell ref="B39:B43"/>
    <mergeCell ref="B34:B38"/>
  </mergeCells>
  <conditionalFormatting sqref="C53:F53">
    <cfRule type="cellIs" dxfId="6" priority="1" operator="between">
      <formula>0</formula>
      <formula>0.69</formula>
    </cfRule>
    <cfRule type="cellIs" dxfId="5" priority="2" operator="between">
      <formula>0.85</formula>
      <formula>1</formula>
    </cfRule>
    <cfRule type="cellIs" dxfId="4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6"/>
  <sheetViews>
    <sheetView showGridLines="0" view="pageBreakPreview" zoomScaleSheetLayoutView="100" workbookViewId="0">
      <selection activeCell="C1" sqref="C1:F1"/>
    </sheetView>
  </sheetViews>
  <sheetFormatPr baseColWidth="10" defaultColWidth="11.42578125" defaultRowHeight="14.25" x14ac:dyDescent="0.2"/>
  <cols>
    <col min="1" max="1" width="15.85546875" style="33" customWidth="1"/>
    <col min="2" max="2" width="21.7109375" style="33" customWidth="1"/>
    <col min="3" max="6" width="15.7109375" style="33" customWidth="1"/>
    <col min="7" max="8" width="14.5703125" style="33" customWidth="1"/>
    <col min="9" max="16384" width="11.42578125" style="33"/>
  </cols>
  <sheetData>
    <row r="1" spans="1:8" ht="45" customHeight="1" x14ac:dyDescent="0.2">
      <c r="A1" s="233"/>
      <c r="B1" s="233"/>
      <c r="C1" s="228" t="s">
        <v>178</v>
      </c>
      <c r="D1" s="228"/>
      <c r="E1" s="228"/>
      <c r="F1" s="228"/>
      <c r="G1" s="233" t="s">
        <v>172</v>
      </c>
      <c r="H1" s="233"/>
    </row>
    <row r="2" spans="1:8" ht="30" customHeight="1" x14ac:dyDescent="0.2">
      <c r="A2" s="233"/>
      <c r="B2" s="233"/>
      <c r="C2" s="229" t="s">
        <v>147</v>
      </c>
      <c r="D2" s="229"/>
      <c r="E2" s="229"/>
      <c r="F2" s="229"/>
      <c r="G2" s="236" t="s">
        <v>174</v>
      </c>
      <c r="H2" s="236"/>
    </row>
    <row r="3" spans="1:8" ht="15" thickBot="1" x14ac:dyDescent="0.25">
      <c r="A3" s="45"/>
      <c r="B3" s="36"/>
      <c r="C3" s="36"/>
      <c r="D3" s="36"/>
      <c r="E3" s="36"/>
      <c r="F3" s="36"/>
      <c r="G3" s="36"/>
      <c r="H3" s="46"/>
    </row>
    <row r="4" spans="1:8" ht="15.75" thickTop="1" x14ac:dyDescent="0.25">
      <c r="A4" s="47" t="s">
        <v>131</v>
      </c>
      <c r="B4" s="42"/>
      <c r="C4" s="41" t="s">
        <v>130</v>
      </c>
      <c r="D4" s="234"/>
      <c r="E4" s="234"/>
      <c r="F4" s="41" t="s">
        <v>129</v>
      </c>
      <c r="G4" s="234"/>
      <c r="H4" s="235"/>
    </row>
    <row r="5" spans="1:8" ht="15.75" customHeight="1" x14ac:dyDescent="0.25">
      <c r="A5" s="237" t="s">
        <v>128</v>
      </c>
      <c r="B5" s="238"/>
      <c r="C5" s="238"/>
      <c r="D5" s="230"/>
      <c r="E5" s="231"/>
      <c r="F5" s="231"/>
      <c r="G5" s="231"/>
      <c r="H5" s="232"/>
    </row>
    <row r="6" spans="1:8" ht="15.75" customHeight="1" x14ac:dyDescent="0.2">
      <c r="A6" s="225"/>
      <c r="B6" s="226"/>
      <c r="C6" s="226"/>
      <c r="D6" s="226"/>
      <c r="E6" s="226"/>
      <c r="F6" s="226"/>
      <c r="G6" s="226"/>
      <c r="H6" s="227"/>
    </row>
    <row r="7" spans="1:8" ht="15" x14ac:dyDescent="0.2">
      <c r="A7" s="207" t="s">
        <v>132</v>
      </c>
      <c r="B7" s="208" t="s">
        <v>143</v>
      </c>
      <c r="C7" s="208" t="s">
        <v>127</v>
      </c>
      <c r="D7" s="208"/>
      <c r="E7" s="208"/>
      <c r="F7" s="208"/>
      <c r="G7" s="208" t="s">
        <v>126</v>
      </c>
      <c r="H7" s="203" t="s">
        <v>125</v>
      </c>
    </row>
    <row r="8" spans="1:8" ht="15" x14ac:dyDescent="0.2">
      <c r="A8" s="207"/>
      <c r="B8" s="208"/>
      <c r="C8" s="65">
        <v>1</v>
      </c>
      <c r="D8" s="65">
        <v>2</v>
      </c>
      <c r="E8" s="65">
        <v>3</v>
      </c>
      <c r="F8" s="65">
        <v>4</v>
      </c>
      <c r="G8" s="208"/>
      <c r="H8" s="203"/>
    </row>
    <row r="9" spans="1:8" ht="15.75" customHeight="1" x14ac:dyDescent="0.2">
      <c r="A9" s="48" t="str">
        <f>'Matriz Riesgo y Op'!M52</f>
        <v>correo, oficio</v>
      </c>
      <c r="B9" s="239" t="str">
        <f>'Matriz Riesgo y Op'!C52</f>
        <v>hacer entrega de la Estrategia deCapacitacion con acuse de recibido</v>
      </c>
      <c r="C9" s="64"/>
      <c r="D9" s="64"/>
      <c r="E9" s="64"/>
      <c r="F9" s="64"/>
      <c r="G9" s="62"/>
      <c r="H9" s="63"/>
    </row>
    <row r="10" spans="1:8" ht="15.75" x14ac:dyDescent="0.2">
      <c r="A10" s="48" t="str">
        <f>'Matriz Riesgo y Op'!M53</f>
        <v>actividad O 2</v>
      </c>
      <c r="B10" s="240"/>
      <c r="C10" s="64"/>
      <c r="D10" s="64"/>
      <c r="E10" s="64"/>
      <c r="F10" s="64"/>
      <c r="G10" s="62"/>
      <c r="H10" s="63"/>
    </row>
    <row r="11" spans="1:8" ht="15.75" x14ac:dyDescent="0.2">
      <c r="A11" s="48" t="str">
        <f>'Matriz Riesgo y Op'!M54</f>
        <v>actividad O 3</v>
      </c>
      <c r="B11" s="240"/>
      <c r="C11" s="64"/>
      <c r="D11" s="64"/>
      <c r="E11" s="64"/>
      <c r="F11" s="64"/>
      <c r="G11" s="62"/>
      <c r="H11" s="63"/>
    </row>
    <row r="12" spans="1:8" ht="15.75" x14ac:dyDescent="0.2">
      <c r="A12" s="48" t="str">
        <f>'Matriz Riesgo y Op'!M55</f>
        <v>actividad O 4</v>
      </c>
      <c r="B12" s="240"/>
      <c r="C12" s="64"/>
      <c r="D12" s="64"/>
      <c r="E12" s="64"/>
      <c r="F12" s="64"/>
      <c r="G12" s="62"/>
      <c r="H12" s="63"/>
    </row>
    <row r="13" spans="1:8" ht="15.75" x14ac:dyDescent="0.2">
      <c r="A13" s="48" t="str">
        <f>'Matriz Riesgo y Op'!M56</f>
        <v>actividad O 5</v>
      </c>
      <c r="B13" s="241"/>
      <c r="C13" s="64"/>
      <c r="D13" s="64"/>
      <c r="E13" s="64"/>
      <c r="F13" s="64"/>
      <c r="G13" s="62"/>
      <c r="H13" s="63"/>
    </row>
    <row r="14" spans="1:8" ht="15.75" x14ac:dyDescent="0.2">
      <c r="A14" s="48" t="str">
        <f>'Matriz Riesgo y Op'!M57</f>
        <v>correo, oficio</v>
      </c>
      <c r="B14" s="239" t="str">
        <f>'Matriz Riesgo y Op'!C57</f>
        <v>Incorporar al  personal de  nuevo ingreos y dar de baja a personal que ya no labora en los MAC</v>
      </c>
      <c r="C14" s="64"/>
      <c r="D14" s="64"/>
      <c r="E14" s="64"/>
      <c r="F14" s="64"/>
      <c r="G14" s="62"/>
      <c r="H14" s="63"/>
    </row>
    <row r="15" spans="1:8" ht="15.75" x14ac:dyDescent="0.2">
      <c r="A15" s="48" t="str">
        <f>'Matriz Riesgo y Op'!M58</f>
        <v>actividad O 2</v>
      </c>
      <c r="B15" s="240"/>
      <c r="C15" s="64"/>
      <c r="D15" s="64"/>
      <c r="E15" s="64"/>
      <c r="F15" s="64"/>
      <c r="G15" s="62"/>
      <c r="H15" s="63"/>
    </row>
    <row r="16" spans="1:8" ht="15.75" x14ac:dyDescent="0.2">
      <c r="A16" s="48" t="str">
        <f>'Matriz Riesgo y Op'!M59</f>
        <v>actividad O 3</v>
      </c>
      <c r="B16" s="240"/>
      <c r="C16" s="64"/>
      <c r="D16" s="64"/>
      <c r="E16" s="64"/>
      <c r="F16" s="64"/>
      <c r="G16" s="62"/>
      <c r="H16" s="63"/>
    </row>
    <row r="17" spans="1:8" ht="15.75" x14ac:dyDescent="0.2">
      <c r="A17" s="48" t="str">
        <f>'Matriz Riesgo y Op'!M60</f>
        <v>actividad O 4</v>
      </c>
      <c r="B17" s="240"/>
      <c r="C17" s="64"/>
      <c r="D17" s="64"/>
      <c r="E17" s="64"/>
      <c r="F17" s="64"/>
      <c r="G17" s="62"/>
      <c r="H17" s="63"/>
    </row>
    <row r="18" spans="1:8" ht="15.75" x14ac:dyDescent="0.2">
      <c r="A18" s="48" t="str">
        <f>'Matriz Riesgo y Op'!M61</f>
        <v>actividad O 5</v>
      </c>
      <c r="B18" s="241"/>
      <c r="C18" s="64"/>
      <c r="D18" s="64"/>
      <c r="E18" s="64"/>
      <c r="F18" s="64"/>
      <c r="G18" s="62"/>
      <c r="H18" s="63"/>
    </row>
    <row r="19" spans="1:8" ht="15.75" x14ac:dyDescent="0.2">
      <c r="A19" s="48" t="str">
        <f>'Matriz Riesgo y Op'!M62</f>
        <v>correo, oficio</v>
      </c>
      <c r="B19" s="239" t="str">
        <f>'Matriz Riesgo y Op'!C62</f>
        <v>Que el campus virtual del INE permita el alta de nuevos participantes cuando ya se encuentre activo un curso de capacitación.</v>
      </c>
      <c r="C19" s="98"/>
      <c r="D19" s="98"/>
      <c r="E19" s="98"/>
      <c r="F19" s="98"/>
      <c r="G19" s="99"/>
      <c r="H19" s="100"/>
    </row>
    <row r="20" spans="1:8" ht="15.75" x14ac:dyDescent="0.2">
      <c r="A20" s="48" t="str">
        <f>'Matriz Riesgo y Op'!M63</f>
        <v>actividad O 2</v>
      </c>
      <c r="B20" s="240"/>
      <c r="C20" s="98"/>
      <c r="D20" s="98"/>
      <c r="E20" s="98"/>
      <c r="F20" s="98"/>
      <c r="G20" s="99"/>
      <c r="H20" s="100"/>
    </row>
    <row r="21" spans="1:8" ht="15.75" x14ac:dyDescent="0.2">
      <c r="A21" s="48" t="str">
        <f>'Matriz Riesgo y Op'!M64</f>
        <v>actividad O 3</v>
      </c>
      <c r="B21" s="240"/>
      <c r="C21" s="98"/>
      <c r="D21" s="98"/>
      <c r="E21" s="98"/>
      <c r="F21" s="98"/>
      <c r="G21" s="99"/>
      <c r="H21" s="100"/>
    </row>
    <row r="22" spans="1:8" ht="15.75" x14ac:dyDescent="0.2">
      <c r="A22" s="48" t="str">
        <f>'Matriz Riesgo y Op'!M65</f>
        <v>actividad O 4</v>
      </c>
      <c r="B22" s="240"/>
      <c r="C22" s="98"/>
      <c r="D22" s="98"/>
      <c r="E22" s="98"/>
      <c r="F22" s="98"/>
      <c r="G22" s="99"/>
      <c r="H22" s="100"/>
    </row>
    <row r="23" spans="1:8" ht="15.75" x14ac:dyDescent="0.2">
      <c r="A23" s="48" t="str">
        <f>'Matriz Riesgo y Op'!M66</f>
        <v>actividad O 5</v>
      </c>
      <c r="B23" s="241"/>
      <c r="C23" s="98"/>
      <c r="D23" s="98"/>
      <c r="E23" s="98"/>
      <c r="F23" s="98"/>
      <c r="G23" s="99"/>
      <c r="H23" s="100"/>
    </row>
    <row r="24" spans="1:8" ht="15.75" x14ac:dyDescent="0.2">
      <c r="A24" s="48" t="str">
        <f>'Matriz Riesgo y Op'!M67</f>
        <v>campus virtual</v>
      </c>
      <c r="B24" s="239" t="str">
        <f>'Matriz Riesgo y Op'!C67</f>
        <v>Inmediatamente al ser contratado tramitar el correo electrónico y estar  en posibilidades de inscribirlo en tiempo y forma en el campus virtual</v>
      </c>
      <c r="C24" s="98"/>
      <c r="D24" s="98"/>
      <c r="E24" s="98"/>
      <c r="F24" s="98"/>
      <c r="G24" s="99"/>
      <c r="H24" s="100"/>
    </row>
    <row r="25" spans="1:8" ht="15.75" x14ac:dyDescent="0.2">
      <c r="A25" s="48" t="str">
        <f>'Matriz Riesgo y Op'!M68</f>
        <v>actividad O 2</v>
      </c>
      <c r="B25" s="240"/>
      <c r="C25" s="98"/>
      <c r="D25" s="98"/>
      <c r="E25" s="98"/>
      <c r="F25" s="98"/>
      <c r="G25" s="99"/>
      <c r="H25" s="100"/>
    </row>
    <row r="26" spans="1:8" ht="15.75" x14ac:dyDescent="0.2">
      <c r="A26" s="48" t="str">
        <f>'Matriz Riesgo y Op'!M69</f>
        <v>actividad O 3</v>
      </c>
      <c r="B26" s="240"/>
      <c r="C26" s="98"/>
      <c r="D26" s="98"/>
      <c r="E26" s="98"/>
      <c r="F26" s="98"/>
      <c r="G26" s="99"/>
      <c r="H26" s="100"/>
    </row>
    <row r="27" spans="1:8" ht="15.75" x14ac:dyDescent="0.2">
      <c r="A27" s="48" t="str">
        <f>'Matriz Riesgo y Op'!M70</f>
        <v>actividad O 4</v>
      </c>
      <c r="B27" s="240"/>
      <c r="C27" s="98"/>
      <c r="D27" s="98"/>
      <c r="E27" s="98"/>
      <c r="F27" s="98"/>
      <c r="G27" s="99"/>
      <c r="H27" s="100"/>
    </row>
    <row r="28" spans="1:8" ht="15.75" x14ac:dyDescent="0.2">
      <c r="A28" s="48" t="str">
        <f>'Matriz Riesgo y Op'!M71</f>
        <v>actividad O 5</v>
      </c>
      <c r="B28" s="241"/>
      <c r="C28" s="98"/>
      <c r="D28" s="98"/>
      <c r="E28" s="98"/>
      <c r="F28" s="98"/>
      <c r="G28" s="99"/>
      <c r="H28" s="100"/>
    </row>
    <row r="29" spans="1:8" ht="15.75" x14ac:dyDescent="0.2">
      <c r="A29" s="48" t="str">
        <f>'Matriz Riesgo y Op'!M72</f>
        <v>correo, oficio, reporte</v>
      </c>
      <c r="B29" s="239" t="str">
        <f>'Matriz Riesgo y Op'!C72</f>
        <v>Garantizar que el 100% del personal tenga acceso al campus virtual</v>
      </c>
      <c r="C29" s="98"/>
      <c r="D29" s="98"/>
      <c r="E29" s="98"/>
      <c r="F29" s="98"/>
      <c r="G29" s="99"/>
      <c r="H29" s="100"/>
    </row>
    <row r="30" spans="1:8" ht="15.75" x14ac:dyDescent="0.2">
      <c r="A30" s="48" t="str">
        <f>'Matriz Riesgo y Op'!M73</f>
        <v>actividad O 2</v>
      </c>
      <c r="B30" s="240"/>
      <c r="C30" s="98"/>
      <c r="D30" s="98"/>
      <c r="E30" s="98"/>
      <c r="F30" s="98"/>
      <c r="G30" s="99"/>
      <c r="H30" s="100"/>
    </row>
    <row r="31" spans="1:8" ht="15.75" x14ac:dyDescent="0.2">
      <c r="A31" s="48" t="str">
        <f>'Matriz Riesgo y Op'!M74</f>
        <v>actividad O 3</v>
      </c>
      <c r="B31" s="240"/>
      <c r="C31" s="98"/>
      <c r="D31" s="98"/>
      <c r="E31" s="98"/>
      <c r="F31" s="98"/>
      <c r="G31" s="99"/>
      <c r="H31" s="100"/>
    </row>
    <row r="32" spans="1:8" ht="15.75" x14ac:dyDescent="0.2">
      <c r="A32" s="48" t="str">
        <f>'Matriz Riesgo y Op'!M75</f>
        <v>actividad O 4</v>
      </c>
      <c r="B32" s="240"/>
      <c r="C32" s="98"/>
      <c r="D32" s="98"/>
      <c r="E32" s="98"/>
      <c r="F32" s="98"/>
      <c r="G32" s="99"/>
      <c r="H32" s="100"/>
    </row>
    <row r="33" spans="1:8" ht="15.75" x14ac:dyDescent="0.2">
      <c r="A33" s="48" t="str">
        <f>'Matriz Riesgo y Op'!M76</f>
        <v>actividad O 5</v>
      </c>
      <c r="B33" s="241"/>
      <c r="C33" s="98"/>
      <c r="D33" s="98"/>
      <c r="E33" s="98"/>
      <c r="F33" s="98"/>
      <c r="G33" s="99"/>
      <c r="H33" s="100"/>
    </row>
    <row r="34" spans="1:8" ht="15.75" x14ac:dyDescent="0.2">
      <c r="A34" s="48" t="str">
        <f>'Matriz Riesgo y Op'!M77</f>
        <v>correo, oficio, reporte</v>
      </c>
      <c r="B34" s="239" t="str">
        <f>'Matriz Riesgo y Op'!C77</f>
        <v>Diferentes opciones de notificar la falta de acceso: via correo electronico, consola de peticion, telefono, mensajero</v>
      </c>
      <c r="C34" s="98"/>
      <c r="D34" s="98"/>
      <c r="E34" s="98"/>
      <c r="F34" s="98"/>
      <c r="G34" s="99"/>
      <c r="H34" s="100"/>
    </row>
    <row r="35" spans="1:8" ht="15.75" x14ac:dyDescent="0.2">
      <c r="A35" s="48" t="str">
        <f>'Matriz Riesgo y Op'!M78</f>
        <v>actividad O 2</v>
      </c>
      <c r="B35" s="240"/>
      <c r="C35" s="98"/>
      <c r="D35" s="98"/>
      <c r="E35" s="98"/>
      <c r="F35" s="98"/>
      <c r="G35" s="99"/>
      <c r="H35" s="100"/>
    </row>
    <row r="36" spans="1:8" ht="15.75" x14ac:dyDescent="0.2">
      <c r="A36" s="48" t="str">
        <f>'Matriz Riesgo y Op'!M79</f>
        <v>actividad O 3</v>
      </c>
      <c r="B36" s="240"/>
      <c r="C36" s="98"/>
      <c r="D36" s="98"/>
      <c r="E36" s="98"/>
      <c r="F36" s="98"/>
      <c r="G36" s="99"/>
      <c r="H36" s="100"/>
    </row>
    <row r="37" spans="1:8" ht="15.75" x14ac:dyDescent="0.2">
      <c r="A37" s="48" t="str">
        <f>'Matriz Riesgo y Op'!M80</f>
        <v>actividad O 4</v>
      </c>
      <c r="B37" s="240"/>
      <c r="C37" s="98"/>
      <c r="D37" s="98"/>
      <c r="E37" s="98"/>
      <c r="F37" s="98"/>
      <c r="G37" s="99"/>
      <c r="H37" s="100"/>
    </row>
    <row r="38" spans="1:8" ht="15.75" x14ac:dyDescent="0.2">
      <c r="A38" s="48" t="str">
        <f>'Matriz Riesgo y Op'!M81</f>
        <v>actividad O 5</v>
      </c>
      <c r="B38" s="241"/>
      <c r="C38" s="98"/>
      <c r="D38" s="98"/>
      <c r="E38" s="98"/>
      <c r="F38" s="98"/>
      <c r="G38" s="99"/>
      <c r="H38" s="100"/>
    </row>
    <row r="39" spans="1:8" ht="15.75" x14ac:dyDescent="0.2">
      <c r="A39" s="48" t="str">
        <f>'Matriz Riesgo y Op'!M82</f>
        <v>correo, oficio, reporte</v>
      </c>
      <c r="B39" s="239" t="str">
        <f>'Matriz Riesgo y Op'!C82</f>
        <v>Contar con documento que avale la capacitacion</v>
      </c>
      <c r="C39" s="98"/>
      <c r="D39" s="98"/>
      <c r="E39" s="98"/>
      <c r="F39" s="98"/>
      <c r="G39" s="99"/>
      <c r="H39" s="100"/>
    </row>
    <row r="40" spans="1:8" ht="15.75" x14ac:dyDescent="0.2">
      <c r="A40" s="48" t="str">
        <f>'Matriz Riesgo y Op'!M83</f>
        <v>actividad O 2</v>
      </c>
      <c r="B40" s="240"/>
      <c r="C40" s="98"/>
      <c r="D40" s="98"/>
      <c r="E40" s="98"/>
      <c r="F40" s="98"/>
      <c r="G40" s="99"/>
      <c r="H40" s="100"/>
    </row>
    <row r="41" spans="1:8" ht="15.75" x14ac:dyDescent="0.2">
      <c r="A41" s="48" t="str">
        <f>'Matriz Riesgo y Op'!M84</f>
        <v>actividad O 3</v>
      </c>
      <c r="B41" s="240"/>
      <c r="C41" s="98"/>
      <c r="D41" s="98"/>
      <c r="E41" s="98"/>
      <c r="F41" s="98"/>
      <c r="G41" s="99"/>
      <c r="H41" s="100"/>
    </row>
    <row r="42" spans="1:8" ht="15.75" x14ac:dyDescent="0.2">
      <c r="A42" s="48" t="str">
        <f>'Matriz Riesgo y Op'!M85</f>
        <v>actividad O 4</v>
      </c>
      <c r="B42" s="240"/>
      <c r="C42" s="98"/>
      <c r="D42" s="98"/>
      <c r="E42" s="98"/>
      <c r="F42" s="98"/>
      <c r="G42" s="99"/>
      <c r="H42" s="100"/>
    </row>
    <row r="43" spans="1:8" ht="15.75" x14ac:dyDescent="0.2">
      <c r="A43" s="48" t="str">
        <f>'Matriz Riesgo y Op'!M86</f>
        <v>actividad O 5</v>
      </c>
      <c r="B43" s="241"/>
      <c r="C43" s="98"/>
      <c r="D43" s="98"/>
      <c r="E43" s="98"/>
      <c r="F43" s="98"/>
      <c r="G43" s="99"/>
      <c r="H43" s="100"/>
    </row>
    <row r="44" spans="1:8" ht="15.75" x14ac:dyDescent="0.2">
      <c r="A44" s="48" t="str">
        <f>'Matriz Riesgo y Op'!M87</f>
        <v>correo, oficio, reporte</v>
      </c>
      <c r="B44" s="239" t="str">
        <f>'Matriz Riesgo y Op'!C87</f>
        <v>Establecer un dia laboral para realizar reuniones presenciales para reforzamiento y unificación de criterios de algunas actividades.</v>
      </c>
      <c r="C44" s="64"/>
      <c r="D44" s="64"/>
      <c r="E44" s="64"/>
      <c r="F44" s="64"/>
      <c r="G44" s="62"/>
      <c r="H44" s="63"/>
    </row>
    <row r="45" spans="1:8" ht="15.75" x14ac:dyDescent="0.2">
      <c r="A45" s="48" t="str">
        <f>'Matriz Riesgo y Op'!M88</f>
        <v>actividad O 2</v>
      </c>
      <c r="B45" s="240"/>
      <c r="C45" s="64"/>
      <c r="D45" s="64"/>
      <c r="E45" s="64"/>
      <c r="F45" s="64"/>
      <c r="G45" s="62"/>
      <c r="H45" s="63"/>
    </row>
    <row r="46" spans="1:8" ht="15.75" x14ac:dyDescent="0.2">
      <c r="A46" s="48" t="str">
        <f>'Matriz Riesgo y Op'!M89</f>
        <v>actividad O 3</v>
      </c>
      <c r="B46" s="240"/>
      <c r="C46" s="64"/>
      <c r="D46" s="64"/>
      <c r="E46" s="64"/>
      <c r="F46" s="64"/>
      <c r="G46" s="62"/>
      <c r="H46" s="63"/>
    </row>
    <row r="47" spans="1:8" ht="15.75" x14ac:dyDescent="0.2">
      <c r="A47" s="48" t="str">
        <f>'Matriz Riesgo y Op'!M90</f>
        <v>actividad O 4</v>
      </c>
      <c r="B47" s="240"/>
      <c r="C47" s="64"/>
      <c r="D47" s="64"/>
      <c r="E47" s="64"/>
      <c r="F47" s="64"/>
      <c r="G47" s="62"/>
      <c r="H47" s="63"/>
    </row>
    <row r="48" spans="1:8" ht="15.75" x14ac:dyDescent="0.2">
      <c r="A48" s="48" t="str">
        <f>'Matriz Riesgo y Op'!M91</f>
        <v>actividad O 5</v>
      </c>
      <c r="B48" s="241"/>
      <c r="C48" s="64"/>
      <c r="D48" s="64"/>
      <c r="E48" s="64"/>
      <c r="F48" s="64"/>
      <c r="G48" s="62"/>
      <c r="H48" s="63"/>
    </row>
    <row r="49" spans="1:8" ht="15" x14ac:dyDescent="0.2">
      <c r="A49" s="204"/>
      <c r="B49" s="205"/>
      <c r="C49" s="205"/>
      <c r="D49" s="205"/>
      <c r="E49" s="205"/>
      <c r="F49" s="205"/>
      <c r="G49" s="205"/>
      <c r="H49" s="206"/>
    </row>
    <row r="50" spans="1:8" ht="43.5" customHeight="1" x14ac:dyDescent="0.2">
      <c r="A50" s="211" t="s">
        <v>124</v>
      </c>
      <c r="B50" s="212"/>
      <c r="C50" s="64">
        <f>SUM(C9:C48)</f>
        <v>0</v>
      </c>
      <c r="D50" s="64">
        <f>SUM(D9:D48)</f>
        <v>0</v>
      </c>
      <c r="E50" s="64">
        <f>SUM(E9:E48)</f>
        <v>0</v>
      </c>
      <c r="F50" s="64">
        <f>SUM(F9:F48)</f>
        <v>0</v>
      </c>
      <c r="G50" s="208" t="s">
        <v>123</v>
      </c>
      <c r="H50" s="224" t="s">
        <v>122</v>
      </c>
    </row>
    <row r="51" spans="1:8" ht="39.75" customHeight="1" x14ac:dyDescent="0.2">
      <c r="A51" s="211" t="s">
        <v>121</v>
      </c>
      <c r="B51" s="212"/>
      <c r="C51" s="223">
        <f>SUM(C50:F50)</f>
        <v>0</v>
      </c>
      <c r="D51" s="223"/>
      <c r="E51" s="223"/>
      <c r="F51" s="223"/>
      <c r="G51" s="208"/>
      <c r="H51" s="224"/>
    </row>
    <row r="52" spans="1:8" ht="34.5" customHeight="1" x14ac:dyDescent="0.2">
      <c r="A52" s="211" t="s">
        <v>120</v>
      </c>
      <c r="B52" s="212"/>
      <c r="C52" s="222" t="s">
        <v>119</v>
      </c>
      <c r="D52" s="223"/>
      <c r="E52" s="223"/>
      <c r="F52" s="223"/>
      <c r="G52" s="205"/>
      <c r="H52" s="206"/>
    </row>
    <row r="53" spans="1:8" ht="39.75" customHeight="1" x14ac:dyDescent="0.2">
      <c r="A53" s="211" t="s">
        <v>118</v>
      </c>
      <c r="B53" s="212"/>
      <c r="C53" s="213" t="e">
        <f xml:space="preserve"> (C51/C52)*100%</f>
        <v>#VALUE!</v>
      </c>
      <c r="D53" s="214"/>
      <c r="E53" s="214"/>
      <c r="F53" s="214"/>
      <c r="G53" s="215" t="s">
        <v>117</v>
      </c>
      <c r="H53" s="216"/>
    </row>
    <row r="54" spans="1:8" ht="15.75" thickBot="1" x14ac:dyDescent="0.25">
      <c r="A54" s="217"/>
      <c r="B54" s="218"/>
      <c r="C54" s="218"/>
      <c r="D54" s="218"/>
      <c r="E54" s="218"/>
      <c r="F54" s="218"/>
      <c r="G54" s="218"/>
      <c r="H54" s="219"/>
    </row>
    <row r="55" spans="1:8" ht="15.75" thickTop="1" thickBot="1" x14ac:dyDescent="0.25">
      <c r="A55" s="45"/>
      <c r="B55" s="36"/>
      <c r="C55" s="36"/>
      <c r="D55" s="36"/>
      <c r="E55" s="36"/>
      <c r="F55" s="36"/>
      <c r="G55" s="36"/>
      <c r="H55" s="46"/>
    </row>
    <row r="56" spans="1:8" ht="17.25" customHeight="1" thickBot="1" x14ac:dyDescent="0.25">
      <c r="A56" s="210" t="s">
        <v>108</v>
      </c>
      <c r="B56" s="210"/>
      <c r="C56" s="210"/>
      <c r="D56" s="210"/>
      <c r="E56" s="210"/>
      <c r="F56" s="43"/>
      <c r="G56" s="220" t="s">
        <v>116</v>
      </c>
      <c r="H56" s="221"/>
    </row>
    <row r="57" spans="1:8" ht="39.950000000000003" customHeight="1" thickBot="1" x14ac:dyDescent="0.25">
      <c r="A57" s="56" t="s">
        <v>107</v>
      </c>
      <c r="B57" s="209" t="s">
        <v>106</v>
      </c>
      <c r="C57" s="209"/>
      <c r="D57" s="209"/>
      <c r="E57" s="209"/>
      <c r="F57" s="9"/>
      <c r="G57" s="44" t="s">
        <v>115</v>
      </c>
      <c r="H57" s="50" t="s">
        <v>12</v>
      </c>
    </row>
    <row r="58" spans="1:8" ht="48.75" customHeight="1" thickBot="1" x14ac:dyDescent="0.25">
      <c r="A58" s="57" t="s">
        <v>105</v>
      </c>
      <c r="B58" s="209" t="s">
        <v>104</v>
      </c>
      <c r="C58" s="209"/>
      <c r="D58" s="209"/>
      <c r="E58" s="209"/>
      <c r="F58" s="9"/>
      <c r="G58" s="44" t="s">
        <v>114</v>
      </c>
      <c r="H58" s="51" t="s">
        <v>15</v>
      </c>
    </row>
    <row r="59" spans="1:8" ht="54.75" customHeight="1" thickBot="1" x14ac:dyDescent="0.25">
      <c r="A59" s="58" t="s">
        <v>103</v>
      </c>
      <c r="B59" s="209" t="s">
        <v>102</v>
      </c>
      <c r="C59" s="209"/>
      <c r="D59" s="209"/>
      <c r="E59" s="209"/>
      <c r="F59" s="9"/>
      <c r="G59" s="44" t="s">
        <v>113</v>
      </c>
      <c r="H59" s="52" t="s">
        <v>16</v>
      </c>
    </row>
    <row r="60" spans="1:8" ht="15" x14ac:dyDescent="0.2">
      <c r="A60" s="59"/>
      <c r="B60" s="60"/>
      <c r="C60" s="60"/>
      <c r="D60" s="60"/>
      <c r="E60" s="37"/>
      <c r="F60" s="36"/>
      <c r="G60" s="36"/>
      <c r="H60" s="46"/>
    </row>
    <row r="61" spans="1:8" ht="18" customHeight="1" x14ac:dyDescent="0.2">
      <c r="A61" s="53"/>
      <c r="B61" s="54"/>
      <c r="C61" s="54"/>
      <c r="D61" s="54"/>
      <c r="E61" s="54"/>
      <c r="F61" s="54"/>
      <c r="G61" s="54"/>
      <c r="H61" s="55"/>
    </row>
    <row r="62" spans="1:8" ht="15" x14ac:dyDescent="0.2">
      <c r="C62" s="35"/>
      <c r="D62" s="34"/>
      <c r="E62" s="34"/>
      <c r="F62" s="34"/>
      <c r="G62" s="34"/>
      <c r="H62" s="34"/>
    </row>
    <row r="64" spans="1:8" ht="29.25" customHeight="1" x14ac:dyDescent="0.2"/>
    <row r="65" ht="40.5" customHeight="1" x14ac:dyDescent="0.2"/>
    <row r="66" ht="40.5" customHeight="1" x14ac:dyDescent="0.2"/>
  </sheetData>
  <mergeCells count="41">
    <mergeCell ref="B34:B38"/>
    <mergeCell ref="B39:B43"/>
    <mergeCell ref="H7:H8"/>
    <mergeCell ref="G4:H4"/>
    <mergeCell ref="B19:B23"/>
    <mergeCell ref="B24:B28"/>
    <mergeCell ref="B29:B33"/>
    <mergeCell ref="B44:B48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B9:B13"/>
    <mergeCell ref="B14:B18"/>
    <mergeCell ref="G7:G8"/>
    <mergeCell ref="G53:H53"/>
    <mergeCell ref="A49:H49"/>
    <mergeCell ref="A50:B50"/>
    <mergeCell ref="G50:G51"/>
    <mergeCell ref="H50:H51"/>
    <mergeCell ref="A51:B51"/>
    <mergeCell ref="C51:F51"/>
    <mergeCell ref="A52:B52"/>
    <mergeCell ref="C52:F52"/>
    <mergeCell ref="G52:H52"/>
    <mergeCell ref="A53:B53"/>
    <mergeCell ref="C53:F53"/>
    <mergeCell ref="A56:E56"/>
    <mergeCell ref="B57:E57"/>
    <mergeCell ref="B58:E58"/>
    <mergeCell ref="B59:E59"/>
    <mergeCell ref="A54:H54"/>
    <mergeCell ref="G56:H56"/>
  </mergeCells>
  <conditionalFormatting sqref="C53:F53">
    <cfRule type="cellIs" dxfId="3" priority="1" operator="between">
      <formula>0</formula>
      <formula>0.69</formula>
    </cfRule>
    <cfRule type="cellIs" dxfId="2" priority="2" operator="between">
      <formula>0.85</formula>
      <formula>1</formula>
    </cfRule>
    <cfRule type="cellIs" dxfId="1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paperSize="9"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Parámetros de riesgo</vt:lpstr>
      <vt:lpstr>Matriz Riesgo y Op</vt:lpstr>
      <vt:lpstr>Ponderación</vt:lpstr>
      <vt:lpstr>E de efectividad Ri</vt:lpstr>
      <vt:lpstr>E de efectividad Op</vt:lpstr>
      <vt:lpstr>'E de efectividad Op'!Área_de_impresión</vt:lpstr>
      <vt:lpstr>'E de efectividad Ri'!Área_de_impresión</vt:lpstr>
      <vt:lpstr>'Matriz Riesgo y Op'!Área_de_impresión</vt:lpstr>
      <vt:lpstr>Entorno</vt:lpstr>
      <vt:lpstr>Impacto</vt:lpstr>
      <vt:lpstr>Naturaleza</vt:lpstr>
      <vt:lpstr>Probabilidad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Raul</cp:lastModifiedBy>
  <cp:lastPrinted>2020-02-12T18:25:57Z</cp:lastPrinted>
  <dcterms:created xsi:type="dcterms:W3CDTF">2016-06-29T13:31:45Z</dcterms:created>
  <dcterms:modified xsi:type="dcterms:W3CDTF">2020-04-23T02:47:15Z</dcterms:modified>
</cp:coreProperties>
</file>