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updateLinks="never"/>
  <mc:AlternateContent xmlns:mc="http://schemas.openxmlformats.org/markup-compatibility/2006">
    <mc:Choice Requires="x15">
      <x15ac:absPath xmlns:x15ac="http://schemas.microsoft.com/office/spreadsheetml/2010/11/ac" url="C:\Users\concepcion.maldonado\Desktop\INE-TRABAJO DESDE CASA\SGC NAYARIT\9. Evaluación de desempeño -AUDITORIAS-\EDITABLES\"/>
    </mc:Choice>
  </mc:AlternateContent>
  <xr:revisionPtr revIDLastSave="0" documentId="13_ncr:1_{C10A8541-1530-4411-844D-DEBD4DB18429}" xr6:coauthVersionLast="45" xr6:coauthVersionMax="45" xr10:uidLastSave="{00000000-0000-0000-0000-000000000000}"/>
  <bookViews>
    <workbookView xWindow="-108" yWindow="-108" windowWidth="23256" windowHeight="12576" tabRatio="647" xr2:uid="{00000000-000D-0000-FFFF-FFFF00000000}"/>
  </bookViews>
  <sheets>
    <sheet name="Proceso de Apoyo" sheetId="9" r:id="rId1"/>
    <sheet name="RECLUTAMIENTO, CAPA Y EVAL" sheetId="10" r:id="rId2"/>
    <sheet name="Hoja1" sheetId="14" r:id="rId3"/>
    <sheet name="capacitacion " sheetId="13" r:id="rId4"/>
  </sheets>
  <definedNames>
    <definedName name="_xlnm.Print_Area" localSheetId="0">'Proceso de Apoyo'!$A$1:$U$133</definedName>
    <definedName name="_xlnm.Print_Titles" localSheetId="0">'Proceso de Apoyo'!$1:$4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0" i="9" l="1"/>
  <c r="K75" i="10" l="1"/>
  <c r="K22" i="10"/>
  <c r="K53" i="10"/>
  <c r="R20" i="9" l="1"/>
  <c r="J75" i="10"/>
  <c r="J53" i="10" l="1"/>
  <c r="J22" i="10" l="1"/>
  <c r="I75" i="10" l="1"/>
  <c r="U28" i="9" l="1"/>
  <c r="AP11" i="9" s="1"/>
  <c r="I22" i="10" l="1"/>
  <c r="I53" i="10" l="1"/>
  <c r="G75" i="10" l="1"/>
  <c r="G53" i="10"/>
  <c r="G22" i="10"/>
  <c r="C75" i="10" l="1"/>
  <c r="C53" i="10"/>
  <c r="C22" i="10"/>
  <c r="F64" i="9"/>
  <c r="D63" i="9"/>
  <c r="C63" i="9"/>
  <c r="B63" i="9"/>
  <c r="F60" i="9"/>
  <c r="D60" i="9"/>
  <c r="C60" i="9"/>
  <c r="B60" i="9"/>
  <c r="F52" i="9"/>
  <c r="D52" i="9"/>
  <c r="C52" i="9"/>
  <c r="B52" i="9"/>
  <c r="F49" i="9"/>
  <c r="F47" i="9"/>
  <c r="D49" i="9"/>
  <c r="D47" i="9"/>
  <c r="C49" i="9"/>
  <c r="C47" i="9"/>
  <c r="B47" i="9"/>
  <c r="F39" i="9"/>
  <c r="D39" i="9"/>
  <c r="C39" i="9"/>
  <c r="B39" i="9"/>
  <c r="Q20" i="9"/>
  <c r="U19" i="9" l="1"/>
  <c r="AP9" i="9" s="1"/>
  <c r="U14" i="9" l="1"/>
  <c r="AD15" i="9" l="1"/>
  <c r="AP7" i="9"/>
  <c r="U16" i="9" l="1"/>
  <c r="AD17" i="9" l="1"/>
  <c r="AP8" i="9"/>
  <c r="G49" i="9"/>
  <c r="Q9" i="9" l="1"/>
  <c r="N58" i="9" l="1"/>
  <c r="N57" i="9"/>
  <c r="N56" i="9"/>
  <c r="N55" i="9"/>
  <c r="N54" i="9"/>
  <c r="G52" i="9" l="1"/>
  <c r="N53" i="9"/>
  <c r="I9" i="9" l="1"/>
  <c r="J9" i="9"/>
  <c r="K9" i="9"/>
  <c r="L9" i="9"/>
  <c r="M9" i="9"/>
  <c r="O9" i="9"/>
  <c r="R9" i="9"/>
  <c r="S9" i="9"/>
  <c r="H9" i="9"/>
  <c r="U8" i="9" l="1"/>
  <c r="AP6" i="9" s="1"/>
  <c r="I39" i="9"/>
  <c r="AD5" i="9" l="1"/>
  <c r="G39" i="9"/>
  <c r="G63" i="9"/>
  <c r="U25" i="9"/>
  <c r="G60" i="9" l="1"/>
  <c r="AP10" i="9"/>
  <c r="G47" i="9"/>
</calcChain>
</file>

<file path=xl/sharedStrings.xml><?xml version="1.0" encoding="utf-8"?>
<sst xmlns="http://schemas.openxmlformats.org/spreadsheetml/2006/main" count="279" uniqueCount="190">
  <si>
    <t>OBJETIVOS DE CALIDAD</t>
  </si>
  <si>
    <t>Resultados Mensuales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</si>
  <si>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</si>
  <si>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</si>
  <si>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</si>
  <si>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</si>
  <si>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</si>
  <si>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</si>
  <si>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</si>
  <si>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</si>
  <si>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</si>
  <si>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</si>
  <si>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</si>
  <si>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</si>
  <si>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Objetivo</t>
  </si>
  <si>
    <t>Número</t>
  </si>
  <si>
    <t>Indicador</t>
  </si>
  <si>
    <t xml:space="preserve">Periodo </t>
  </si>
  <si>
    <t>Cálculo</t>
  </si>
  <si>
    <t>DESCRIPCIÓN</t>
  </si>
  <si>
    <t>MEDICIÓN</t>
  </si>
  <si>
    <t>Estimado</t>
  </si>
  <si>
    <t>% AVANCE REGISTRADO</t>
  </si>
  <si>
    <t>Nominativo</t>
  </si>
  <si>
    <t xml:space="preserve">Proceso </t>
  </si>
  <si>
    <t xml:space="preserve">PROCESOS SUSTANTIVOS E INDICADORES </t>
  </si>
  <si>
    <t>Valor esperado</t>
  </si>
  <si>
    <t xml:space="preserve">Valor sufiencnte </t>
  </si>
  <si>
    <t>Registre el valor nominal solicitado en la celda, el resultado proporcional esta automatizado.</t>
  </si>
  <si>
    <t>Obtenido</t>
  </si>
  <si>
    <t xml:space="preserve">CUADRO DE OBSERVACIONES </t>
  </si>
  <si>
    <t>Descripción</t>
  </si>
  <si>
    <t xml:space="preserve">No conformidad </t>
  </si>
  <si>
    <t>TABLERO DE CONTROL DE PROCESOS DE APOYO DEL SISTEMA DE GESTIÓN DE LA CALIDAD</t>
  </si>
  <si>
    <t>Capacitación</t>
  </si>
  <si>
    <t>Soporte Técnico</t>
  </si>
  <si>
    <t xml:space="preserve">Valor que requiere atención y justificación en el apartado de observaciones </t>
  </si>
  <si>
    <t xml:space="preserve">Aprovechamiento </t>
  </si>
  <si>
    <t xml:space="preserve">Por campaña </t>
  </si>
  <si>
    <t>Participantes inscritos al curso</t>
  </si>
  <si>
    <t>Participantes efectivos en el curso</t>
  </si>
  <si>
    <t>Sumatoria de calificaciones obtenida</t>
  </si>
  <si>
    <t>Efectividad de atención</t>
  </si>
  <si>
    <t>Por campaña</t>
  </si>
  <si>
    <t>Casos CAU levantados</t>
  </si>
  <si>
    <t>Solicitudes presentadas</t>
  </si>
  <si>
    <t>Solicitudes atendidas</t>
  </si>
  <si>
    <t>Plantilla de personal autorizado MAC</t>
  </si>
  <si>
    <t>Total de vacantes generadas</t>
  </si>
  <si>
    <t>Distrito 01</t>
  </si>
  <si>
    <t>Distrito 02</t>
  </si>
  <si>
    <t>Distrito 03</t>
  </si>
  <si>
    <t>80 pts</t>
  </si>
  <si>
    <t xml:space="preserve">No. </t>
  </si>
  <si>
    <t xml:space="preserve">Nombre </t>
  </si>
  <si>
    <t>Evaluación</t>
  </si>
  <si>
    <t xml:space="preserve">Puesto </t>
  </si>
  <si>
    <t>RM</t>
  </si>
  <si>
    <t>OET</t>
  </si>
  <si>
    <t>DMI</t>
  </si>
  <si>
    <t>AAC</t>
  </si>
  <si>
    <t xml:space="preserve">Vacante </t>
  </si>
  <si>
    <t>Nombre de la sustitucion</t>
  </si>
  <si>
    <t>Promedio anual</t>
  </si>
  <si>
    <t>Promedio de evaluación de desempeño</t>
  </si>
  <si>
    <t xml:space="preserve">Por semestre </t>
  </si>
  <si>
    <t>Total de plantilla evaluada</t>
  </si>
  <si>
    <t>Sumatoria de evaluaciones de la plantilla</t>
  </si>
  <si>
    <t>Solicitudes efectivas</t>
  </si>
  <si>
    <t xml:space="preserve">Semaforización </t>
  </si>
  <si>
    <t>Curso presencial de reforzamiento
Tema: Identificación de registros en la base de datos del Padrón Electoral
Agosto 2019</t>
  </si>
  <si>
    <t>REGISTRO DE CALIFICACIONES</t>
  </si>
  <si>
    <t xml:space="preserve">Entidad </t>
  </si>
  <si>
    <t>Distrito</t>
  </si>
  <si>
    <t>Fecha</t>
  </si>
  <si>
    <t>Nombre del Instructor</t>
  </si>
  <si>
    <t>Cargo / Puesto</t>
  </si>
  <si>
    <t>ID</t>
  </si>
  <si>
    <t>NOMBRE</t>
  </si>
  <si>
    <t>CORREO INSTITUCIONAL</t>
  </si>
  <si>
    <t>PUESTO</t>
  </si>
  <si>
    <t>CALIFICACIÓN</t>
  </si>
  <si>
    <t>Registro Federal de Electores</t>
  </si>
  <si>
    <t>JLEVRFE</t>
  </si>
  <si>
    <t>Reclutamiento y Selección</t>
  </si>
  <si>
    <t>Suministro de bienes y servicios</t>
  </si>
  <si>
    <t>Desempeño del Personal</t>
  </si>
  <si>
    <t>Mensual</t>
  </si>
  <si>
    <t>CAI 2020</t>
  </si>
  <si>
    <t>CAMPAÑA ANUAL PERMENENTE 2019-2020</t>
  </si>
  <si>
    <t xml:space="preserve">INSTITUTO NACIONAL ELECTORAL
SISTEMA DE GESTIÓN DE LA CALIDAD
NAYARIT
</t>
  </si>
  <si>
    <t xml:space="preserve">Permanencia de personal </t>
  </si>
  <si>
    <t>((Plantilla de personal autorizado de MAC-Vacantes generadas)/Plantilla de personal autorizado de MAC) * 100</t>
  </si>
  <si>
    <t>Capacitación efectiva</t>
  </si>
  <si>
    <t>(Participantes efectivos en el curso/Participantes inscritos al curso) * 100</t>
  </si>
  <si>
    <t>(Sumatoria de calificaciones obtenidas/Participantes efectivos en el curso</t>
  </si>
  <si>
    <t>(Promedio de la evaluación de la plantilla/Número de distritos) * 10</t>
  </si>
  <si>
    <t>(Solicitudes atendidas/Casos levantados) * 100</t>
  </si>
  <si>
    <t>(Solicitudes atendidas/Solicitudes presentadas) * 100</t>
  </si>
  <si>
    <t>1 renuncias del mes de septiembre</t>
  </si>
  <si>
    <t>PLANTILLA DE PERSONAL DE LA CAMPAÑA ACTUALIZACIÓN INTENSA</t>
  </si>
  <si>
    <t xml:space="preserve">CAP </t>
  </si>
  <si>
    <t>CAI</t>
  </si>
  <si>
    <t>CAP</t>
  </si>
  <si>
    <t>SANDOVAL FLORES MARINA</t>
  </si>
  <si>
    <t>CRUZ BURROLA NESTOR</t>
  </si>
  <si>
    <t>GARCIA ESCOBEDO FRANCISCO ALEJANDRO</t>
  </si>
  <si>
    <t>SAAVEDRA LARA MARIA DEL CARMEN</t>
  </si>
  <si>
    <t>CARRILLO TALAVERA ERIKA ALEJANDRA</t>
  </si>
  <si>
    <t>SALVADOR SUSTAITA EDUARDO</t>
  </si>
  <si>
    <t>LAURA CRISTAL FREGOSO LOPEZ</t>
  </si>
  <si>
    <t>DIANA VIOLETA LARA TARABAY</t>
  </si>
  <si>
    <t>BRICEIDA SARAHI CONTRERAS LOPEZ</t>
  </si>
  <si>
    <t>SURI SADAI HERNANDEZ RAMOS</t>
  </si>
  <si>
    <t>ROSA DEL CARMEN RIVERA NAVARRO</t>
  </si>
  <si>
    <t>ACEVEDO MACHADO JORGE</t>
  </si>
  <si>
    <t>ROMERO JIMENEZ ROBERTO ANTONIO</t>
  </si>
  <si>
    <t>GONZALEZ PEREZ OSCAR</t>
  </si>
  <si>
    <t>TORRES OROZCO MA. GUADALUPE</t>
  </si>
  <si>
    <t>CRUZ LARA SANTOS</t>
  </si>
  <si>
    <t>PONCE PEREZ CECILIA</t>
  </si>
  <si>
    <t>NAVARRO MACHAIN EDGAR MANUEL</t>
  </si>
  <si>
    <t>PACHECO BERNAL HUGO ENRIQUE</t>
  </si>
  <si>
    <t>TOTAL</t>
  </si>
  <si>
    <t>BELTRAN AVENA FRANCISCO</t>
  </si>
  <si>
    <t>LOPEZ BRENDA NANCY</t>
  </si>
  <si>
    <t>ALEJANDRE PUENTE CHRISTOPHER</t>
  </si>
  <si>
    <t>BARBOSA RODRIGUEZ LUIS OCTAVIO</t>
  </si>
  <si>
    <t>BORRAYO REYES MARIA MITZAYO</t>
  </si>
  <si>
    <t>GARCIA MARTINEZ ELPIDIA</t>
  </si>
  <si>
    <t>GONZALEZ ANTE MIGUEL</t>
  </si>
  <si>
    <t>GUZMAN DEL REAL PERLA BEATRIZ</t>
  </si>
  <si>
    <t>ORTEGA BERMEJO MARTHA ALEJANDRA</t>
  </si>
  <si>
    <t>POLANCO VENEGAS SAIRA LUCERO</t>
  </si>
  <si>
    <t>RANGEL RODRIGUEZ ANA HELENA</t>
  </si>
  <si>
    <t>SANTOS JIMENEZ ROSA ANGELA</t>
  </si>
  <si>
    <t>GARCIA CHAVEZ OSWALDO</t>
  </si>
  <si>
    <t>TIZNADO AGUIAR ALEJANDRINA</t>
  </si>
  <si>
    <t>HECTOR FRANCISCO HERNANDEZ SANDOVAL</t>
  </si>
  <si>
    <t>VALDES RIVAS CARLOS ARMANDO</t>
  </si>
  <si>
    <t>GOMEZ VILLASEÑOR CLAUDIA</t>
  </si>
  <si>
    <t>GONZALEZ GARCIA VICTOR MANUEL</t>
  </si>
  <si>
    <t>MEDINA GUERRERO RUBICELI</t>
  </si>
  <si>
    <t>GOMEZ GALVAN ALFREDO</t>
  </si>
  <si>
    <t>ROLON PONCIANO MARIA DEL CARMEN</t>
  </si>
  <si>
    <t>SAUCEDO CAMARGO JOSE RICARDO</t>
  </si>
  <si>
    <t>GARCIA MARTINEZ SAUL</t>
  </si>
  <si>
    <t>LOPEZ HERRERA KARINA PAOLA</t>
  </si>
  <si>
    <t>ROJAS FLORES ALFONSO</t>
  </si>
  <si>
    <t>VIZCARRA CERVERA BENITO</t>
  </si>
  <si>
    <t xml:space="preserve"> ANADON ZAMBRANO ALEJANDRA</t>
  </si>
  <si>
    <t>CERVANTES ESQUIVEL CHRYSTIAN ALBERTO</t>
  </si>
  <si>
    <t>GOMEZ CONTRERAS BLANCA ESTHELA</t>
  </si>
  <si>
    <t>RAMOS QUEZADA JUAN CARLOS</t>
  </si>
  <si>
    <t>ORTEGA BENITEZ GUSTAVO ARTURO</t>
  </si>
  <si>
    <t>OSUNA CAMPOS PETRA MARIA</t>
  </si>
  <si>
    <t>RODRIGUEZ ALVARADO ANA GEORGINA</t>
  </si>
  <si>
    <t>IBARRA BERNAL MARIA ANGELA</t>
  </si>
  <si>
    <t>PETRA POLANCO PLATA</t>
  </si>
  <si>
    <t>MARTINEZ FLORES SELENE ESMERALDA</t>
  </si>
  <si>
    <t>MARTINEZ NAVARRO JORGE ARTURO</t>
  </si>
  <si>
    <t>CURIEL JIMENEZ ALMA ROSALIA</t>
  </si>
  <si>
    <t>GONZALEZ SALAZAR OMAR</t>
  </si>
  <si>
    <t>MORENO JAUREGUI FLOR ESMERALDA</t>
  </si>
  <si>
    <t>RAZURA BERNAL CARMEN YUDITH</t>
  </si>
  <si>
    <t>DIEGO NAVA MIRIAM</t>
  </si>
  <si>
    <t>RODRIGUEZ RODRIGUEZ ALONDRA SARAHI</t>
  </si>
  <si>
    <t>ALDACO VILLASEÑOR LUZ AMPELIA</t>
  </si>
  <si>
    <t>VIRGEN RAMIREZ YESSICA ESTEFANIA</t>
  </si>
  <si>
    <t>CISNEROS BAÑUELOS SERGIO OCTAVIO</t>
  </si>
  <si>
    <t>RUVALCABA MENDOZA VICTOR ELOY</t>
  </si>
  <si>
    <t>CAMACHO GARCIA RIGOBERTO</t>
  </si>
  <si>
    <t>SALINAS MARTINEZ MOISES GUILLERMO</t>
  </si>
  <si>
    <t>VERDIN CIBRIAN YADIRA JAZMIN</t>
  </si>
  <si>
    <t>NORA GABRIELA MARTINEZ HERNANDEZ</t>
  </si>
  <si>
    <t>ESTIMADO</t>
  </si>
  <si>
    <t>ESTATAL</t>
  </si>
  <si>
    <t>OBJETIVO</t>
  </si>
  <si>
    <t>RECLUTAMIENTO Y SELECCIÓN</t>
  </si>
  <si>
    <t>CAPACITACIÓN EFECTIVA</t>
  </si>
  <si>
    <t>CAPACITACIÓN APROVECHAMIENTO</t>
  </si>
  <si>
    <t>DESEMPEÑO DEL PERSONAL</t>
  </si>
  <si>
    <t>SOPORTE TECNICO</t>
  </si>
  <si>
    <t>SUMINISTRO DE BIENES</t>
  </si>
  <si>
    <t>SEPTIEMBRE</t>
  </si>
  <si>
    <t>OCTUBRE</t>
  </si>
  <si>
    <t>NOVIEMBRE</t>
  </si>
  <si>
    <t>DICIEMBRE</t>
  </si>
  <si>
    <t>MARTHA GRISELL CERVANTES RIVERA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</si>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</sst>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7" formatCode="0.0"/>
  </numFmts>
  <fonts count="4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3"/>
      <name val="Arial"/>
      <family val="2"/>
    </font>
    <font>
      <b/>
      <sz val="11"/>
      <name val="Arial"/>
      <family val="2"/>
    </font>
    <font>
      <sz val="11"/>
      <name val="Tahoma"/>
      <family val="2"/>
    </font>
    <font>
      <b/>
      <sz val="11"/>
      <color rgb="FF333F4F"/>
      <name val="Arial"/>
      <family val="2"/>
    </font>
    <font>
      <b/>
      <sz val="10"/>
      <name val="Arial"/>
      <family val="2"/>
    </font>
    <font>
      <b/>
      <sz val="14"/>
      <color theme="0"/>
      <name val="Arial"/>
      <family val="2"/>
    </font>
    <font>
      <b/>
      <sz val="10"/>
      <color theme="3" tint="-0.249977111117893"/>
      <name val="Arial"/>
      <family val="2"/>
    </font>
    <font>
      <sz val="8"/>
      <color theme="1"/>
      <name val="Arial"/>
      <family val="2"/>
    </font>
    <font>
      <sz val="10"/>
      <color theme="3" tint="-0.249977111117893"/>
      <name val="Arial"/>
      <family val="2"/>
    </font>
    <font>
      <sz val="9"/>
      <color rgb="FF333F4F"/>
      <name val="Arial"/>
      <family val="2"/>
    </font>
    <font>
      <sz val="9"/>
      <color theme="1"/>
      <name val="Arial"/>
      <family val="2"/>
    </font>
    <font>
      <b/>
      <sz val="10"/>
      <color theme="0"/>
      <name val="Arial"/>
      <family val="2"/>
    </font>
    <font>
      <sz val="20"/>
      <color theme="0"/>
      <name val="Arial"/>
      <family val="2"/>
    </font>
    <font>
      <sz val="20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sz val="8"/>
      <color theme="3" tint="-0.249977111117893"/>
      <name val="Arial"/>
      <family val="2"/>
    </font>
    <font>
      <b/>
      <sz val="9"/>
      <color theme="0"/>
      <name val="Arial"/>
      <family val="2"/>
    </font>
    <font>
      <sz val="10"/>
      <color theme="0"/>
      <name val="Arial"/>
      <family val="2"/>
    </font>
    <font>
      <b/>
      <sz val="20"/>
      <color theme="0"/>
      <name val="Arial"/>
      <family val="2"/>
    </font>
    <font>
      <b/>
      <sz val="18"/>
      <color theme="1"/>
      <name val="Arial Narrow"/>
      <family val="2"/>
    </font>
    <font>
      <b/>
      <sz val="16"/>
      <color theme="0"/>
      <name val="Arial Narrow"/>
      <family val="2"/>
    </font>
    <font>
      <b/>
      <sz val="16"/>
      <color theme="1"/>
      <name val="Arial Narrow"/>
      <family val="2"/>
    </font>
    <font>
      <b/>
      <sz val="14"/>
      <color theme="1"/>
      <name val="Arial Narrow"/>
      <family val="2"/>
    </font>
    <font>
      <sz val="16"/>
      <color theme="1"/>
      <name val="Arial Narrow"/>
      <family val="2"/>
    </font>
    <font>
      <sz val="16"/>
      <color theme="1"/>
      <name val="Calibri"/>
      <family val="2"/>
      <scheme val="minor"/>
    </font>
    <font>
      <b/>
      <sz val="20"/>
      <color theme="1"/>
      <name val="Arial Narrow"/>
      <family val="2"/>
    </font>
    <font>
      <u/>
      <sz val="11"/>
      <color theme="10"/>
      <name val="Calibri"/>
      <family val="2"/>
      <scheme val="minor"/>
    </font>
    <font>
      <sz val="16"/>
      <name val="Arial Narrow"/>
      <family val="2"/>
    </font>
    <font>
      <sz val="11"/>
      <name val="Arial"/>
      <family val="2"/>
    </font>
    <font>
      <sz val="11"/>
      <color theme="0"/>
      <name val="Arial"/>
      <family val="2"/>
    </font>
    <font>
      <sz val="10"/>
      <name val="Arial Narrow"/>
      <family val="2"/>
    </font>
    <font>
      <b/>
      <sz val="9"/>
      <color theme="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950054"/>
        <bgColor indexed="64"/>
      </patternFill>
    </fill>
    <fill>
      <patternFill patternType="solid">
        <fgColor rgb="FFEBF1DE"/>
        <bgColor rgb="FFEBF1DE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E98BD7"/>
        <bgColor indexed="64"/>
      </patternFill>
    </fill>
    <fill>
      <patternFill patternType="solid">
        <fgColor rgb="FFD5007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FF"/>
        <bgColor indexed="64"/>
      </patternFill>
    </fill>
  </fills>
  <borders count="3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3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0" fillId="3" borderId="0" applyFont="0" applyBorder="0" applyAlignment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35" fillId="0" borderId="0" applyNumberFormat="0" applyFill="0" applyBorder="0" applyAlignment="0" applyProtection="0"/>
    <xf numFmtId="0" fontId="1" fillId="0" borderId="0"/>
  </cellStyleXfs>
  <cellXfs count="24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right" vertical="top"/>
    </xf>
    <xf numFmtId="0" fontId="14" fillId="0" borderId="1" xfId="0" applyFont="1" applyBorder="1" applyAlignment="1">
      <alignment horizontal="center" vertical="center"/>
    </xf>
    <xf numFmtId="9" fontId="9" fillId="0" borderId="1" xfId="3" applyNumberFormat="1" applyFont="1" applyFill="1" applyBorder="1" applyAlignment="1">
      <alignment horizontal="center" vertical="center"/>
    </xf>
    <xf numFmtId="0" fontId="5" fillId="4" borderId="1" xfId="3" applyNumberFormat="1" applyFont="1" applyFill="1" applyBorder="1" applyAlignment="1">
      <alignment horizontal="center" vertical="center"/>
    </xf>
    <xf numFmtId="0" fontId="9" fillId="4" borderId="1" xfId="2" applyNumberFormat="1" applyFont="1" applyFill="1" applyBorder="1" applyAlignment="1">
      <alignment horizontal="center" vertical="center"/>
    </xf>
    <xf numFmtId="1" fontId="5" fillId="4" borderId="1" xfId="3" applyNumberFormat="1" applyFont="1" applyFill="1" applyBorder="1" applyAlignment="1">
      <alignment horizontal="center" vertical="center"/>
    </xf>
    <xf numFmtId="0" fontId="21" fillId="0" borderId="0" xfId="0" applyFont="1" applyFill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1" xfId="3" applyNumberFormat="1" applyFont="1" applyFill="1" applyBorder="1" applyAlignment="1">
      <alignment horizontal="center" vertical="center"/>
    </xf>
    <xf numFmtId="0" fontId="7" fillId="0" borderId="1" xfId="2" applyNumberFormat="1" applyFont="1" applyFill="1" applyBorder="1" applyAlignment="1">
      <alignment horizontal="center" vertical="center"/>
    </xf>
    <xf numFmtId="3" fontId="7" fillId="0" borderId="1" xfId="6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right" vertical="top" wrapText="1"/>
    </xf>
    <xf numFmtId="0" fontId="3" fillId="6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7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7" fillId="2" borderId="1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 vertical="center" wrapText="1"/>
    </xf>
    <xf numFmtId="9" fontId="14" fillId="0" borderId="1" xfId="0" applyNumberFormat="1" applyFont="1" applyBorder="1" applyAlignment="1">
      <alignment horizontal="center" vertical="center"/>
    </xf>
    <xf numFmtId="164" fontId="23" fillId="0" borderId="1" xfId="3" applyNumberFormat="1" applyFont="1" applyFill="1" applyBorder="1" applyAlignment="1">
      <alignment horizontal="center" vertical="center" wrapText="1"/>
    </xf>
    <xf numFmtId="3" fontId="23" fillId="0" borderId="1" xfId="3" applyNumberFormat="1" applyFont="1" applyFill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7" fillId="4" borderId="1" xfId="2" applyNumberFormat="1" applyFont="1" applyFill="1" applyBorder="1" applyAlignment="1">
      <alignment horizontal="center" vertical="center"/>
    </xf>
    <xf numFmtId="0" fontId="38" fillId="0" borderId="1" xfId="2" applyNumberFormat="1" applyFont="1" applyFill="1" applyBorder="1" applyAlignment="1">
      <alignment horizontal="center" vertical="center"/>
    </xf>
    <xf numFmtId="0" fontId="24" fillId="4" borderId="4" xfId="0" applyFont="1" applyFill="1" applyBorder="1" applyAlignment="1">
      <alignment vertical="center"/>
    </xf>
    <xf numFmtId="0" fontId="24" fillId="4" borderId="5" xfId="0" applyFont="1" applyFill="1" applyBorder="1" applyAlignment="1">
      <alignment vertical="center"/>
    </xf>
    <xf numFmtId="0" fontId="24" fillId="4" borderId="6" xfId="0" applyFont="1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2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6" fillId="0" borderId="0" xfId="0" applyFont="1"/>
    <xf numFmtId="0" fontId="26" fillId="0" borderId="0" xfId="0" applyFont="1" applyAlignment="1">
      <alignment vertical="center" wrapText="1"/>
    </xf>
    <xf numFmtId="0" fontId="26" fillId="0" borderId="0" xfId="0" applyFont="1" applyAlignment="1">
      <alignment vertical="center"/>
    </xf>
    <xf numFmtId="0" fontId="25" fillId="2" borderId="20" xfId="0" applyFont="1" applyFill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8" xfId="0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1" fontId="12" fillId="0" borderId="31" xfId="0" applyNumberFormat="1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3" xfId="0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0" xfId="1"/>
    <xf numFmtId="0" fontId="32" fillId="0" borderId="0" xfId="9" applyFont="1"/>
    <xf numFmtId="0" fontId="30" fillId="0" borderId="22" xfId="9" applyFont="1" applyBorder="1" applyAlignment="1">
      <alignment horizontal="center"/>
    </xf>
    <xf numFmtId="0" fontId="30" fillId="0" borderId="0" xfId="9" applyFont="1" applyAlignment="1">
      <alignment horizontal="right"/>
    </xf>
    <xf numFmtId="14" fontId="30" fillId="0" borderId="22" xfId="9" applyNumberFormat="1" applyFont="1" applyBorder="1" applyAlignment="1">
      <alignment horizontal="center"/>
    </xf>
    <xf numFmtId="0" fontId="30" fillId="0" borderId="0" xfId="9" applyFont="1"/>
    <xf numFmtId="0" fontId="30" fillId="0" borderId="24" xfId="9" applyFont="1" applyBorder="1"/>
    <xf numFmtId="0" fontId="30" fillId="0" borderId="24" xfId="9" applyFont="1" applyBorder="1" applyAlignment="1"/>
    <xf numFmtId="0" fontId="30" fillId="0" borderId="24" xfId="9" applyFont="1" applyBorder="1" applyAlignment="1">
      <alignment horizontal="center"/>
    </xf>
    <xf numFmtId="0" fontId="30" fillId="0" borderId="0" xfId="9" applyFont="1" applyAlignment="1">
      <alignment horizontal="center"/>
    </xf>
    <xf numFmtId="0" fontId="31" fillId="9" borderId="25" xfId="9" applyFont="1" applyFill="1" applyBorder="1"/>
    <xf numFmtId="0" fontId="31" fillId="9" borderId="25" xfId="9" applyFont="1" applyFill="1" applyBorder="1" applyAlignment="1">
      <alignment horizontal="center" vertical="center"/>
    </xf>
    <xf numFmtId="0" fontId="32" fillId="0" borderId="25" xfId="9" applyFont="1" applyBorder="1" applyAlignment="1">
      <alignment horizontal="center" vertical="center"/>
    </xf>
    <xf numFmtId="10" fontId="26" fillId="0" borderId="0" xfId="3" applyNumberFormat="1" applyFont="1"/>
    <xf numFmtId="9" fontId="26" fillId="0" borderId="0" xfId="3" applyNumberFormat="1" applyFont="1" applyAlignment="1">
      <alignment vertical="center"/>
    </xf>
    <xf numFmtId="2" fontId="26" fillId="0" borderId="0" xfId="3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/>
    </xf>
    <xf numFmtId="2" fontId="12" fillId="0" borderId="30" xfId="0" applyNumberFormat="1" applyFont="1" applyBorder="1" applyAlignment="1">
      <alignment horizontal="center"/>
    </xf>
    <xf numFmtId="2" fontId="7" fillId="0" borderId="1" xfId="3" applyNumberFormat="1" applyFont="1" applyFill="1" applyBorder="1" applyAlignment="1">
      <alignment horizontal="center" vertical="center"/>
    </xf>
    <xf numFmtId="167" fontId="7" fillId="0" borderId="1" xfId="3" applyNumberFormat="1" applyFont="1" applyFill="1" applyBorder="1" applyAlignment="1">
      <alignment horizontal="center" vertical="center"/>
    </xf>
    <xf numFmtId="1" fontId="26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1" fontId="26" fillId="0" borderId="0" xfId="0" applyNumberFormat="1" applyFont="1" applyAlignment="1">
      <alignment horizontal="center" vertical="center" wrapText="1"/>
    </xf>
    <xf numFmtId="1" fontId="26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2" fontId="12" fillId="0" borderId="35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39" fillId="0" borderId="2" xfId="0" applyFont="1" applyBorder="1" applyAlignment="1">
      <alignment horizontal="center"/>
    </xf>
    <xf numFmtId="0" fontId="39" fillId="0" borderId="3" xfId="0" applyFont="1" applyBorder="1" applyAlignment="1">
      <alignment horizontal="center"/>
    </xf>
    <xf numFmtId="0" fontId="40" fillId="2" borderId="1" xfId="0" applyFont="1" applyFill="1" applyBorder="1" applyAlignment="1">
      <alignment horizontal="center" vertical="center" wrapText="1"/>
    </xf>
    <xf numFmtId="0" fontId="40" fillId="2" borderId="4" xfId="0" applyFont="1" applyFill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/>
    </xf>
    <xf numFmtId="167" fontId="0" fillId="0" borderId="7" xfId="0" applyNumberFormat="1" applyBorder="1" applyAlignment="1">
      <alignment horizontal="center"/>
    </xf>
    <xf numFmtId="167" fontId="0" fillId="0" borderId="4" xfId="0" applyNumberFormat="1" applyBorder="1" applyAlignment="1">
      <alignment horizontal="center"/>
    </xf>
    <xf numFmtId="167" fontId="0" fillId="0" borderId="10" xfId="0" applyNumberFormat="1" applyBorder="1" applyAlignment="1">
      <alignment horizontal="center"/>
    </xf>
    <xf numFmtId="0" fontId="0" fillId="0" borderId="0" xfId="0" applyFill="1"/>
    <xf numFmtId="0" fontId="39" fillId="0" borderId="1" xfId="0" applyFont="1" applyFill="1" applyBorder="1" applyAlignment="1">
      <alignment horizontal="center"/>
    </xf>
    <xf numFmtId="2" fontId="20" fillId="2" borderId="11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9" fontId="9" fillId="0" borderId="2" xfId="3" applyNumberFormat="1" applyFont="1" applyFill="1" applyBorder="1" applyAlignment="1">
      <alignment horizontal="center" vertical="center"/>
    </xf>
    <xf numFmtId="9" fontId="9" fillId="0" borderId="3" xfId="3" applyNumberFormat="1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2" fillId="0" borderId="0" xfId="0" applyFont="1" applyAlignment="1">
      <alignment horizontal="right" vertical="top" wrapText="1"/>
    </xf>
    <xf numFmtId="0" fontId="13" fillId="2" borderId="0" xfId="0" applyFont="1" applyFill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5" fillId="0" borderId="1" xfId="3" applyNumberFormat="1" applyFont="1" applyFill="1" applyBorder="1" applyAlignment="1">
      <alignment horizontal="center" vertical="center"/>
    </xf>
    <xf numFmtId="1" fontId="27" fillId="2" borderId="10" xfId="3" applyNumberFormat="1" applyFont="1" applyFill="1" applyBorder="1" applyAlignment="1">
      <alignment horizontal="center" vertical="center"/>
    </xf>
    <xf numFmtId="1" fontId="27" fillId="2" borderId="13" xfId="3" applyNumberFormat="1" applyFont="1" applyFill="1" applyBorder="1" applyAlignment="1">
      <alignment horizontal="center" vertical="center"/>
    </xf>
    <xf numFmtId="1" fontId="27" fillId="2" borderId="7" xfId="3" applyNumberFormat="1" applyFont="1" applyFill="1" applyBorder="1" applyAlignment="1">
      <alignment horizontal="center" vertical="center"/>
    </xf>
    <xf numFmtId="1" fontId="27" fillId="2" borderId="14" xfId="3" applyNumberFormat="1" applyFont="1" applyFill="1" applyBorder="1" applyAlignment="1">
      <alignment horizontal="center" vertical="center"/>
    </xf>
    <xf numFmtId="2" fontId="27" fillId="2" borderId="9" xfId="3" applyNumberFormat="1" applyFont="1" applyFill="1" applyBorder="1" applyAlignment="1">
      <alignment horizontal="center" vertical="center"/>
    </xf>
    <xf numFmtId="2" fontId="27" fillId="2" borderId="13" xfId="3" applyNumberFormat="1" applyFont="1" applyFill="1" applyBorder="1" applyAlignment="1">
      <alignment horizontal="center" vertical="center"/>
    </xf>
    <xf numFmtId="2" fontId="27" fillId="2" borderId="8" xfId="3" applyNumberFormat="1" applyFont="1" applyFill="1" applyBorder="1" applyAlignment="1">
      <alignment horizontal="center" vertical="center"/>
    </xf>
    <xf numFmtId="2" fontId="27" fillId="2" borderId="14" xfId="3" applyNumberFormat="1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5" fillId="0" borderId="10" xfId="3" applyNumberFormat="1" applyFont="1" applyFill="1" applyBorder="1" applyAlignment="1">
      <alignment horizontal="center" vertical="center"/>
    </xf>
    <xf numFmtId="0" fontId="5" fillId="0" borderId="13" xfId="3" applyNumberFormat="1" applyFont="1" applyFill="1" applyBorder="1" applyAlignment="1">
      <alignment horizontal="center" vertical="center"/>
    </xf>
    <xf numFmtId="0" fontId="5" fillId="0" borderId="11" xfId="3" applyNumberFormat="1" applyFont="1" applyFill="1" applyBorder="1" applyAlignment="1">
      <alignment horizontal="center" vertical="center"/>
    </xf>
    <xf numFmtId="0" fontId="5" fillId="0" borderId="15" xfId="3" applyNumberFormat="1" applyFont="1" applyFill="1" applyBorder="1" applyAlignment="1">
      <alignment horizontal="center" vertical="center"/>
    </xf>
    <xf numFmtId="0" fontId="5" fillId="0" borderId="7" xfId="3" applyNumberFormat="1" applyFont="1" applyFill="1" applyBorder="1" applyAlignment="1">
      <alignment horizontal="center" vertical="center"/>
    </xf>
    <xf numFmtId="0" fontId="5" fillId="0" borderId="14" xfId="3" applyNumberFormat="1" applyFont="1" applyFill="1" applyBorder="1" applyAlignment="1">
      <alignment horizontal="center" vertical="center"/>
    </xf>
    <xf numFmtId="0" fontId="5" fillId="0" borderId="10" xfId="3" applyNumberFormat="1" applyFont="1" applyFill="1" applyBorder="1" applyAlignment="1">
      <alignment horizontal="center" vertical="center" wrapText="1"/>
    </xf>
    <xf numFmtId="0" fontId="5" fillId="0" borderId="9" xfId="3" applyNumberFormat="1" applyFont="1" applyFill="1" applyBorder="1" applyAlignment="1">
      <alignment horizontal="center" vertical="center" wrapText="1"/>
    </xf>
    <xf numFmtId="0" fontId="5" fillId="0" borderId="13" xfId="3" applyNumberFormat="1" applyFont="1" applyFill="1" applyBorder="1" applyAlignment="1">
      <alignment horizontal="center" vertical="center" wrapText="1"/>
    </xf>
    <xf numFmtId="0" fontId="5" fillId="0" borderId="11" xfId="3" applyNumberFormat="1" applyFont="1" applyFill="1" applyBorder="1" applyAlignment="1">
      <alignment horizontal="center" vertical="center" wrapText="1"/>
    </xf>
    <xf numFmtId="0" fontId="5" fillId="0" borderId="0" xfId="3" applyNumberFormat="1" applyFont="1" applyFill="1" applyBorder="1" applyAlignment="1">
      <alignment horizontal="center" vertical="center" wrapText="1"/>
    </xf>
    <xf numFmtId="0" fontId="5" fillId="0" borderId="15" xfId="3" applyNumberFormat="1" applyFont="1" applyFill="1" applyBorder="1" applyAlignment="1">
      <alignment horizontal="center" vertical="center" wrapText="1"/>
    </xf>
    <xf numFmtId="0" fontId="5" fillId="0" borderId="7" xfId="3" applyNumberFormat="1" applyFont="1" applyFill="1" applyBorder="1" applyAlignment="1">
      <alignment horizontal="center" vertical="center" wrapText="1"/>
    </xf>
    <xf numFmtId="0" fontId="5" fillId="0" borderId="8" xfId="3" applyNumberFormat="1" applyFont="1" applyFill="1" applyBorder="1" applyAlignment="1">
      <alignment horizontal="center" vertical="center" wrapText="1"/>
    </xf>
    <xf numFmtId="0" fontId="5" fillId="0" borderId="14" xfId="3" applyNumberFormat="1" applyFont="1" applyFill="1" applyBorder="1" applyAlignment="1">
      <alignment horizontal="center" vertical="center" wrapText="1"/>
    </xf>
    <xf numFmtId="9" fontId="8" fillId="0" borderId="9" xfId="2" applyNumberFormat="1" applyFont="1" applyFill="1" applyBorder="1" applyAlignment="1">
      <alignment horizontal="center" vertical="center"/>
    </xf>
    <xf numFmtId="9" fontId="8" fillId="0" borderId="0" xfId="2" applyNumberFormat="1" applyFont="1" applyFill="1" applyBorder="1" applyAlignment="1">
      <alignment horizontal="center" vertical="center"/>
    </xf>
    <xf numFmtId="9" fontId="8" fillId="0" borderId="8" xfId="2" applyNumberFormat="1" applyFont="1" applyFill="1" applyBorder="1" applyAlignment="1">
      <alignment horizontal="center" vertical="center"/>
    </xf>
    <xf numFmtId="0" fontId="27" fillId="2" borderId="13" xfId="3" applyNumberFormat="1" applyFont="1" applyFill="1" applyBorder="1" applyAlignment="1">
      <alignment horizontal="center" vertical="center"/>
    </xf>
    <xf numFmtId="0" fontId="27" fillId="2" borderId="0" xfId="3" applyNumberFormat="1" applyFont="1" applyFill="1" applyBorder="1" applyAlignment="1">
      <alignment horizontal="center" vertical="center"/>
    </xf>
    <xf numFmtId="0" fontId="27" fillId="2" borderId="15" xfId="3" applyNumberFormat="1" applyFont="1" applyFill="1" applyBorder="1" applyAlignment="1">
      <alignment horizontal="center" vertical="center"/>
    </xf>
    <xf numFmtId="0" fontId="27" fillId="2" borderId="8" xfId="3" applyNumberFormat="1" applyFont="1" applyFill="1" applyBorder="1" applyAlignment="1">
      <alignment horizontal="center" vertical="center"/>
    </xf>
    <xf numFmtId="0" fontId="27" fillId="2" borderId="14" xfId="3" applyNumberFormat="1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5" fillId="0" borderId="9" xfId="3" applyNumberFormat="1" applyFont="1" applyFill="1" applyBorder="1" applyAlignment="1">
      <alignment horizontal="center" vertical="center"/>
    </xf>
    <xf numFmtId="0" fontId="5" fillId="0" borderId="8" xfId="3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2" fontId="27" fillId="2" borderId="9" xfId="0" applyNumberFormat="1" applyFont="1" applyFill="1" applyBorder="1" applyAlignment="1">
      <alignment horizontal="center" vertical="center"/>
    </xf>
    <xf numFmtId="0" fontId="27" fillId="2" borderId="13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27" fillId="2" borderId="15" xfId="0" applyFont="1" applyFill="1" applyBorder="1" applyAlignment="1">
      <alignment horizontal="center" vertical="center"/>
    </xf>
    <xf numFmtId="0" fontId="27" fillId="2" borderId="8" xfId="0" applyFont="1" applyFill="1" applyBorder="1" applyAlignment="1">
      <alignment horizontal="center" vertical="center"/>
    </xf>
    <xf numFmtId="0" fontId="27" fillId="2" borderId="14" xfId="0" applyFont="1" applyFill="1" applyBorder="1" applyAlignment="1">
      <alignment horizontal="center" vertical="center"/>
    </xf>
    <xf numFmtId="0" fontId="24" fillId="4" borderId="4" xfId="0" applyFont="1" applyFill="1" applyBorder="1" applyAlignment="1">
      <alignment horizontal="center" vertical="center"/>
    </xf>
    <xf numFmtId="0" fontId="24" fillId="4" borderId="5" xfId="0" applyFont="1" applyFill="1" applyBorder="1" applyAlignment="1">
      <alignment horizontal="center" vertical="center"/>
    </xf>
    <xf numFmtId="0" fontId="24" fillId="4" borderId="6" xfId="0" applyFont="1" applyFill="1" applyBorder="1" applyAlignment="1">
      <alignment horizontal="center" vertical="center"/>
    </xf>
    <xf numFmtId="0" fontId="27" fillId="2" borderId="9" xfId="3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9" fontId="14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18" fillId="0" borderId="12" xfId="0" applyFont="1" applyBorder="1" applyAlignment="1">
      <alignment horizontal="center" vertical="center" wrapText="1"/>
    </xf>
    <xf numFmtId="0" fontId="15" fillId="4" borderId="4" xfId="3" applyNumberFormat="1" applyFont="1" applyFill="1" applyBorder="1" applyAlignment="1">
      <alignment horizontal="center" vertical="center"/>
    </xf>
    <xf numFmtId="0" fontId="15" fillId="4" borderId="5" xfId="3" applyNumberFormat="1" applyFont="1" applyFill="1" applyBorder="1" applyAlignment="1">
      <alignment horizontal="center" vertical="center"/>
    </xf>
    <xf numFmtId="0" fontId="15" fillId="4" borderId="6" xfId="3" applyNumberFormat="1" applyFont="1" applyFill="1" applyBorder="1" applyAlignment="1">
      <alignment horizontal="center" vertical="center"/>
    </xf>
    <xf numFmtId="0" fontId="18" fillId="0" borderId="9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center" vertical="center" textRotation="90"/>
    </xf>
    <xf numFmtId="0" fontId="22" fillId="2" borderId="12" xfId="0" applyFont="1" applyFill="1" applyBorder="1" applyAlignment="1">
      <alignment horizontal="center" vertical="center" textRotation="90"/>
    </xf>
    <xf numFmtId="0" fontId="22" fillId="2" borderId="3" xfId="0" applyFont="1" applyFill="1" applyBorder="1" applyAlignment="1">
      <alignment horizontal="center" vertical="center" textRotation="90"/>
    </xf>
    <xf numFmtId="0" fontId="12" fillId="0" borderId="0" xfId="0" applyFont="1" applyBorder="1" applyAlignment="1">
      <alignment horizontal="center"/>
    </xf>
    <xf numFmtId="0" fontId="25" fillId="2" borderId="16" xfId="0" applyFont="1" applyFill="1" applyBorder="1" applyAlignment="1">
      <alignment horizontal="center" vertical="center" wrapText="1"/>
    </xf>
    <xf numFmtId="0" fontId="25" fillId="2" borderId="19" xfId="0" applyFont="1" applyFill="1" applyBorder="1" applyAlignment="1">
      <alignment horizontal="center" vertical="center" wrapText="1"/>
    </xf>
    <xf numFmtId="0" fontId="25" fillId="2" borderId="17" xfId="0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25" fillId="2" borderId="17" xfId="0" applyFont="1" applyFill="1" applyBorder="1" applyAlignment="1">
      <alignment horizontal="center" wrapText="1"/>
    </xf>
    <xf numFmtId="0" fontId="25" fillId="2" borderId="34" xfId="0" applyFont="1" applyFill="1" applyBorder="1" applyAlignment="1">
      <alignment horizontal="center" wrapText="1"/>
    </xf>
    <xf numFmtId="0" fontId="25" fillId="2" borderId="18" xfId="0" applyFont="1" applyFill="1" applyBorder="1" applyAlignment="1">
      <alignment horizontal="center" wrapText="1"/>
    </xf>
    <xf numFmtId="0" fontId="32" fillId="0" borderId="25" xfId="9" applyFont="1" applyBorder="1" applyAlignment="1">
      <alignment horizontal="center" vertical="center"/>
    </xf>
    <xf numFmtId="0" fontId="33" fillId="0" borderId="25" xfId="9" applyFont="1" applyBorder="1" applyAlignment="1">
      <alignment horizontal="center" vertical="center"/>
    </xf>
    <xf numFmtId="0" fontId="36" fillId="0" borderId="25" xfId="8" applyFont="1" applyBorder="1" applyAlignment="1">
      <alignment horizontal="center" vertical="center"/>
    </xf>
    <xf numFmtId="0" fontId="36" fillId="0" borderId="25" xfId="9" applyFont="1" applyBorder="1" applyAlignment="1">
      <alignment horizontal="center" vertical="center"/>
    </xf>
    <xf numFmtId="0" fontId="32" fillId="0" borderId="21" xfId="9" applyFont="1" applyBorder="1" applyAlignment="1">
      <alignment horizontal="center" vertical="center"/>
    </xf>
    <xf numFmtId="0" fontId="32" fillId="0" borderId="26" xfId="9" applyFont="1" applyBorder="1" applyAlignment="1">
      <alignment horizontal="center" vertical="center"/>
    </xf>
    <xf numFmtId="0" fontId="31" fillId="9" borderId="25" xfId="9" applyFont="1" applyFill="1" applyBorder="1" applyAlignment="1">
      <alignment horizontal="center" vertical="center"/>
    </xf>
    <xf numFmtId="0" fontId="34" fillId="0" borderId="0" xfId="9" applyFont="1" applyAlignment="1">
      <alignment horizontal="right"/>
    </xf>
    <xf numFmtId="0" fontId="28" fillId="0" borderId="0" xfId="9" applyFont="1" applyAlignment="1">
      <alignment horizontal="center" wrapText="1"/>
    </xf>
    <xf numFmtId="0" fontId="29" fillId="8" borderId="21" xfId="9" applyFont="1" applyFill="1" applyBorder="1" applyAlignment="1">
      <alignment horizontal="center" vertical="center"/>
    </xf>
    <xf numFmtId="0" fontId="29" fillId="8" borderId="22" xfId="9" applyFont="1" applyFill="1" applyBorder="1" applyAlignment="1">
      <alignment horizontal="center" vertical="center"/>
    </xf>
    <xf numFmtId="0" fontId="30" fillId="0" borderId="23" xfId="9" applyFont="1" applyBorder="1" applyAlignment="1">
      <alignment horizontal="right"/>
    </xf>
    <xf numFmtId="0" fontId="30" fillId="0" borderId="0" xfId="9" applyFont="1" applyAlignment="1">
      <alignment horizontal="center"/>
    </xf>
    <xf numFmtId="0" fontId="30" fillId="0" borderId="0" xfId="9" applyFont="1" applyAlignment="1">
      <alignment horizontal="left"/>
    </xf>
  </cellXfs>
  <cellStyles count="10">
    <cellStyle name="FONS" xfId="4" xr:uid="{00000000-0005-0000-0000-000000000000}"/>
    <cellStyle name="Hipervínculo" xfId="8" builtinId="8"/>
    <cellStyle name="Millares" xfId="2" builtinId="3"/>
    <cellStyle name="Millares 2" xfId="5" xr:uid="{00000000-0005-0000-0000-000003000000}"/>
    <cellStyle name="Normal" xfId="0" builtinId="0"/>
    <cellStyle name="Normal 2" xfId="1" xr:uid="{00000000-0005-0000-0000-000005000000}"/>
    <cellStyle name="Normal 3" xfId="7" xr:uid="{00000000-0005-0000-0000-000006000000}"/>
    <cellStyle name="Normal 3 2" xfId="9" xr:uid="{00000000-0005-0000-0000-000007000000}"/>
    <cellStyle name="Porcentaje" xfId="3" builtinId="5"/>
    <cellStyle name="Porcentaje 2" xfId="6" xr:uid="{00000000-0005-0000-0000-000009000000}"/>
  </cellStyles>
  <dxfs count="0"/>
  <tableStyles count="0" defaultTableStyle="TableStyleMedium2" defaultPivotStyle="PivotStyleLight16"/>
  <colors>
    <mruColors>
      <color rgb="FFFF69C2"/>
      <color rgb="FF950054"/>
      <color rgb="FF972958"/>
      <color rgb="FFE98BD7"/>
      <color rgb="FFD5007F"/>
      <color rgb="FFB8006E"/>
      <color rgb="FFFAE2F5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Proceso</a:t>
            </a:r>
            <a:r>
              <a:rPr lang="es-MX" b="1" baseline="0"/>
              <a:t> de Reclutamiento y Selección</a:t>
            </a:r>
            <a:endParaRPr lang="es-MX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Indicador</c:v>
          </c:tx>
          <c:spPr>
            <a:solidFill>
              <a:srgbClr val="9500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'Proceso de Apoyo'!$C$8:$C$12</c15:sqref>
                  </c15:fullRef>
                </c:ext>
              </c:extLst>
              <c:f>('Proceso de Apoyo'!$C$8,'Proceso de Apoyo'!$C$10:$C$12)</c:f>
              <c:strCache>
                <c:ptCount val="1"/>
                <c:pt idx="0">
                  <c:v>Permanencia de personal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'Proceso de Apoyo'!$AD$5</c15:sqref>
                  </c15:fullRef>
                </c:ext>
              </c:extLst>
              <c:f>'Proceso de Apoyo'!$AD$5</c:f>
              <c:numCache>
                <c:formatCode>0.00%</c:formatCode>
                <c:ptCount val="1"/>
                <c:pt idx="0">
                  <c:v>0.99033816425120758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5-48DE-8960-66AA67058A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23851504"/>
        <c:axId val="323851896"/>
      </c:barChart>
      <c:lineChart>
        <c:grouping val="standard"/>
        <c:varyColors val="0"/>
        <c:ser>
          <c:idx val="1"/>
          <c:order val="1"/>
          <c:tx>
            <c:v>Estimado</c:v>
          </c:tx>
          <c:spPr>
            <a:ln w="28575" cap="rnd">
              <a:solidFill>
                <a:srgbClr val="E98BD7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#REF!</c15:sqref>
                  </c15:fullRef>
                </c:ext>
              </c:extLst>
              <c:f/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('Proceso de Apoyo'!$F$10,'Proceso de Apoyo'!$F$11)</c15:sqref>
                  </c15:fullRef>
                </c:ext>
              </c:extLst>
              <c:f>'Proceso de Apoyo'!$F$10</c:f>
              <c:numCache>
                <c:formatCode>0%</c:formatCode>
                <c:ptCount val="1"/>
                <c:pt idx="0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A5-48DE-8960-66AA67058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617496"/>
        <c:axId val="323617104"/>
      </c:lineChart>
      <c:catAx>
        <c:axId val="32385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Campaña de Actualización Intensa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3851896"/>
        <c:crosses val="autoZero"/>
        <c:auto val="1"/>
        <c:lblAlgn val="ctr"/>
        <c:lblOffset val="100"/>
        <c:noMultiLvlLbl val="0"/>
      </c:catAx>
      <c:valAx>
        <c:axId val="32385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3851504"/>
        <c:crosses val="autoZero"/>
        <c:crossBetween val="between"/>
      </c:valAx>
      <c:valAx>
        <c:axId val="32361710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3617496"/>
        <c:crosses val="max"/>
        <c:crossBetween val="between"/>
      </c:valAx>
      <c:catAx>
        <c:axId val="323617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61710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Proceso</a:t>
            </a:r>
            <a:r>
              <a:rPr lang="es-MX" b="1" baseline="0"/>
              <a:t> de Capacitación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Indicador</c:v>
          </c:tx>
          <c:spPr>
            <a:solidFill>
              <a:srgbClr val="972958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C9A9-4693-820A-D029CECC0D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'Proceso de Apoyo'!$C$14:$C$15</c:f>
              <c:strCache>
                <c:ptCount val="1"/>
                <c:pt idx="0">
                  <c:v>Capacitación efectiva</c:v>
                </c:pt>
              </c:strCache>
            </c:strRef>
          </c:cat>
          <c:val>
            <c:numRef>
              <c:f>'Proceso de Apoyo'!$AD$15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E-495D-B38E-8753C7C5C5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23618672"/>
        <c:axId val="323619064"/>
      </c:barChart>
      <c:lineChart>
        <c:grouping val="standard"/>
        <c:varyColors val="0"/>
        <c:ser>
          <c:idx val="1"/>
          <c:order val="1"/>
          <c:tx>
            <c:v>Estimado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'Proceso de Apoyo'!$C$14:$C$15</c:f>
              <c:strCache>
                <c:ptCount val="1"/>
                <c:pt idx="0">
                  <c:v>Capacitación efectiva</c:v>
                </c:pt>
              </c:strCache>
            </c:strRef>
          </c:cat>
          <c:val>
            <c:numRef>
              <c:f>'Proceso de Apoyo'!$F$15</c:f>
              <c:numCache>
                <c:formatCode>0%</c:formatCode>
                <c:ptCount val="1"/>
                <c:pt idx="0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E-495D-B38E-8753C7C5C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619848"/>
        <c:axId val="323619456"/>
      </c:lineChart>
      <c:catAx>
        <c:axId val="32361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Campaña de Actualización Intensa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3619064"/>
        <c:crosses val="autoZero"/>
        <c:auto val="1"/>
        <c:lblAlgn val="ctr"/>
        <c:lblOffset val="100"/>
        <c:noMultiLvlLbl val="0"/>
      </c:catAx>
      <c:valAx>
        <c:axId val="32361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3618672"/>
        <c:crosses val="autoZero"/>
        <c:crossBetween val="between"/>
      </c:valAx>
      <c:valAx>
        <c:axId val="323619456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323619848"/>
        <c:crosses val="max"/>
        <c:crossBetween val="between"/>
      </c:valAx>
      <c:catAx>
        <c:axId val="323619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61945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Proceso</a:t>
            </a:r>
            <a:r>
              <a:rPr lang="es-MX" b="1" baseline="0"/>
              <a:t> de Capacitación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Indicador</c:v>
          </c:tx>
          <c:spPr>
            <a:solidFill>
              <a:srgbClr val="9500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'Proceso de Apoyo'!$C$16:$C$17</c:f>
              <c:strCache>
                <c:ptCount val="1"/>
                <c:pt idx="0">
                  <c:v>Aprovechamiento </c:v>
                </c:pt>
              </c:strCache>
            </c:strRef>
          </c:cat>
          <c:val>
            <c:numRef>
              <c:f>'Proceso de Apoyo'!$AD$17</c:f>
              <c:numCache>
                <c:formatCode>0.00</c:formatCode>
                <c:ptCount val="1"/>
                <c:pt idx="0">
                  <c:v>98.695652173913047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B-424F-9AFA-F7338F9259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23256192"/>
        <c:axId val="323256584"/>
      </c:barChart>
      <c:lineChart>
        <c:grouping val="standard"/>
        <c:varyColors val="0"/>
        <c:ser>
          <c:idx val="1"/>
          <c:order val="1"/>
          <c:tx>
            <c:v>Estimado</c:v>
          </c:tx>
          <c:spPr>
            <a:ln w="28575" cap="rnd">
              <a:solidFill>
                <a:srgbClr val="E98BD7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'Proceso de Apoyo'!$C$16:$C$17</c:f>
              <c:strCache>
                <c:ptCount val="1"/>
                <c:pt idx="0">
                  <c:v>Aprovechamiento </c:v>
                </c:pt>
              </c:strCache>
            </c:strRef>
          </c:cat>
          <c:val>
            <c:numRef>
              <c:f>'Proceso de Apoyo'!$F$17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B-424F-9AFA-F7338F925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257368"/>
        <c:axId val="323256976"/>
      </c:lineChart>
      <c:catAx>
        <c:axId val="32325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Campaña de Actualización Intensa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3256584"/>
        <c:crosses val="autoZero"/>
        <c:auto val="1"/>
        <c:lblAlgn val="ctr"/>
        <c:lblOffset val="100"/>
        <c:noMultiLvlLbl val="0"/>
      </c:catAx>
      <c:valAx>
        <c:axId val="323256584"/>
        <c:scaling>
          <c:orientation val="minMax"/>
          <c:max val="10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3256192"/>
        <c:crosses val="autoZero"/>
        <c:crossBetween val="between"/>
      </c:valAx>
      <c:valAx>
        <c:axId val="32325697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23257368"/>
        <c:crosses val="max"/>
        <c:crossBetween val="between"/>
      </c:valAx>
      <c:catAx>
        <c:axId val="323257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25697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Proceso</a:t>
            </a:r>
            <a:r>
              <a:rPr lang="es-MX" b="1" baseline="0"/>
              <a:t> de Desempeño de Personal</a:t>
            </a:r>
            <a:endParaRPr lang="es-MX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Indicador</c:v>
          </c:tx>
          <c:spPr>
            <a:solidFill>
              <a:srgbClr val="9500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'Proceso de Apoyo'!$C$19:$C$23</c:f>
              <c:strCache>
                <c:ptCount val="1"/>
                <c:pt idx="0">
                  <c:v>Promedio de evaluación de desempeño</c:v>
                </c:pt>
              </c:strCache>
            </c:strRef>
          </c:cat>
          <c:val>
            <c:numRef>
              <c:f>'Proceso de Apoyo'!$U$19</c:f>
              <c:numCache>
                <c:formatCode>0.00</c:formatCode>
                <c:ptCount val="1"/>
                <c:pt idx="0">
                  <c:v>99.097421331105537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E-4662-AC47-C652CD5561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23258544"/>
        <c:axId val="323258936"/>
      </c:barChart>
      <c:lineChart>
        <c:grouping val="standard"/>
        <c:varyColors val="0"/>
        <c:ser>
          <c:idx val="1"/>
          <c:order val="1"/>
          <c:tx>
            <c:v>Estimado</c:v>
          </c:tx>
          <c:spPr>
            <a:ln w="28575" cap="rnd">
              <a:solidFill>
                <a:srgbClr val="E98BD7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'Proceso de Apoyo'!$C$16:$C$17</c:f>
              <c:strCache>
                <c:ptCount val="1"/>
                <c:pt idx="0">
                  <c:v>Aprovechamiento </c:v>
                </c:pt>
              </c:strCache>
            </c:strRef>
          </c:cat>
          <c:val>
            <c:numRef>
              <c:f>'Proceso de Apoyo'!$F$17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DE-4662-AC47-C652CD556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259720"/>
        <c:axId val="323259328"/>
      </c:lineChart>
      <c:catAx>
        <c:axId val="32325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Campaña de Actualización Intensa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3258936"/>
        <c:crosses val="autoZero"/>
        <c:auto val="1"/>
        <c:lblAlgn val="ctr"/>
        <c:lblOffset val="100"/>
        <c:noMultiLvlLbl val="0"/>
      </c:catAx>
      <c:valAx>
        <c:axId val="323258936"/>
        <c:scaling>
          <c:orientation val="minMax"/>
          <c:max val="10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3258544"/>
        <c:crosses val="autoZero"/>
        <c:crossBetween val="between"/>
      </c:valAx>
      <c:valAx>
        <c:axId val="32325932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23259720"/>
        <c:crosses val="max"/>
        <c:crossBetween val="between"/>
      </c:valAx>
      <c:catAx>
        <c:axId val="323259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259328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Proceso</a:t>
            </a:r>
            <a:r>
              <a:rPr lang="es-MX" b="1" baseline="0"/>
              <a:t> de Soporte Técnico</a:t>
            </a:r>
            <a:endParaRPr lang="es-MX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Indicador</c:v>
          </c:tx>
          <c:spPr>
            <a:solidFill>
              <a:srgbClr val="9500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'Proceso de Apoyo'!$C$25:$C$26</c15:sqref>
                  </c15:fullRef>
                </c:ext>
              </c:extLst>
              <c:f>'Proceso de Apoyo'!$C$25</c:f>
              <c:strCache>
                <c:ptCount val="1"/>
                <c:pt idx="0">
                  <c:v>Efectividad de atención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'Proceso de Apoyo'!$U$25:$U$26</c15:sqref>
                  </c15:fullRef>
                </c:ext>
              </c:extLst>
              <c:f>'Proceso de Apoyo'!$U$25</c:f>
              <c:numCache>
                <c:formatCode>0.00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A-4D2E-9DAE-2A9025D4AB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22687320"/>
        <c:axId val="322687712"/>
      </c:barChart>
      <c:lineChart>
        <c:grouping val="standard"/>
        <c:varyColors val="0"/>
        <c:ser>
          <c:idx val="1"/>
          <c:order val="1"/>
          <c:tx>
            <c:v>Estimado</c:v>
          </c:tx>
          <c:spPr>
            <a:ln w="28575" cap="rnd">
              <a:solidFill>
                <a:srgbClr val="E98BD7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'Proceso de Apoyo'!$C$16:$C$17</c15:sqref>
                  </c15:fullRef>
                </c:ext>
              </c:extLst>
              <c:f>'Proceso de Apoyo'!$C$16</c:f>
              <c:strCache>
                <c:ptCount val="1"/>
                <c:pt idx="0">
                  <c:v>Aprovechamiento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'Proceso de Apoyo'!$F$26</c15:sqref>
                  </c15:fullRef>
                </c:ext>
              </c:extLst>
              <c:f>'Proceso de Apoyo'!$F$26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7A-4D2E-9DAE-2A9025D4A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688496"/>
        <c:axId val="322688104"/>
      </c:lineChart>
      <c:catAx>
        <c:axId val="322687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Campaña de Actualización Intensa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2687712"/>
        <c:crosses val="autoZero"/>
        <c:auto val="1"/>
        <c:lblAlgn val="ctr"/>
        <c:lblOffset val="100"/>
        <c:noMultiLvlLbl val="0"/>
      </c:catAx>
      <c:valAx>
        <c:axId val="322687712"/>
        <c:scaling>
          <c:orientation val="minMax"/>
          <c:max val="10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2687320"/>
        <c:crosses val="autoZero"/>
        <c:crossBetween val="between"/>
      </c:valAx>
      <c:valAx>
        <c:axId val="322688104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322688496"/>
        <c:crosses val="max"/>
        <c:crossBetween val="between"/>
      </c:valAx>
      <c:catAx>
        <c:axId val="32268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68810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Proceso</a:t>
            </a:r>
            <a:r>
              <a:rPr lang="es-MX" b="1" baseline="0"/>
              <a:t> de Suministro de Bienes y Servicios</a:t>
            </a:r>
            <a:endParaRPr lang="es-MX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34110293189717028"/>
          <c:y val="0.14652841785218904"/>
          <c:w val="0.65889706810282966"/>
          <c:h val="0.581801276453975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'Proceso de Apoyo'!$E$28</c:f>
              <c:strCache>
                <c:ptCount val="1"/>
                <c:pt idx="0">
                  <c:v>Solicitudes presentadas</c:v>
                </c:pt>
              </c:strCache>
            </c:strRef>
          </c:tx>
          <c:spPr>
            <a:solidFill>
              <a:srgbClr val="9500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'Proceso de Apoyo'!$Q$7:$T$7</c:f>
              <c:strCache>
                <c:ptCount val="4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Dic</c:v>
                </c:pt>
              </c:strCache>
            </c:strRef>
          </c:cat>
          <c:val>
            <c:numRef>
              <c:f>'Proceso de Apoyo'!$Q$28:$T$28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E7-46D6-97BC-7F127A5317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22689672"/>
        <c:axId val="322690064"/>
      </c:barChart>
      <c:lineChart>
        <c:grouping val="standard"/>
        <c:varyColors val="0"/>
        <c:ser>
          <c:idx val="1"/>
          <c:order val="1"/>
          <c:tx>
            <c:strRef>
              <c:f>'Proceso de Apoyo'!$G$29</c:f>
              <c:strCache>
                <c:ptCount val="1"/>
                <c:pt idx="0">
                  <c:v>Solicitudes atendidas</c:v>
                </c:pt>
              </c:strCache>
            </c:strRef>
          </c:tx>
          <c:spPr>
            <a:ln w="28575" cap="rnd">
              <a:solidFill>
                <a:srgbClr val="E98BD7"/>
              </a:solidFill>
              <a:round/>
            </a:ln>
            <a:effectLst/>
          </c:spPr>
          <c:marker>
            <c:symbol val="none"/>
          </c:marker>
          <c:cat>
            <c:strRef>
              <c:f>'Proceso de Apoyo'!$Q$7:$T$7</c:f>
              <c:strCache>
                <c:ptCount val="4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Dic</c:v>
                </c:pt>
              </c:strCache>
            </c:strRef>
          </c:cat>
          <c:val>
            <c:numRef>
              <c:f>'Proceso de Apoyo'!$Q$29:$T$29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E7-46D6-97BC-7F127A531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194080"/>
        <c:axId val="323193688"/>
      </c:lineChart>
      <c:catAx>
        <c:axId val="322689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Campaña de Actualización Intensa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2690064"/>
        <c:crosses val="autoZero"/>
        <c:auto val="1"/>
        <c:lblAlgn val="ctr"/>
        <c:lblOffset val="100"/>
        <c:noMultiLvlLbl val="0"/>
      </c:catAx>
      <c:valAx>
        <c:axId val="32269006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Numero </a:t>
                </a:r>
              </a:p>
            </c:rich>
          </c:tx>
          <c:layout>
            <c:manualLayout>
              <c:xMode val="edge"/>
              <c:yMode val="edge"/>
              <c:x val="4.2833136679385792E-2"/>
              <c:y val="0.371384523594365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2689672"/>
        <c:crosses val="autoZero"/>
        <c:crossBetween val="between"/>
        <c:majorUnit val="1"/>
        <c:minorUnit val="1"/>
      </c:valAx>
      <c:valAx>
        <c:axId val="323193688"/>
        <c:scaling>
          <c:orientation val="minMax"/>
        </c:scaling>
        <c:delete val="1"/>
        <c:axPos val="r"/>
        <c:numFmt formatCode="#,##0" sourceLinked="1"/>
        <c:majorTickMark val="out"/>
        <c:minorTickMark val="none"/>
        <c:tickLblPos val="nextTo"/>
        <c:crossAx val="323194080"/>
        <c:crosses val="max"/>
        <c:crossBetween val="between"/>
      </c:valAx>
      <c:catAx>
        <c:axId val="323194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193688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NAYARIT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Indicador</c:v>
          </c:tx>
          <c:spPr>
            <a:solidFill>
              <a:srgbClr val="9500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'Proceso de Apoyo'!$AN$6:$AN$11</c:f>
              <c:strCache>
                <c:ptCount val="6"/>
                <c:pt idx="0">
                  <c:v>RECLUTAMIENTO Y SELECCIÓN</c:v>
                </c:pt>
                <c:pt idx="1">
                  <c:v>CAPACITACIÓN EFECTIVA</c:v>
                </c:pt>
                <c:pt idx="2">
                  <c:v>CAPACITACIÓN APROVECHAMIENTO</c:v>
                </c:pt>
                <c:pt idx="3">
                  <c:v>DESEMPEÑO DEL PERSONAL</c:v>
                </c:pt>
                <c:pt idx="4">
                  <c:v>SOPORTE TECNICO</c:v>
                </c:pt>
                <c:pt idx="5">
                  <c:v>SUMINISTRO DE BIENES</c:v>
                </c:pt>
              </c:strCache>
            </c:strRef>
          </c:cat>
          <c:val>
            <c:numRef>
              <c:f>'Proceso de Apoyo'!$AP$6:$AP$11</c:f>
              <c:numCache>
                <c:formatCode>0</c:formatCode>
                <c:ptCount val="6"/>
                <c:pt idx="0">
                  <c:v>99.033816425120762</c:v>
                </c:pt>
                <c:pt idx="1">
                  <c:v>100</c:v>
                </c:pt>
                <c:pt idx="2">
                  <c:v>98.695652173913047</c:v>
                </c:pt>
                <c:pt idx="3">
                  <c:v>99.097421331105537</c:v>
                </c:pt>
                <c:pt idx="4">
                  <c:v>100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8-4A0B-9F27-838BC628EE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23195648"/>
        <c:axId val="323196040"/>
      </c:barChart>
      <c:lineChart>
        <c:grouping val="standard"/>
        <c:varyColors val="0"/>
        <c:ser>
          <c:idx val="1"/>
          <c:order val="1"/>
          <c:tx>
            <c:v>Estimado</c:v>
          </c:tx>
          <c:spPr>
            <a:ln w="28575" cap="rnd">
              <a:solidFill>
                <a:srgbClr val="FF69C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ENTREVISTA</c:v>
              </c:pt>
              <c:pt idx="1">
                <c:v>TRÁMITE</c:v>
              </c:pt>
              <c:pt idx="2">
                <c:v>TRANSFERENCIA</c:v>
              </c:pt>
              <c:pt idx="3">
                <c:v>CONCILIACIÓN</c:v>
              </c:pt>
              <c:pt idx="4">
                <c:v>ENTREGA</c:v>
              </c:pt>
            </c:strLit>
          </c:cat>
          <c:val>
            <c:numRef>
              <c:f>'Proceso de Apoyo'!$AO$6:$AO$11</c:f>
              <c:numCache>
                <c:formatCode>0</c:formatCode>
                <c:ptCount val="6"/>
                <c:pt idx="0">
                  <c:v>90</c:v>
                </c:pt>
                <c:pt idx="1">
                  <c:v>98</c:v>
                </c:pt>
                <c:pt idx="2">
                  <c:v>80</c:v>
                </c:pt>
                <c:pt idx="3">
                  <c:v>80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A8-4A0B-9F27-838BC628E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196824"/>
        <c:axId val="323196432"/>
      </c:lineChart>
      <c:catAx>
        <c:axId val="32319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Campaña de Actualización Intensa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3196040"/>
        <c:crosses val="autoZero"/>
        <c:auto val="1"/>
        <c:lblAlgn val="ctr"/>
        <c:lblOffset val="100"/>
        <c:noMultiLvlLbl val="0"/>
      </c:catAx>
      <c:valAx>
        <c:axId val="3231960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Poncentaje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3195648"/>
        <c:crosses val="autoZero"/>
        <c:crossBetween val="between"/>
      </c:valAx>
      <c:valAx>
        <c:axId val="323196432"/>
        <c:scaling>
          <c:orientation val="minMax"/>
        </c:scaling>
        <c:delete val="1"/>
        <c:axPos val="r"/>
        <c:numFmt formatCode="0" sourceLinked="1"/>
        <c:majorTickMark val="out"/>
        <c:minorTickMark val="none"/>
        <c:tickLblPos val="nextTo"/>
        <c:crossAx val="323196824"/>
        <c:crosses val="max"/>
        <c:crossBetween val="between"/>
      </c:valAx>
      <c:catAx>
        <c:axId val="323196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19643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jp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785282</xdr:colOff>
      <xdr:row>0</xdr:row>
      <xdr:rowOff>495300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94882" cy="495300"/>
        </a:xfrm>
        <a:prstGeom prst="rect">
          <a:avLst/>
        </a:prstGeom>
      </xdr:spPr>
    </xdr:pic>
    <xdr:clientData/>
  </xdr:twoCellAnchor>
  <xdr:twoCellAnchor>
    <xdr:from>
      <xdr:col>0</xdr:col>
      <xdr:colOff>564753</xdr:colOff>
      <xdr:row>78</xdr:row>
      <xdr:rowOff>15478</xdr:rowOff>
    </xdr:from>
    <xdr:to>
      <xdr:col>6</xdr:col>
      <xdr:colOff>38100</xdr:colOff>
      <xdr:row>89</xdr:row>
      <xdr:rowOff>361950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47336</xdr:colOff>
      <xdr:row>78</xdr:row>
      <xdr:rowOff>6314</xdr:rowOff>
    </xdr:from>
    <xdr:to>
      <xdr:col>20</xdr:col>
      <xdr:colOff>0</xdr:colOff>
      <xdr:row>89</xdr:row>
      <xdr:rowOff>323850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607326</xdr:colOff>
      <xdr:row>91</xdr:row>
      <xdr:rowOff>12014</xdr:rowOff>
    </xdr:from>
    <xdr:to>
      <xdr:col>6</xdr:col>
      <xdr:colOff>19049</xdr:colOff>
      <xdr:row>103</xdr:row>
      <xdr:rowOff>266700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21577</xdr:colOff>
      <xdr:row>91</xdr:row>
      <xdr:rowOff>33338</xdr:rowOff>
    </xdr:from>
    <xdr:to>
      <xdr:col>20</xdr:col>
      <xdr:colOff>133350</xdr:colOff>
      <xdr:row>104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76200</xdr:colOff>
      <xdr:row>105</xdr:row>
      <xdr:rowOff>366463</xdr:rowOff>
    </xdr:from>
    <xdr:to>
      <xdr:col>19</xdr:col>
      <xdr:colOff>514349</xdr:colOff>
      <xdr:row>116</xdr:row>
      <xdr:rowOff>114300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24616</xdr:colOff>
      <xdr:row>106</xdr:row>
      <xdr:rowOff>30060</xdr:rowOff>
    </xdr:from>
    <xdr:to>
      <xdr:col>6</xdr:col>
      <xdr:colOff>38100</xdr:colOff>
      <xdr:row>116</xdr:row>
      <xdr:rowOff>76200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1822076</xdr:colOff>
      <xdr:row>116</xdr:row>
      <xdr:rowOff>328612</xdr:rowOff>
    </xdr:from>
    <xdr:to>
      <xdr:col>16</xdr:col>
      <xdr:colOff>476250</xdr:colOff>
      <xdr:row>132</xdr:row>
      <xdr:rowOff>133350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65"/>
  <sheetViews>
    <sheetView tabSelected="1" topLeftCell="A76" zoomScale="40" zoomScaleNormal="40" workbookViewId="0">
      <selection activeCell="U131" sqref="U131"/>
    </sheetView>
  </sheetViews>
  <sheetFormatPr baseColWidth="10" defaultColWidth="11.44140625" defaultRowHeight="30" customHeight="1" x14ac:dyDescent="0.25"/>
  <cols>
    <col min="1" max="1" width="8.88671875" style="1" customWidth="1"/>
    <col min="2" max="2" width="31.6640625" style="1" customWidth="1"/>
    <col min="3" max="3" width="31.5546875" style="1" customWidth="1"/>
    <col min="4" max="4" width="21.6640625" style="1" customWidth="1"/>
    <col min="5" max="5" width="13.44140625" style="1" bestFit="1" customWidth="1"/>
    <col min="6" max="6" width="10.33203125" style="1" bestFit="1" customWidth="1"/>
    <col min="7" max="7" width="13.88671875" style="1" customWidth="1"/>
    <col min="8" max="8" width="8.33203125" style="1" customWidth="1"/>
    <col min="9" max="20" width="7.6640625" style="1" customWidth="1"/>
    <col min="21" max="21" width="23.5546875" style="1" customWidth="1"/>
    <col min="22" max="29" width="11.44140625" style="1"/>
    <col min="30" max="30" width="0.109375" style="37" customWidth="1"/>
    <col min="31" max="38" width="11.44140625" style="1"/>
    <col min="39" max="39" width="37.88671875" style="1" customWidth="1"/>
    <col min="40" max="40" width="31.6640625" style="37" customWidth="1"/>
    <col min="41" max="41" width="10.5546875" style="78" bestFit="1" customWidth="1"/>
    <col min="42" max="42" width="11.44140625" style="79"/>
    <col min="43" max="16384" width="11.44140625" style="1"/>
  </cols>
  <sheetData>
    <row r="1" spans="1:42" ht="40.5" customHeight="1" x14ac:dyDescent="0.25">
      <c r="A1" s="111" t="s">
        <v>90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</row>
    <row r="2" spans="1:42" ht="5.25" customHeight="1" x14ac:dyDescent="0.25">
      <c r="A2" s="17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42" ht="30" customHeight="1" x14ac:dyDescent="0.25">
      <c r="A3" s="112" t="s">
        <v>33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</row>
    <row r="4" spans="1:42" ht="5.25" customHeight="1" x14ac:dyDescent="0.25"/>
    <row r="5" spans="1:42" ht="18" customHeight="1" x14ac:dyDescent="0.25">
      <c r="A5" s="224" t="s">
        <v>15</v>
      </c>
      <c r="B5" s="113" t="s">
        <v>25</v>
      </c>
      <c r="C5" s="114"/>
      <c r="D5" s="114"/>
      <c r="E5" s="114"/>
      <c r="F5" s="114"/>
      <c r="G5" s="115"/>
      <c r="H5" s="113" t="s">
        <v>1</v>
      </c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5"/>
      <c r="U5" s="122" t="s">
        <v>22</v>
      </c>
      <c r="AD5" s="70">
        <f>U8/100</f>
        <v>0.99033816425120758</v>
      </c>
      <c r="AN5" s="37" t="s">
        <v>177</v>
      </c>
      <c r="AO5" s="78" t="s">
        <v>175</v>
      </c>
      <c r="AP5" s="79" t="s">
        <v>176</v>
      </c>
    </row>
    <row r="6" spans="1:42" ht="15.6" x14ac:dyDescent="0.25">
      <c r="A6" s="225"/>
      <c r="B6" s="113" t="s">
        <v>19</v>
      </c>
      <c r="C6" s="115"/>
      <c r="D6" s="113" t="s">
        <v>20</v>
      </c>
      <c r="E6" s="114"/>
      <c r="F6" s="114"/>
      <c r="G6" s="115"/>
      <c r="H6" s="119" t="s">
        <v>89</v>
      </c>
      <c r="I6" s="120"/>
      <c r="J6" s="120"/>
      <c r="K6" s="120"/>
      <c r="L6" s="120"/>
      <c r="M6" s="120"/>
      <c r="N6" s="120"/>
      <c r="O6" s="120"/>
      <c r="P6" s="121"/>
      <c r="Q6" s="116" t="s">
        <v>88</v>
      </c>
      <c r="R6" s="117"/>
      <c r="S6" s="117"/>
      <c r="T6" s="118"/>
      <c r="U6" s="122"/>
      <c r="AN6" s="37" t="s">
        <v>178</v>
      </c>
      <c r="AO6" s="78">
        <v>90</v>
      </c>
      <c r="AP6" s="78">
        <f>U8</f>
        <v>99.033816425120762</v>
      </c>
    </row>
    <row r="7" spans="1:42" s="2" customFormat="1" ht="15" customHeight="1" x14ac:dyDescent="0.25">
      <c r="A7" s="226"/>
      <c r="B7" s="4" t="s">
        <v>24</v>
      </c>
      <c r="C7" s="4" t="s">
        <v>16</v>
      </c>
      <c r="D7" s="4" t="s">
        <v>18</v>
      </c>
      <c r="E7" s="23" t="s">
        <v>17</v>
      </c>
      <c r="F7" s="23" t="s">
        <v>21</v>
      </c>
      <c r="G7" s="23" t="s">
        <v>23</v>
      </c>
      <c r="H7" s="4" t="s">
        <v>13</v>
      </c>
      <c r="I7" s="4" t="s">
        <v>2</v>
      </c>
      <c r="J7" s="4" t="s">
        <v>3</v>
      </c>
      <c r="K7" s="4" t="s">
        <v>4</v>
      </c>
      <c r="L7" s="4" t="s">
        <v>5</v>
      </c>
      <c r="M7" s="4" t="s">
        <v>6</v>
      </c>
      <c r="N7" s="4" t="s">
        <v>7</v>
      </c>
      <c r="O7" s="4" t="s">
        <v>8</v>
      </c>
      <c r="P7" s="4" t="s">
        <v>9</v>
      </c>
      <c r="Q7" s="4" t="s">
        <v>10</v>
      </c>
      <c r="R7" s="4" t="s">
        <v>11</v>
      </c>
      <c r="S7" s="4" t="s">
        <v>12</v>
      </c>
      <c r="T7" s="4" t="s">
        <v>13</v>
      </c>
      <c r="U7" s="122"/>
      <c r="AD7" s="38"/>
      <c r="AN7" s="37" t="s">
        <v>179</v>
      </c>
      <c r="AO7" s="80">
        <v>98</v>
      </c>
      <c r="AP7" s="80">
        <f>U14</f>
        <v>100</v>
      </c>
    </row>
    <row r="8" spans="1:42" s="2" customFormat="1" ht="13.95" customHeight="1" x14ac:dyDescent="0.25">
      <c r="A8" s="100">
        <v>1</v>
      </c>
      <c r="B8" s="136" t="s">
        <v>84</v>
      </c>
      <c r="C8" s="102" t="s">
        <v>91</v>
      </c>
      <c r="D8" s="104" t="s">
        <v>92</v>
      </c>
      <c r="E8" s="201" t="s">
        <v>47</v>
      </c>
      <c r="F8" s="202"/>
      <c r="G8" s="203"/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9">
        <v>69</v>
      </c>
      <c r="R8" s="9">
        <v>69</v>
      </c>
      <c r="S8" s="9">
        <v>69</v>
      </c>
      <c r="T8" s="9">
        <v>0</v>
      </c>
      <c r="U8" s="99">
        <f>(((H8+I8+J8+K8+L8+M8+N8+O8+P8+Q8+R8+S8+T8)-(H9+I9+J9+K9+L9+M9+N9+O9+P9+Q9+R9+S9+T9))/(H8+I8+J8+K8+L8+M8+N8+O8+P8+Q8+R8+S8+T8))*100</f>
        <v>99.033816425120762</v>
      </c>
      <c r="AD8" s="38"/>
      <c r="AN8" s="38" t="s">
        <v>180</v>
      </c>
      <c r="AO8" s="80">
        <v>80</v>
      </c>
      <c r="AP8" s="80">
        <f>U16</f>
        <v>98.695652173913047</v>
      </c>
    </row>
    <row r="9" spans="1:42" s="2" customFormat="1" ht="13.95" customHeight="1" x14ac:dyDescent="0.25">
      <c r="A9" s="186"/>
      <c r="B9" s="187"/>
      <c r="C9" s="209"/>
      <c r="D9" s="145"/>
      <c r="E9" s="160" t="s">
        <v>48</v>
      </c>
      <c r="F9" s="161"/>
      <c r="G9" s="162"/>
      <c r="H9" s="14">
        <f t="shared" ref="H9:M9" si="0">SUM(H10:H12)</f>
        <v>0</v>
      </c>
      <c r="I9" s="14">
        <f t="shared" si="0"/>
        <v>0</v>
      </c>
      <c r="J9" s="14">
        <f t="shared" si="0"/>
        <v>0</v>
      </c>
      <c r="K9" s="14">
        <f t="shared" si="0"/>
        <v>0</v>
      </c>
      <c r="L9" s="14">
        <f t="shared" si="0"/>
        <v>0</v>
      </c>
      <c r="M9" s="14">
        <f t="shared" si="0"/>
        <v>0</v>
      </c>
      <c r="N9" s="14">
        <v>0</v>
      </c>
      <c r="O9" s="14">
        <f>SUM(O10:O12)</f>
        <v>0</v>
      </c>
      <c r="P9" s="14">
        <v>0</v>
      </c>
      <c r="Q9" s="14">
        <f>SUM(Q10:Q12)</f>
        <v>1</v>
      </c>
      <c r="R9" s="14">
        <f>SUM(R10:R12)</f>
        <v>0</v>
      </c>
      <c r="S9" s="14">
        <f>SUM(S10:S12)</f>
        <v>1</v>
      </c>
      <c r="T9" s="14">
        <v>0</v>
      </c>
      <c r="U9" s="99"/>
      <c r="AD9" s="38"/>
      <c r="AN9" s="38" t="s">
        <v>181</v>
      </c>
      <c r="AO9" s="80">
        <v>80</v>
      </c>
      <c r="AP9" s="80">
        <f>U19</f>
        <v>99.097421331105537</v>
      </c>
    </row>
    <row r="10" spans="1:42" s="2" customFormat="1" ht="13.95" customHeight="1" x14ac:dyDescent="0.25">
      <c r="A10" s="186"/>
      <c r="B10" s="187"/>
      <c r="C10" s="209"/>
      <c r="D10" s="145"/>
      <c r="E10" s="156" t="s">
        <v>38</v>
      </c>
      <c r="F10" s="178">
        <v>0.9</v>
      </c>
      <c r="G10" s="27" t="s">
        <v>49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1</v>
      </c>
      <c r="R10" s="14">
        <v>0</v>
      </c>
      <c r="S10" s="14">
        <v>0</v>
      </c>
      <c r="T10" s="14">
        <v>0</v>
      </c>
      <c r="U10" s="99"/>
      <c r="AD10" s="38"/>
      <c r="AN10" s="38" t="s">
        <v>182</v>
      </c>
      <c r="AO10" s="80">
        <v>100</v>
      </c>
      <c r="AP10" s="80">
        <f>U25</f>
        <v>100</v>
      </c>
    </row>
    <row r="11" spans="1:42" s="2" customFormat="1" ht="13.95" customHeight="1" x14ac:dyDescent="0.25">
      <c r="A11" s="186"/>
      <c r="B11" s="187"/>
      <c r="C11" s="209"/>
      <c r="D11" s="145"/>
      <c r="E11" s="157"/>
      <c r="F11" s="179"/>
      <c r="G11" s="27" t="s">
        <v>50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1</v>
      </c>
      <c r="T11" s="14">
        <v>0</v>
      </c>
      <c r="U11" s="99"/>
      <c r="AD11" s="38"/>
      <c r="AN11" s="38" t="s">
        <v>183</v>
      </c>
      <c r="AO11" s="80">
        <v>100</v>
      </c>
      <c r="AP11" s="80">
        <f>U28</f>
        <v>0</v>
      </c>
    </row>
    <row r="12" spans="1:42" s="3" customFormat="1" ht="13.95" customHeight="1" x14ac:dyDescent="0.25">
      <c r="A12" s="101"/>
      <c r="B12" s="137"/>
      <c r="C12" s="209"/>
      <c r="D12" s="145"/>
      <c r="E12" s="158"/>
      <c r="F12" s="180"/>
      <c r="G12" s="26" t="s">
        <v>51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99"/>
      <c r="AD12" s="39"/>
      <c r="AN12" s="39"/>
      <c r="AO12" s="81"/>
      <c r="AP12" s="82"/>
    </row>
    <row r="13" spans="1:42" s="3" customFormat="1" ht="14.25" customHeight="1" x14ac:dyDescent="0.25">
      <c r="A13" s="131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1"/>
      <c r="AD13" s="39"/>
      <c r="AN13" s="39"/>
      <c r="AO13" s="81"/>
      <c r="AP13" s="82"/>
    </row>
    <row r="14" spans="1:42" s="3" customFormat="1" ht="13.95" customHeight="1" x14ac:dyDescent="0.25">
      <c r="A14" s="110">
        <v>2</v>
      </c>
      <c r="B14" s="136" t="s">
        <v>34</v>
      </c>
      <c r="C14" s="220" t="s">
        <v>93</v>
      </c>
      <c r="D14" s="222" t="s">
        <v>94</v>
      </c>
      <c r="E14" s="217" t="s">
        <v>39</v>
      </c>
      <c r="F14" s="218"/>
      <c r="G14" s="219"/>
      <c r="H14" s="8"/>
      <c r="I14" s="8"/>
      <c r="J14" s="8"/>
      <c r="K14" s="8"/>
      <c r="L14" s="8"/>
      <c r="M14" s="8"/>
      <c r="N14" s="8"/>
      <c r="O14" s="8"/>
      <c r="P14" s="8"/>
      <c r="Q14" s="9">
        <v>69</v>
      </c>
      <c r="R14" s="9"/>
      <c r="S14" s="9"/>
      <c r="T14" s="29"/>
      <c r="U14" s="99">
        <f>((H15+I15+J15+K15+L15+M15+N15+O15+P15+Q15+R15+S15+T15)/(H14+I14+J14+K14+L14+M14+N14+O14+P14+Q14+R14+S14+T14))*100</f>
        <v>100</v>
      </c>
      <c r="AD14" s="39"/>
      <c r="AN14" s="39"/>
      <c r="AO14" s="81"/>
      <c r="AP14" s="82"/>
    </row>
    <row r="15" spans="1:42" s="3" customFormat="1" ht="33.75" customHeight="1" x14ac:dyDescent="0.25">
      <c r="A15" s="123"/>
      <c r="B15" s="187"/>
      <c r="C15" s="221"/>
      <c r="D15" s="223"/>
      <c r="E15" s="6" t="s">
        <v>38</v>
      </c>
      <c r="F15" s="24">
        <v>0.98</v>
      </c>
      <c r="G15" s="25" t="s">
        <v>40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5">
        <v>0</v>
      </c>
      <c r="Q15" s="15">
        <v>69</v>
      </c>
      <c r="R15" s="15">
        <v>0</v>
      </c>
      <c r="S15" s="15">
        <v>0</v>
      </c>
      <c r="T15" s="30">
        <v>0</v>
      </c>
      <c r="U15" s="99"/>
      <c r="AD15" s="71">
        <f>U14/100</f>
        <v>1</v>
      </c>
      <c r="AN15" s="39"/>
      <c r="AO15" s="81"/>
      <c r="AP15" s="82"/>
    </row>
    <row r="16" spans="1:42" s="3" customFormat="1" ht="15.75" customHeight="1" x14ac:dyDescent="0.25">
      <c r="A16" s="123"/>
      <c r="B16" s="187"/>
      <c r="C16" s="216" t="s">
        <v>37</v>
      </c>
      <c r="D16" s="145" t="s">
        <v>95</v>
      </c>
      <c r="E16" s="217" t="s">
        <v>40</v>
      </c>
      <c r="F16" s="218"/>
      <c r="G16" s="219"/>
      <c r="H16" s="8"/>
      <c r="I16" s="8"/>
      <c r="J16" s="8"/>
      <c r="K16" s="8"/>
      <c r="L16" s="8"/>
      <c r="M16" s="8"/>
      <c r="N16" s="8"/>
      <c r="O16" s="8"/>
      <c r="P16" s="8"/>
      <c r="Q16" s="9">
        <v>69</v>
      </c>
      <c r="R16" s="9"/>
      <c r="S16" s="9"/>
      <c r="T16" s="29"/>
      <c r="U16" s="99">
        <f>((H17+I17+J17+K17+L17+M17+N17+O17+P17+Q17+R17+S17+T17)/(H16+I16+J16+K16+L16+M16+N16+O16+P16+Q16+R16+S16+T16))</f>
        <v>98.695652173913047</v>
      </c>
      <c r="AD16" s="39"/>
      <c r="AN16" s="39"/>
      <c r="AO16" s="81"/>
      <c r="AP16" s="82"/>
    </row>
    <row r="17" spans="1:42" s="3" customFormat="1" ht="30.6" x14ac:dyDescent="0.25">
      <c r="A17" s="135"/>
      <c r="B17" s="137"/>
      <c r="C17" s="124"/>
      <c r="D17" s="105"/>
      <c r="E17" s="6" t="s">
        <v>38</v>
      </c>
      <c r="F17" s="6">
        <v>80</v>
      </c>
      <c r="G17" s="25" t="s">
        <v>41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5">
        <v>0</v>
      </c>
      <c r="Q17" s="15">
        <v>6810</v>
      </c>
      <c r="R17" s="15">
        <v>0</v>
      </c>
      <c r="S17" s="15">
        <v>0</v>
      </c>
      <c r="T17" s="30">
        <v>0</v>
      </c>
      <c r="U17" s="99"/>
      <c r="AD17" s="72">
        <f>U16</f>
        <v>98.695652173913047</v>
      </c>
      <c r="AN17" s="39"/>
      <c r="AO17" s="81"/>
      <c r="AP17" s="82"/>
    </row>
    <row r="18" spans="1:42" s="3" customFormat="1" ht="9" customHeight="1" x14ac:dyDescent="0.25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AD18" s="39"/>
      <c r="AN18" s="39"/>
      <c r="AO18" s="81"/>
      <c r="AP18" s="82"/>
    </row>
    <row r="19" spans="1:42" s="3" customFormat="1" ht="15" customHeight="1" x14ac:dyDescent="0.25">
      <c r="A19" s="100">
        <v>3</v>
      </c>
      <c r="B19" s="136" t="s">
        <v>86</v>
      </c>
      <c r="C19" s="102" t="s">
        <v>64</v>
      </c>
      <c r="D19" s="104" t="s">
        <v>96</v>
      </c>
      <c r="E19" s="201" t="s">
        <v>66</v>
      </c>
      <c r="F19" s="202"/>
      <c r="G19" s="203"/>
      <c r="H19" s="8"/>
      <c r="I19" s="8"/>
      <c r="J19" s="8"/>
      <c r="K19" s="8"/>
      <c r="L19" s="8"/>
      <c r="M19" s="8"/>
      <c r="N19" s="8"/>
      <c r="O19" s="8"/>
      <c r="P19" s="8"/>
      <c r="Q19" s="9">
        <v>3</v>
      </c>
      <c r="R19" s="9">
        <v>3</v>
      </c>
      <c r="S19" s="9">
        <v>3</v>
      </c>
      <c r="T19" s="9"/>
      <c r="U19" s="99">
        <f>((Q20/Q19)*10+(R20/R19)*10+(S20/S19)*10)/3</f>
        <v>99.097421331105537</v>
      </c>
      <c r="AD19" s="39"/>
      <c r="AN19" s="39"/>
      <c r="AO19" s="81"/>
      <c r="AP19" s="82"/>
    </row>
    <row r="20" spans="1:42" s="3" customFormat="1" ht="15" customHeight="1" x14ac:dyDescent="0.25">
      <c r="A20" s="186"/>
      <c r="B20" s="187"/>
      <c r="C20" s="209"/>
      <c r="D20" s="145"/>
      <c r="E20" s="160" t="s">
        <v>67</v>
      </c>
      <c r="F20" s="161"/>
      <c r="G20" s="162"/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77">
        <f>SUM(Q21:Q23)</f>
        <v>29.830047619047619</v>
      </c>
      <c r="R20" s="77">
        <f>SUM(R21:R23)</f>
        <v>29.697631578947369</v>
      </c>
      <c r="S20" s="77">
        <f>SUM(S21:S23)</f>
        <v>29.660000000000004</v>
      </c>
      <c r="T20" s="14">
        <v>0</v>
      </c>
      <c r="U20" s="99"/>
      <c r="AD20" s="39"/>
      <c r="AN20" s="39"/>
      <c r="AO20" s="81"/>
      <c r="AP20" s="82"/>
    </row>
    <row r="21" spans="1:42" s="3" customFormat="1" ht="15" customHeight="1" x14ac:dyDescent="0.25">
      <c r="A21" s="186"/>
      <c r="B21" s="187"/>
      <c r="C21" s="209"/>
      <c r="D21" s="145"/>
      <c r="E21" s="106" t="s">
        <v>65</v>
      </c>
      <c r="F21" s="106" t="s">
        <v>52</v>
      </c>
      <c r="G21" s="27" t="s">
        <v>49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76">
        <v>9.9285714285714288</v>
      </c>
      <c r="R21" s="76">
        <v>9.9</v>
      </c>
      <c r="S21" s="76">
        <v>9.9</v>
      </c>
      <c r="T21" s="14">
        <v>0</v>
      </c>
      <c r="U21" s="99"/>
      <c r="AD21" s="39"/>
      <c r="AN21" s="39"/>
      <c r="AO21" s="81"/>
      <c r="AP21" s="82"/>
    </row>
    <row r="22" spans="1:42" s="3" customFormat="1" ht="15" customHeight="1" x14ac:dyDescent="0.25">
      <c r="A22" s="186"/>
      <c r="B22" s="187"/>
      <c r="C22" s="209"/>
      <c r="D22" s="145"/>
      <c r="E22" s="159"/>
      <c r="F22" s="159"/>
      <c r="G22" s="27" t="s">
        <v>50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76">
        <v>9.9121428571428574</v>
      </c>
      <c r="R22" s="76">
        <v>9.8649999999999984</v>
      </c>
      <c r="S22" s="14">
        <v>9.84</v>
      </c>
      <c r="T22" s="14">
        <v>0</v>
      </c>
      <c r="U22" s="99"/>
      <c r="AD22" s="39"/>
      <c r="AN22" s="39"/>
      <c r="AO22" s="81"/>
      <c r="AP22" s="82"/>
    </row>
    <row r="23" spans="1:42" s="3" customFormat="1" ht="13.95" customHeight="1" x14ac:dyDescent="0.25">
      <c r="A23" s="101"/>
      <c r="B23" s="137"/>
      <c r="C23" s="103"/>
      <c r="D23" s="105"/>
      <c r="E23" s="107"/>
      <c r="F23" s="107"/>
      <c r="G23" s="26" t="s">
        <v>51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76">
        <v>9.9893333333333327</v>
      </c>
      <c r="R23" s="76">
        <v>9.9326315789473689</v>
      </c>
      <c r="S23" s="14">
        <v>9.92</v>
      </c>
      <c r="T23" s="14">
        <v>0</v>
      </c>
      <c r="U23" s="99"/>
      <c r="AD23" s="39"/>
      <c r="AN23" s="39"/>
      <c r="AO23" s="81"/>
      <c r="AP23" s="82"/>
    </row>
    <row r="24" spans="1:42" s="3" customFormat="1" ht="9" customHeight="1" x14ac:dyDescent="0.25">
      <c r="A24" s="131"/>
      <c r="B24" s="132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AD24" s="39"/>
      <c r="AN24" s="39"/>
      <c r="AO24" s="81"/>
      <c r="AP24" s="82"/>
    </row>
    <row r="25" spans="1:42" s="3" customFormat="1" ht="12.75" customHeight="1" x14ac:dyDescent="0.25">
      <c r="A25" s="110">
        <v>4</v>
      </c>
      <c r="B25" s="136" t="s">
        <v>35</v>
      </c>
      <c r="C25" s="138" t="s">
        <v>42</v>
      </c>
      <c r="D25" s="140" t="s">
        <v>97</v>
      </c>
      <c r="E25" s="201" t="s">
        <v>44</v>
      </c>
      <c r="F25" s="202"/>
      <c r="G25" s="203"/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3</v>
      </c>
      <c r="R25" s="10">
        <v>1</v>
      </c>
      <c r="S25" s="10">
        <v>0</v>
      </c>
      <c r="T25" s="10">
        <v>0</v>
      </c>
      <c r="U25" s="99">
        <f>((H26+I26+J26+K26+L26+M26+N26+O26+P26+Q26+R26+S26+T26)/(H25+I25+J25+K25+L25+M25+N25+O25+P25+Q25+R25+S25+T25))*100</f>
        <v>100</v>
      </c>
      <c r="AD25" s="39"/>
      <c r="AN25" s="39"/>
      <c r="AO25" s="81"/>
      <c r="AP25" s="82"/>
    </row>
    <row r="26" spans="1:42" s="3" customFormat="1" ht="36" customHeight="1" x14ac:dyDescent="0.25">
      <c r="A26" s="135"/>
      <c r="B26" s="137"/>
      <c r="C26" s="139"/>
      <c r="D26" s="141"/>
      <c r="E26" s="6" t="s">
        <v>43</v>
      </c>
      <c r="F26" s="7">
        <v>1</v>
      </c>
      <c r="G26" s="26" t="s">
        <v>46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3</v>
      </c>
      <c r="R26" s="16">
        <v>1</v>
      </c>
      <c r="S26" s="16">
        <v>0</v>
      </c>
      <c r="T26" s="16">
        <v>0</v>
      </c>
      <c r="U26" s="99"/>
      <c r="AD26" s="39"/>
      <c r="AN26" s="39"/>
      <c r="AO26" s="81"/>
      <c r="AP26" s="82"/>
    </row>
    <row r="27" spans="1:42" s="3" customFormat="1" ht="9" customHeight="1" x14ac:dyDescent="0.25">
      <c r="A27" s="131"/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AD27" s="39"/>
      <c r="AN27" s="39"/>
      <c r="AO27" s="81"/>
      <c r="AP27" s="82"/>
    </row>
    <row r="28" spans="1:42" s="3" customFormat="1" ht="15" customHeight="1" x14ac:dyDescent="0.25">
      <c r="A28" s="100">
        <v>5</v>
      </c>
      <c r="B28" s="136" t="s">
        <v>85</v>
      </c>
      <c r="C28" s="138" t="s">
        <v>68</v>
      </c>
      <c r="D28" s="140" t="s">
        <v>98</v>
      </c>
      <c r="E28" s="31" t="s">
        <v>45</v>
      </c>
      <c r="F28" s="32"/>
      <c r="G28" s="33"/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99">
        <f>IFERROR(((H29+I29+J29+K29+L29+M29+N29+O29+P29+Q29+R29+S29+T29)/(H28+I28+J28+K28+L28+M28+N28+O28+P28+Q28+R28+S28+T28))*100,0)</f>
        <v>0</v>
      </c>
      <c r="AD28" s="39"/>
      <c r="AN28" s="39"/>
      <c r="AO28" s="81"/>
      <c r="AP28" s="82"/>
    </row>
    <row r="29" spans="1:42" s="3" customFormat="1" ht="36" customHeight="1" x14ac:dyDescent="0.25">
      <c r="A29" s="101"/>
      <c r="B29" s="137"/>
      <c r="C29" s="139"/>
      <c r="D29" s="141"/>
      <c r="E29" s="6" t="s">
        <v>87</v>
      </c>
      <c r="F29" s="7">
        <v>1</v>
      </c>
      <c r="G29" s="26" t="s">
        <v>46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5">
        <v>0</v>
      </c>
      <c r="U29" s="99"/>
      <c r="AD29" s="39"/>
      <c r="AN29" s="39"/>
      <c r="AO29" s="81"/>
      <c r="AP29" s="82"/>
    </row>
    <row r="30" spans="1:42" ht="30" customHeight="1" x14ac:dyDescent="0.25">
      <c r="A30" s="1" t="s">
        <v>28</v>
      </c>
      <c r="H30" s="125" t="s">
        <v>69</v>
      </c>
      <c r="I30" s="125"/>
      <c r="J30" s="125"/>
      <c r="K30" s="125"/>
    </row>
    <row r="31" spans="1:42" ht="30" customHeight="1" x14ac:dyDescent="0.25">
      <c r="H31" s="18"/>
      <c r="I31" s="19" t="s">
        <v>36</v>
      </c>
      <c r="J31" s="19"/>
    </row>
    <row r="32" spans="1:42" ht="30" customHeight="1" x14ac:dyDescent="0.25">
      <c r="H32" s="20"/>
      <c r="I32" s="19" t="s">
        <v>27</v>
      </c>
      <c r="J32" s="19"/>
    </row>
    <row r="33" spans="1:42" ht="30" customHeight="1" x14ac:dyDescent="0.25">
      <c r="H33" s="21"/>
      <c r="I33" s="19" t="s">
        <v>26</v>
      </c>
      <c r="J33" s="19"/>
    </row>
    <row r="34" spans="1:42" ht="30.75" customHeight="1" x14ac:dyDescent="0.25">
      <c r="H34" s="28"/>
      <c r="I34" s="19"/>
      <c r="J34" s="19"/>
    </row>
    <row r="35" spans="1:42" ht="23.25" customHeight="1" x14ac:dyDescent="0.25"/>
    <row r="36" spans="1:42" ht="15.6" x14ac:dyDescent="0.25">
      <c r="A36" s="113" t="s">
        <v>0</v>
      </c>
      <c r="B36" s="114"/>
      <c r="C36" s="114"/>
      <c r="D36" s="114"/>
      <c r="E36" s="114"/>
      <c r="F36" s="114"/>
      <c r="G36" s="114"/>
      <c r="H36" s="115"/>
      <c r="I36" s="210" t="s">
        <v>30</v>
      </c>
      <c r="J36" s="211"/>
      <c r="K36" s="211"/>
      <c r="L36" s="211"/>
      <c r="M36" s="211"/>
      <c r="N36" s="211"/>
      <c r="O36" s="211"/>
      <c r="P36" s="211"/>
      <c r="Q36" s="211"/>
      <c r="R36" s="211"/>
      <c r="S36" s="211"/>
      <c r="T36" s="211"/>
      <c r="U36" s="212"/>
    </row>
    <row r="37" spans="1:42" ht="15.6" x14ac:dyDescent="0.25">
      <c r="A37" s="113" t="s">
        <v>19</v>
      </c>
      <c r="B37" s="114"/>
      <c r="C37" s="115"/>
      <c r="D37" s="113" t="s">
        <v>20</v>
      </c>
      <c r="E37" s="114"/>
      <c r="F37" s="114"/>
      <c r="G37" s="114"/>
      <c r="H37" s="115"/>
      <c r="I37" s="213"/>
      <c r="J37" s="214"/>
      <c r="K37" s="214"/>
      <c r="L37" s="214"/>
      <c r="M37" s="214"/>
      <c r="N37" s="214"/>
      <c r="O37" s="214"/>
      <c r="P37" s="214"/>
      <c r="Q37" s="214"/>
      <c r="R37" s="214"/>
      <c r="S37" s="214"/>
      <c r="T37" s="214"/>
      <c r="U37" s="215"/>
    </row>
    <row r="38" spans="1:42" ht="13.8" x14ac:dyDescent="0.25">
      <c r="A38" s="4" t="s">
        <v>15</v>
      </c>
      <c r="B38" s="4" t="s">
        <v>14</v>
      </c>
      <c r="C38" s="4" t="s">
        <v>16</v>
      </c>
      <c r="D38" s="4" t="s">
        <v>18</v>
      </c>
      <c r="E38" s="4" t="s">
        <v>17</v>
      </c>
      <c r="F38" s="4" t="s">
        <v>21</v>
      </c>
      <c r="G38" s="129" t="s">
        <v>29</v>
      </c>
      <c r="H38" s="130"/>
      <c r="I38" s="126" t="s">
        <v>31</v>
      </c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8"/>
      <c r="U38" s="22" t="s">
        <v>32</v>
      </c>
    </row>
    <row r="39" spans="1:42" s="2" customFormat="1" ht="15" customHeight="1" x14ac:dyDescent="0.25">
      <c r="A39" s="100">
        <v>1</v>
      </c>
      <c r="B39" s="136" t="str">
        <f>B8</f>
        <v>Reclutamiento y Selección</v>
      </c>
      <c r="C39" s="102" t="str">
        <f>C8</f>
        <v xml:space="preserve">Permanencia de personal </v>
      </c>
      <c r="D39" s="104" t="str">
        <f>D8</f>
        <v>((Plantilla de personal autorizado de MAC-Vacantes generadas)/Plantilla de personal autorizado de MAC) * 100</v>
      </c>
      <c r="E39" s="156" t="s">
        <v>38</v>
      </c>
      <c r="F39" s="178">
        <f>F10</f>
        <v>0.9</v>
      </c>
      <c r="G39" s="152">
        <f>U8</f>
        <v>99.033816425120762</v>
      </c>
      <c r="H39" s="181"/>
      <c r="I39" s="163">
        <f>SUM(H9:T9)</f>
        <v>2</v>
      </c>
      <c r="J39" s="164"/>
      <c r="K39" s="169" t="s">
        <v>99</v>
      </c>
      <c r="L39" s="170"/>
      <c r="M39" s="170"/>
      <c r="N39" s="170"/>
      <c r="O39" s="170"/>
      <c r="P39" s="170"/>
      <c r="Q39" s="170"/>
      <c r="R39" s="170"/>
      <c r="S39" s="170"/>
      <c r="T39" s="171"/>
      <c r="U39" s="146"/>
      <c r="AD39" s="38"/>
      <c r="AN39" s="38"/>
      <c r="AO39" s="80"/>
      <c r="AP39" s="83"/>
    </row>
    <row r="40" spans="1:42" s="2" customFormat="1" ht="15" customHeight="1" x14ac:dyDescent="0.25">
      <c r="A40" s="186"/>
      <c r="B40" s="187"/>
      <c r="C40" s="209"/>
      <c r="D40" s="145"/>
      <c r="E40" s="157"/>
      <c r="F40" s="179"/>
      <c r="G40" s="182"/>
      <c r="H40" s="183"/>
      <c r="I40" s="165"/>
      <c r="J40" s="166"/>
      <c r="K40" s="172"/>
      <c r="L40" s="173"/>
      <c r="M40" s="173"/>
      <c r="N40" s="173"/>
      <c r="O40" s="173"/>
      <c r="P40" s="173"/>
      <c r="Q40" s="173"/>
      <c r="R40" s="173"/>
      <c r="S40" s="173"/>
      <c r="T40" s="174"/>
      <c r="U40" s="146"/>
      <c r="AD40" s="38"/>
      <c r="AN40" s="38"/>
      <c r="AO40" s="80"/>
      <c r="AP40" s="83"/>
    </row>
    <row r="41" spans="1:42" s="2" customFormat="1" ht="15" customHeight="1" x14ac:dyDescent="0.25">
      <c r="A41" s="186"/>
      <c r="B41" s="187"/>
      <c r="C41" s="209"/>
      <c r="D41" s="145"/>
      <c r="E41" s="157"/>
      <c r="F41" s="179"/>
      <c r="G41" s="182"/>
      <c r="H41" s="183"/>
      <c r="I41" s="165"/>
      <c r="J41" s="166"/>
      <c r="K41" s="172"/>
      <c r="L41" s="173"/>
      <c r="M41" s="173"/>
      <c r="N41" s="173"/>
      <c r="O41" s="173"/>
      <c r="P41" s="173"/>
      <c r="Q41" s="173"/>
      <c r="R41" s="173"/>
      <c r="S41" s="173"/>
      <c r="T41" s="174"/>
      <c r="U41" s="146"/>
      <c r="AD41" s="38"/>
      <c r="AN41" s="38"/>
      <c r="AO41" s="80"/>
      <c r="AP41" s="83"/>
    </row>
    <row r="42" spans="1:42" s="2" customFormat="1" ht="15" customHeight="1" x14ac:dyDescent="0.25">
      <c r="A42" s="186"/>
      <c r="B42" s="187"/>
      <c r="C42" s="209"/>
      <c r="D42" s="145"/>
      <c r="E42" s="157"/>
      <c r="F42" s="179"/>
      <c r="G42" s="182"/>
      <c r="H42" s="183"/>
      <c r="I42" s="165"/>
      <c r="J42" s="166"/>
      <c r="K42" s="172"/>
      <c r="L42" s="173"/>
      <c r="M42" s="173"/>
      <c r="N42" s="173"/>
      <c r="O42" s="173"/>
      <c r="P42" s="173"/>
      <c r="Q42" s="173"/>
      <c r="R42" s="173"/>
      <c r="S42" s="173"/>
      <c r="T42" s="174"/>
      <c r="U42" s="146"/>
      <c r="AD42" s="38"/>
      <c r="AN42" s="38"/>
      <c r="AO42" s="80"/>
      <c r="AP42" s="83"/>
    </row>
    <row r="43" spans="1:42" s="2" customFormat="1" ht="15" customHeight="1" x14ac:dyDescent="0.25">
      <c r="A43" s="186"/>
      <c r="B43" s="187"/>
      <c r="C43" s="209"/>
      <c r="D43" s="145"/>
      <c r="E43" s="157"/>
      <c r="F43" s="179"/>
      <c r="G43" s="182"/>
      <c r="H43" s="183"/>
      <c r="I43" s="165"/>
      <c r="J43" s="166"/>
      <c r="K43" s="172"/>
      <c r="L43" s="173"/>
      <c r="M43" s="173"/>
      <c r="N43" s="173"/>
      <c r="O43" s="173"/>
      <c r="P43" s="173"/>
      <c r="Q43" s="173"/>
      <c r="R43" s="173"/>
      <c r="S43" s="173"/>
      <c r="T43" s="174"/>
      <c r="U43" s="146"/>
      <c r="AD43" s="38"/>
      <c r="AN43" s="38"/>
      <c r="AO43" s="80"/>
      <c r="AP43" s="83"/>
    </row>
    <row r="44" spans="1:42" s="2" customFormat="1" ht="15" customHeight="1" x14ac:dyDescent="0.25">
      <c r="A44" s="186"/>
      <c r="B44" s="187"/>
      <c r="C44" s="209"/>
      <c r="D44" s="145"/>
      <c r="E44" s="157"/>
      <c r="F44" s="179"/>
      <c r="G44" s="182"/>
      <c r="H44" s="183"/>
      <c r="I44" s="165"/>
      <c r="J44" s="166"/>
      <c r="K44" s="172"/>
      <c r="L44" s="173"/>
      <c r="M44" s="173"/>
      <c r="N44" s="173"/>
      <c r="O44" s="173"/>
      <c r="P44" s="173"/>
      <c r="Q44" s="173"/>
      <c r="R44" s="173"/>
      <c r="S44" s="173"/>
      <c r="T44" s="174"/>
      <c r="U44" s="146"/>
      <c r="AD44" s="38"/>
      <c r="AN44" s="38"/>
      <c r="AO44" s="80"/>
      <c r="AP44" s="83"/>
    </row>
    <row r="45" spans="1:42" s="3" customFormat="1" ht="15" customHeight="1" x14ac:dyDescent="0.25">
      <c r="A45" s="101"/>
      <c r="B45" s="137"/>
      <c r="C45" s="103"/>
      <c r="D45" s="105"/>
      <c r="E45" s="158"/>
      <c r="F45" s="180"/>
      <c r="G45" s="184"/>
      <c r="H45" s="185"/>
      <c r="I45" s="167"/>
      <c r="J45" s="168"/>
      <c r="K45" s="175"/>
      <c r="L45" s="176"/>
      <c r="M45" s="176"/>
      <c r="N45" s="176"/>
      <c r="O45" s="176"/>
      <c r="P45" s="176"/>
      <c r="Q45" s="176"/>
      <c r="R45" s="176"/>
      <c r="S45" s="176"/>
      <c r="T45" s="177"/>
      <c r="U45" s="146"/>
      <c r="AD45" s="39"/>
      <c r="AN45" s="39"/>
      <c r="AO45" s="81"/>
      <c r="AP45" s="82"/>
    </row>
    <row r="46" spans="1:42" s="3" customFormat="1" ht="14.25" customHeight="1" x14ac:dyDescent="0.25">
      <c r="A46" s="131"/>
      <c r="B46" s="132"/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1"/>
      <c r="AD46" s="39"/>
      <c r="AN46" s="39"/>
      <c r="AO46" s="81"/>
      <c r="AP46" s="82"/>
    </row>
    <row r="47" spans="1:42" s="3" customFormat="1" ht="12.75" customHeight="1" x14ac:dyDescent="0.25">
      <c r="A47" s="207">
        <v>2</v>
      </c>
      <c r="B47" s="208" t="str">
        <f>B14</f>
        <v>Capacitación</v>
      </c>
      <c r="C47" s="190" t="str">
        <f>C14</f>
        <v>Capacitación efectiva</v>
      </c>
      <c r="D47" s="134" t="str">
        <f>D14</f>
        <v>(Participantes efectivos en el curso/Participantes inscritos al curso) * 100</v>
      </c>
      <c r="E47" s="205" t="s">
        <v>38</v>
      </c>
      <c r="F47" s="206">
        <f>F15</f>
        <v>0.98</v>
      </c>
      <c r="G47" s="152">
        <f>U14</f>
        <v>100</v>
      </c>
      <c r="H47" s="181"/>
      <c r="I47" s="163"/>
      <c r="J47" s="164"/>
      <c r="K47" s="163"/>
      <c r="L47" s="188"/>
      <c r="M47" s="188"/>
      <c r="N47" s="188"/>
      <c r="O47" s="188"/>
      <c r="P47" s="188"/>
      <c r="Q47" s="188"/>
      <c r="R47" s="188"/>
      <c r="S47" s="188"/>
      <c r="T47" s="164"/>
      <c r="U47" s="134"/>
      <c r="AD47" s="39"/>
      <c r="AN47" s="39"/>
      <c r="AO47" s="81"/>
      <c r="AP47" s="82"/>
    </row>
    <row r="48" spans="1:42" s="3" customFormat="1" ht="24.75" customHeight="1" x14ac:dyDescent="0.25">
      <c r="A48" s="207"/>
      <c r="B48" s="208"/>
      <c r="C48" s="190"/>
      <c r="D48" s="134"/>
      <c r="E48" s="205"/>
      <c r="F48" s="206"/>
      <c r="G48" s="184"/>
      <c r="H48" s="185"/>
      <c r="I48" s="167"/>
      <c r="J48" s="168"/>
      <c r="K48" s="167"/>
      <c r="L48" s="189"/>
      <c r="M48" s="189"/>
      <c r="N48" s="189"/>
      <c r="O48" s="189"/>
      <c r="P48" s="189"/>
      <c r="Q48" s="189"/>
      <c r="R48" s="189"/>
      <c r="S48" s="189"/>
      <c r="T48" s="168"/>
      <c r="U48" s="134"/>
      <c r="AD48" s="39"/>
      <c r="AN48" s="39"/>
      <c r="AO48" s="81"/>
      <c r="AP48" s="82"/>
    </row>
    <row r="49" spans="1:42" s="3" customFormat="1" ht="15.75" customHeight="1" x14ac:dyDescent="0.25">
      <c r="A49" s="207"/>
      <c r="B49" s="208"/>
      <c r="C49" s="190" t="str">
        <f>C16</f>
        <v xml:space="preserve">Aprovechamiento </v>
      </c>
      <c r="D49" s="134" t="str">
        <f>D16</f>
        <v>(Sumatoria de calificaciones obtenidas/Participantes efectivos en el curso</v>
      </c>
      <c r="E49" s="205" t="s">
        <v>38</v>
      </c>
      <c r="F49" s="205">
        <f>F17</f>
        <v>80</v>
      </c>
      <c r="G49" s="152">
        <f>U16</f>
        <v>98.695652173913047</v>
      </c>
      <c r="H49" s="204"/>
      <c r="I49" s="191"/>
      <c r="J49" s="191"/>
      <c r="K49" s="191"/>
      <c r="L49" s="191"/>
      <c r="M49" s="191"/>
      <c r="N49" s="191"/>
      <c r="O49" s="191"/>
      <c r="P49" s="191"/>
      <c r="Q49" s="191"/>
      <c r="R49" s="191"/>
      <c r="S49" s="191"/>
      <c r="T49" s="191"/>
      <c r="U49" s="134"/>
      <c r="AD49" s="39"/>
      <c r="AN49" s="39"/>
      <c r="AO49" s="81"/>
      <c r="AP49" s="82"/>
    </row>
    <row r="50" spans="1:42" s="3" customFormat="1" ht="22.5" customHeight="1" x14ac:dyDescent="0.25">
      <c r="A50" s="207"/>
      <c r="B50" s="208"/>
      <c r="C50" s="190"/>
      <c r="D50" s="134"/>
      <c r="E50" s="205"/>
      <c r="F50" s="205"/>
      <c r="G50" s="184"/>
      <c r="H50" s="184"/>
      <c r="I50" s="191"/>
      <c r="J50" s="191"/>
      <c r="K50" s="191"/>
      <c r="L50" s="191"/>
      <c r="M50" s="191"/>
      <c r="N50" s="191"/>
      <c r="O50" s="191"/>
      <c r="P50" s="191"/>
      <c r="Q50" s="191"/>
      <c r="R50" s="191"/>
      <c r="S50" s="191"/>
      <c r="T50" s="191"/>
      <c r="U50" s="134"/>
      <c r="AD50" s="39"/>
      <c r="AN50" s="39"/>
      <c r="AO50" s="81"/>
      <c r="AP50" s="82"/>
    </row>
    <row r="51" spans="1:42" s="3" customFormat="1" ht="9" customHeight="1" x14ac:dyDescent="0.25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AD51" s="39"/>
      <c r="AN51" s="39"/>
      <c r="AO51" s="81"/>
      <c r="AP51" s="82"/>
    </row>
    <row r="52" spans="1:42" s="3" customFormat="1" ht="15" customHeight="1" x14ac:dyDescent="0.25">
      <c r="A52" s="100">
        <v>3</v>
      </c>
      <c r="B52" s="136" t="str">
        <f>B19</f>
        <v>Desempeño del Personal</v>
      </c>
      <c r="C52" s="142" t="str">
        <f>C19</f>
        <v>Promedio de evaluación de desempeño</v>
      </c>
      <c r="D52" s="104" t="str">
        <f>D19</f>
        <v>(Promedio de la evaluación de la plantilla/Número de distritos) * 10</v>
      </c>
      <c r="E52" s="156" t="s">
        <v>65</v>
      </c>
      <c r="F52" s="192" t="str">
        <f>F21</f>
        <v>80 pts</v>
      </c>
      <c r="G52" s="195">
        <f>U19</f>
        <v>99.097421331105537</v>
      </c>
      <c r="H52" s="196"/>
      <c r="I52" s="147"/>
      <c r="J52" s="147"/>
      <c r="K52" s="147"/>
      <c r="L52" s="147"/>
      <c r="M52" s="147"/>
      <c r="N52" s="147">
        <v>5</v>
      </c>
      <c r="O52" s="147"/>
      <c r="P52" s="147"/>
      <c r="Q52" s="147"/>
      <c r="R52" s="147"/>
      <c r="S52" s="147"/>
      <c r="T52" s="147"/>
      <c r="U52" s="146"/>
      <c r="AD52" s="39"/>
      <c r="AN52" s="39"/>
      <c r="AO52" s="81"/>
      <c r="AP52" s="82"/>
    </row>
    <row r="53" spans="1:42" s="3" customFormat="1" ht="15" customHeight="1" x14ac:dyDescent="0.25">
      <c r="A53" s="186"/>
      <c r="B53" s="187"/>
      <c r="C53" s="143"/>
      <c r="D53" s="145"/>
      <c r="E53" s="157"/>
      <c r="F53" s="193"/>
      <c r="G53" s="197"/>
      <c r="H53" s="198"/>
      <c r="I53" s="147"/>
      <c r="J53" s="147"/>
      <c r="K53" s="147"/>
      <c r="L53" s="147"/>
      <c r="M53" s="147"/>
      <c r="N53" s="147" t="e">
        <f>SUM(N54:N58)</f>
        <v>#REF!</v>
      </c>
      <c r="O53" s="147"/>
      <c r="P53" s="147"/>
      <c r="Q53" s="147"/>
      <c r="R53" s="147"/>
      <c r="S53" s="147"/>
      <c r="T53" s="147"/>
      <c r="U53" s="146"/>
      <c r="AD53" s="39"/>
      <c r="AN53" s="39"/>
      <c r="AO53" s="81"/>
      <c r="AP53" s="82"/>
    </row>
    <row r="54" spans="1:42" s="3" customFormat="1" ht="15" customHeight="1" x14ac:dyDescent="0.25">
      <c r="A54" s="186"/>
      <c r="B54" s="187"/>
      <c r="C54" s="143"/>
      <c r="D54" s="145"/>
      <c r="E54" s="157"/>
      <c r="F54" s="193"/>
      <c r="G54" s="197"/>
      <c r="H54" s="198"/>
      <c r="I54" s="147"/>
      <c r="J54" s="147"/>
      <c r="K54" s="147"/>
      <c r="L54" s="147"/>
      <c r="M54" s="147"/>
      <c r="N54" s="147" t="e">
        <f>'RECLUTAMIENTO, CAPA Y EVAL'!#REF!</f>
        <v>#REF!</v>
      </c>
      <c r="O54" s="147"/>
      <c r="P54" s="147"/>
      <c r="Q54" s="147"/>
      <c r="R54" s="147"/>
      <c r="S54" s="147"/>
      <c r="T54" s="147"/>
      <c r="U54" s="146"/>
      <c r="AD54" s="39"/>
      <c r="AN54" s="39"/>
      <c r="AO54" s="81"/>
      <c r="AP54" s="82"/>
    </row>
    <row r="55" spans="1:42" s="3" customFormat="1" ht="15" customHeight="1" x14ac:dyDescent="0.25">
      <c r="A55" s="186"/>
      <c r="B55" s="187"/>
      <c r="C55" s="143"/>
      <c r="D55" s="145"/>
      <c r="E55" s="157"/>
      <c r="F55" s="193"/>
      <c r="G55" s="197"/>
      <c r="H55" s="198"/>
      <c r="I55" s="147"/>
      <c r="J55" s="147"/>
      <c r="K55" s="147"/>
      <c r="L55" s="147"/>
      <c r="M55" s="147"/>
      <c r="N55" s="147" t="e">
        <f>'RECLUTAMIENTO, CAPA Y EVAL'!#REF!</f>
        <v>#REF!</v>
      </c>
      <c r="O55" s="147"/>
      <c r="P55" s="147"/>
      <c r="Q55" s="147"/>
      <c r="R55" s="147"/>
      <c r="S55" s="147"/>
      <c r="T55" s="147"/>
      <c r="U55" s="146"/>
      <c r="AD55" s="39"/>
      <c r="AN55" s="39"/>
      <c r="AO55" s="81"/>
      <c r="AP55" s="82"/>
    </row>
    <row r="56" spans="1:42" s="3" customFormat="1" ht="15" customHeight="1" x14ac:dyDescent="0.25">
      <c r="A56" s="186"/>
      <c r="B56" s="187"/>
      <c r="C56" s="143"/>
      <c r="D56" s="145"/>
      <c r="E56" s="157"/>
      <c r="F56" s="193"/>
      <c r="G56" s="197"/>
      <c r="H56" s="198"/>
      <c r="I56" s="147"/>
      <c r="J56" s="147"/>
      <c r="K56" s="147"/>
      <c r="L56" s="147"/>
      <c r="M56" s="147"/>
      <c r="N56" s="147" t="e">
        <f>'RECLUTAMIENTO, CAPA Y EVAL'!#REF!</f>
        <v>#REF!</v>
      </c>
      <c r="O56" s="147"/>
      <c r="P56" s="147"/>
      <c r="Q56" s="147"/>
      <c r="R56" s="147"/>
      <c r="S56" s="147"/>
      <c r="T56" s="147"/>
      <c r="U56" s="146"/>
      <c r="AD56" s="39"/>
      <c r="AN56" s="39"/>
      <c r="AO56" s="81"/>
      <c r="AP56" s="82"/>
    </row>
    <row r="57" spans="1:42" s="3" customFormat="1" ht="12.75" customHeight="1" x14ac:dyDescent="0.25">
      <c r="A57" s="186"/>
      <c r="B57" s="187"/>
      <c r="C57" s="143"/>
      <c r="D57" s="145"/>
      <c r="E57" s="157"/>
      <c r="F57" s="193"/>
      <c r="G57" s="197"/>
      <c r="H57" s="198"/>
      <c r="I57" s="147"/>
      <c r="J57" s="147"/>
      <c r="K57" s="147"/>
      <c r="L57" s="147"/>
      <c r="M57" s="147"/>
      <c r="N57" s="147" t="e">
        <f>'RECLUTAMIENTO, CAPA Y EVAL'!#REF!</f>
        <v>#REF!</v>
      </c>
      <c r="O57" s="147"/>
      <c r="P57" s="147"/>
      <c r="Q57" s="147"/>
      <c r="R57" s="147"/>
      <c r="S57" s="147"/>
      <c r="T57" s="147"/>
      <c r="U57" s="146"/>
      <c r="AD57" s="39"/>
      <c r="AN57" s="39"/>
      <c r="AO57" s="81"/>
      <c r="AP57" s="82"/>
    </row>
    <row r="58" spans="1:42" s="3" customFormat="1" ht="12.75" customHeight="1" x14ac:dyDescent="0.25">
      <c r="A58" s="101"/>
      <c r="B58" s="137"/>
      <c r="C58" s="144"/>
      <c r="D58" s="105"/>
      <c r="E58" s="158"/>
      <c r="F58" s="194"/>
      <c r="G58" s="199"/>
      <c r="H58" s="200"/>
      <c r="I58" s="147"/>
      <c r="J58" s="147"/>
      <c r="K58" s="147"/>
      <c r="L58" s="147"/>
      <c r="M58" s="147"/>
      <c r="N58" s="147" t="e">
        <f>'RECLUTAMIENTO, CAPA Y EVAL'!#REF!</f>
        <v>#REF!</v>
      </c>
      <c r="O58" s="147"/>
      <c r="P58" s="147"/>
      <c r="Q58" s="147"/>
      <c r="R58" s="147"/>
      <c r="S58" s="147"/>
      <c r="T58" s="147"/>
      <c r="U58" s="146"/>
      <c r="AD58" s="39"/>
      <c r="AN58" s="39"/>
      <c r="AO58" s="81"/>
      <c r="AP58" s="82"/>
    </row>
    <row r="59" spans="1:42" s="3" customFormat="1" ht="9" customHeight="1" x14ac:dyDescent="0.25">
      <c r="A59" s="131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  <c r="T59" s="132"/>
      <c r="AD59" s="39"/>
      <c r="AN59" s="39"/>
      <c r="AO59" s="81"/>
      <c r="AP59" s="82"/>
    </row>
    <row r="60" spans="1:42" s="3" customFormat="1" ht="15" customHeight="1" x14ac:dyDescent="0.25">
      <c r="A60" s="110">
        <v>4</v>
      </c>
      <c r="B60" s="136" t="str">
        <f>B25</f>
        <v>Soporte Técnico</v>
      </c>
      <c r="C60" s="138" t="str">
        <f>C25</f>
        <v>Efectividad de atención</v>
      </c>
      <c r="D60" s="140" t="str">
        <f>D25</f>
        <v>(Solicitudes atendidas/Casos levantados) * 100</v>
      </c>
      <c r="E60" s="106" t="s">
        <v>43</v>
      </c>
      <c r="F60" s="108">
        <f>F26</f>
        <v>1</v>
      </c>
      <c r="G60" s="148">
        <f>U25</f>
        <v>100</v>
      </c>
      <c r="H60" s="149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  <c r="T60" s="146"/>
      <c r="U60" s="134"/>
      <c r="AD60" s="39"/>
      <c r="AN60" s="39"/>
      <c r="AO60" s="81"/>
      <c r="AP60" s="82"/>
    </row>
    <row r="61" spans="1:42" s="3" customFormat="1" ht="36" customHeight="1" x14ac:dyDescent="0.25">
      <c r="A61" s="135"/>
      <c r="B61" s="137"/>
      <c r="C61" s="139"/>
      <c r="D61" s="141"/>
      <c r="E61" s="107"/>
      <c r="F61" s="109"/>
      <c r="G61" s="150"/>
      <c r="H61" s="151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  <c r="T61" s="146"/>
      <c r="U61" s="134"/>
      <c r="AD61" s="39"/>
      <c r="AN61" s="39"/>
      <c r="AO61" s="81"/>
      <c r="AP61" s="82"/>
    </row>
    <row r="62" spans="1:42" s="3" customFormat="1" ht="9" customHeight="1" x14ac:dyDescent="0.25">
      <c r="A62" s="131"/>
      <c r="B62" s="132"/>
      <c r="C62" s="132"/>
      <c r="D62" s="132"/>
      <c r="E62" s="132"/>
      <c r="F62" s="132"/>
      <c r="G62" s="132"/>
      <c r="H62" s="132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AD62" s="39"/>
      <c r="AN62" s="39"/>
      <c r="AO62" s="81"/>
      <c r="AP62" s="82"/>
    </row>
    <row r="63" spans="1:42" s="3" customFormat="1" ht="15" customHeight="1" x14ac:dyDescent="0.25">
      <c r="A63" s="100">
        <v>5</v>
      </c>
      <c r="B63" s="136" t="str">
        <f>B28</f>
        <v>Suministro de bienes y servicios</v>
      </c>
      <c r="C63" s="142" t="str">
        <f t="shared" ref="C63:D63" si="1">C28</f>
        <v>Solicitudes efectivas</v>
      </c>
      <c r="D63" s="140" t="str">
        <f t="shared" si="1"/>
        <v>(Solicitudes atendidas/Solicitudes presentadas) * 100</v>
      </c>
      <c r="E63" s="106" t="s">
        <v>43</v>
      </c>
      <c r="F63" s="7">
        <v>1</v>
      </c>
      <c r="G63" s="152">
        <f>U28</f>
        <v>0</v>
      </c>
      <c r="H63" s="153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  <c r="T63" s="146"/>
      <c r="U63" s="134"/>
      <c r="AD63" s="39"/>
      <c r="AN63" s="39"/>
      <c r="AO63" s="81"/>
      <c r="AP63" s="82"/>
    </row>
    <row r="64" spans="1:42" s="3" customFormat="1" ht="36" customHeight="1" x14ac:dyDescent="0.25">
      <c r="A64" s="101"/>
      <c r="B64" s="137"/>
      <c r="C64" s="144"/>
      <c r="D64" s="141"/>
      <c r="E64" s="107"/>
      <c r="F64" s="7">
        <f>F29</f>
        <v>1</v>
      </c>
      <c r="G64" s="154"/>
      <c r="H64" s="155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  <c r="T64" s="146"/>
      <c r="U64" s="134"/>
      <c r="AD64" s="39"/>
      <c r="AN64" s="39"/>
      <c r="AO64" s="81"/>
      <c r="AP64" s="82"/>
    </row>
    <row r="65" spans="1:42" s="3" customFormat="1" ht="9" customHeight="1" x14ac:dyDescent="0.25">
      <c r="A65" s="131"/>
      <c r="B65" s="132"/>
      <c r="C65" s="132"/>
      <c r="D65" s="132"/>
      <c r="E65" s="132"/>
      <c r="F65" s="132"/>
      <c r="G65" s="132"/>
      <c r="H65" s="132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  <c r="T65" s="133"/>
      <c r="AD65" s="39"/>
      <c r="AN65" s="39"/>
      <c r="AO65" s="81"/>
      <c r="AP65" s="82"/>
    </row>
  </sheetData>
  <mergeCells count="116">
    <mergeCell ref="A1:U1"/>
    <mergeCell ref="A3:U3"/>
    <mergeCell ref="H5:T5"/>
    <mergeCell ref="U5:U7"/>
    <mergeCell ref="D6:G6"/>
    <mergeCell ref="H6:P6"/>
    <mergeCell ref="Q6:T6"/>
    <mergeCell ref="A13:T13"/>
    <mergeCell ref="C14:C15"/>
    <mergeCell ref="D14:D15"/>
    <mergeCell ref="B14:B17"/>
    <mergeCell ref="A14:A17"/>
    <mergeCell ref="D16:D17"/>
    <mergeCell ref="E14:G14"/>
    <mergeCell ref="A5:A7"/>
    <mergeCell ref="B5:G5"/>
    <mergeCell ref="B6:C6"/>
    <mergeCell ref="E8:G8"/>
    <mergeCell ref="U8:U12"/>
    <mergeCell ref="E10:E12"/>
    <mergeCell ref="E9:G9"/>
    <mergeCell ref="A8:A12"/>
    <mergeCell ref="B8:B12"/>
    <mergeCell ref="C8:C12"/>
    <mergeCell ref="D8:D12"/>
    <mergeCell ref="I36:U37"/>
    <mergeCell ref="A37:C37"/>
    <mergeCell ref="D37:H37"/>
    <mergeCell ref="A28:A29"/>
    <mergeCell ref="B28:B29"/>
    <mergeCell ref="C28:C29"/>
    <mergeCell ref="D28:D29"/>
    <mergeCell ref="U28:U29"/>
    <mergeCell ref="H30:K30"/>
    <mergeCell ref="A19:A23"/>
    <mergeCell ref="B19:B23"/>
    <mergeCell ref="C19:C23"/>
    <mergeCell ref="D19:D23"/>
    <mergeCell ref="E19:G19"/>
    <mergeCell ref="C16:C17"/>
    <mergeCell ref="F10:F12"/>
    <mergeCell ref="U19:U23"/>
    <mergeCell ref="A36:H36"/>
    <mergeCell ref="E16:G16"/>
    <mergeCell ref="U14:U15"/>
    <mergeCell ref="U16:U17"/>
    <mergeCell ref="U25:U26"/>
    <mergeCell ref="F21:F23"/>
    <mergeCell ref="U39:U45"/>
    <mergeCell ref="A46:T46"/>
    <mergeCell ref="A47:A50"/>
    <mergeCell ref="B47:B50"/>
    <mergeCell ref="C47:C48"/>
    <mergeCell ref="D47:D48"/>
    <mergeCell ref="A39:A45"/>
    <mergeCell ref="B39:B45"/>
    <mergeCell ref="C39:C45"/>
    <mergeCell ref="D39:D45"/>
    <mergeCell ref="F49:F50"/>
    <mergeCell ref="U47:U48"/>
    <mergeCell ref="U49:U50"/>
    <mergeCell ref="A59:T59"/>
    <mergeCell ref="A24:T24"/>
    <mergeCell ref="A27:T27"/>
    <mergeCell ref="D25:D26"/>
    <mergeCell ref="C25:C26"/>
    <mergeCell ref="B25:B26"/>
    <mergeCell ref="A25:A26"/>
    <mergeCell ref="A52:A58"/>
    <mergeCell ref="B52:B58"/>
    <mergeCell ref="I47:J48"/>
    <mergeCell ref="K47:T48"/>
    <mergeCell ref="C49:C50"/>
    <mergeCell ref="D49:D50"/>
    <mergeCell ref="I49:T50"/>
    <mergeCell ref="F52:F58"/>
    <mergeCell ref="G52:H58"/>
    <mergeCell ref="E25:G25"/>
    <mergeCell ref="G47:H48"/>
    <mergeCell ref="G49:H50"/>
    <mergeCell ref="E47:E48"/>
    <mergeCell ref="F47:F48"/>
    <mergeCell ref="E49:E50"/>
    <mergeCell ref="E21:E23"/>
    <mergeCell ref="E20:G20"/>
    <mergeCell ref="I38:T38"/>
    <mergeCell ref="G38:H38"/>
    <mergeCell ref="I39:J45"/>
    <mergeCell ref="K39:T45"/>
    <mergeCell ref="E39:E45"/>
    <mergeCell ref="F39:F45"/>
    <mergeCell ref="G39:H45"/>
    <mergeCell ref="F60:F61"/>
    <mergeCell ref="A65:T65"/>
    <mergeCell ref="U60:U61"/>
    <mergeCell ref="A62:T62"/>
    <mergeCell ref="A60:A61"/>
    <mergeCell ref="B60:B61"/>
    <mergeCell ref="C60:C61"/>
    <mergeCell ref="D60:D61"/>
    <mergeCell ref="C52:C58"/>
    <mergeCell ref="D52:D58"/>
    <mergeCell ref="U52:U58"/>
    <mergeCell ref="I52:T58"/>
    <mergeCell ref="A63:A64"/>
    <mergeCell ref="B63:B64"/>
    <mergeCell ref="C63:C64"/>
    <mergeCell ref="D63:D64"/>
    <mergeCell ref="U63:U64"/>
    <mergeCell ref="G60:H61"/>
    <mergeCell ref="G63:H64"/>
    <mergeCell ref="I60:T61"/>
    <mergeCell ref="I63:T64"/>
    <mergeCell ref="E60:E61"/>
    <mergeCell ref="E63:E64"/>
    <mergeCell ref="E52:E58"/>
  </mergeCells>
  <conditionalFormatting sqref="H26">
    <cfRule type="colorScale" priority="70">
      <colorScale>
        <cfvo type="min"/>
        <cfvo type="max"/>
        <color rgb="FFF8696B"/>
        <color rgb="FFFCFCFF"/>
      </colorScale>
    </cfRule>
  </conditionalFormatting>
  <conditionalFormatting sqref="H26">
    <cfRule type="colorScale" priority="66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H15:T15">
    <cfRule type="colorScale" priority="64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H17:T17">
    <cfRule type="colorScale" priority="63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U16">
    <cfRule type="dataBar" priority="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{B1F6D412-75BD-4689-BC03-2C38196D0A6A}</x14:id>
        </ext>
      </extLst>
    </cfRule>
  </conditionalFormatting>
  <conditionalFormatting sqref="U25">
    <cfRule type="dataBar" priority="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{D217E6CE-D269-4861-B703-EFE9EC128F91}</x14:id>
        </ext>
      </extLst>
    </cfRule>
  </conditionalFormatting>
  <conditionalFormatting sqref="H29:O29">
    <cfRule type="colorScale" priority="55">
      <colorScale>
        <cfvo type="min"/>
        <cfvo type="max"/>
        <color rgb="FFF8696B"/>
        <color rgb="FFFCFCFF"/>
      </colorScale>
    </cfRule>
  </conditionalFormatting>
  <conditionalFormatting sqref="H29:O29 T29">
    <cfRule type="colorScale" priority="54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U28">
    <cfRule type="dataBar" priority="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{F85EE607-F330-4459-B3B2-774B42CB4CA0}</x14:id>
        </ext>
      </extLst>
    </cfRule>
  </conditionalFormatting>
  <conditionalFormatting sqref="Q12:T12 H12">
    <cfRule type="colorScale" priority="49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H9:T9">
    <cfRule type="colorScale" priority="46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N12:P12">
    <cfRule type="colorScale" priority="43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U51 U62 U65 U46 U59">
    <cfRule type="dataBar" priority="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{EAE37C50-EA57-49F8-8272-C002EA22F1D6}</x14:id>
        </ext>
      </extLst>
    </cfRule>
  </conditionalFormatting>
  <conditionalFormatting sqref="U18:U19 U27 U13:U14 U24">
    <cfRule type="dataBar" priority="8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{8FD4965A-32E8-44EF-B786-5DEAE7AFA76F}</x14:id>
        </ext>
      </extLst>
    </cfRule>
  </conditionalFormatting>
  <conditionalFormatting sqref="G39:H45 G47:H50 G52:H58 G60:H61 G63:H64">
    <cfRule type="dataBar" priority="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{C3195D2D-3973-420C-A6BD-CD2231E20242}</x14:id>
        </ext>
      </extLst>
    </cfRule>
  </conditionalFormatting>
  <conditionalFormatting sqref="U8:U11">
    <cfRule type="dataBar" priority="1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{8499AAA0-55A2-49CA-B707-32961F426DAF}</x14:id>
        </ext>
      </extLst>
    </cfRule>
  </conditionalFormatting>
  <conditionalFormatting sqref="H10:T10 H11 M11:T11 I11:L12">
    <cfRule type="colorScale" priority="127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M12">
    <cfRule type="colorScale" priority="10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H20:M23 R21:T23 O20:P23 T20">
    <cfRule type="colorScale" priority="145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Q20">
    <cfRule type="colorScale" priority="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Q21:Q23">
    <cfRule type="colorScale" priority="9">
      <colorScale>
        <cfvo type="min"/>
        <cfvo type="max"/>
        <color rgb="FFE98BD7"/>
        <color rgb="FF950054"/>
      </colorScale>
    </cfRule>
  </conditionalFormatting>
  <conditionalFormatting sqref="N20:N23">
    <cfRule type="colorScale" priority="7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6:T26">
    <cfRule type="colorScale" priority="6">
      <colorScale>
        <cfvo type="min"/>
        <cfvo type="max"/>
        <color rgb="FFF8696B"/>
        <color rgb="FFFCFCFF"/>
      </colorScale>
    </cfRule>
  </conditionalFormatting>
  <conditionalFormatting sqref="I26:T26">
    <cfRule type="colorScale" priority="5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P29:S29">
    <cfRule type="colorScale" priority="4">
      <colorScale>
        <cfvo type="min"/>
        <cfvo type="max"/>
        <color rgb="FFF8696B"/>
        <color rgb="FFFCFCFF"/>
      </colorScale>
    </cfRule>
  </conditionalFormatting>
  <conditionalFormatting sqref="P29:S29">
    <cfRule type="colorScale" priority="3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R20">
    <cfRule type="colorScale" priority="2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S20">
    <cfRule type="colorScale" priority="1">
      <colorScale>
        <cfvo type="min"/>
        <cfvo type="percentile" val="50"/>
        <cfvo type="max"/>
        <color rgb="FFE98BD7"/>
        <color rgb="FFD5007F"/>
        <color rgb="FF950054"/>
      </colorScale>
    </cfRule>
  </conditionalFormatting>
  <dataValidations count="1">
    <dataValidation showDropDown="1" showInputMessage="1" showErrorMessage="1" sqref="F15:F17 F47 F25:F26 F28:F29 F21 F63:F64 F39 F49 F10 F52 F60" xr:uid="{00000000-0002-0000-0100-000000000000}"/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55" orientation="landscape" r:id="rId1"/>
  <rowBreaks count="1" manualBreakCount="1">
    <brk id="34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F6D412-75BD-4689-BC03-2C38196D0A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U16</xm:sqref>
        </x14:conditionalFormatting>
        <x14:conditionalFormatting xmlns:xm="http://schemas.microsoft.com/office/excel/2006/main">
          <x14:cfRule type="dataBar" id="{D217E6CE-D269-4861-B703-EFE9EC128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U25</xm:sqref>
        </x14:conditionalFormatting>
        <x14:conditionalFormatting xmlns:xm="http://schemas.microsoft.com/office/excel/2006/main">
          <x14:cfRule type="dataBar" id="{F85EE607-F330-4459-B3B2-774B42CB4C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U28</xm:sqref>
        </x14:conditionalFormatting>
        <x14:conditionalFormatting xmlns:xm="http://schemas.microsoft.com/office/excel/2006/main">
          <x14:cfRule type="dataBar" id="{EAE37C50-EA57-49F8-8272-C002EA22F1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U51 U62 U65 U46 U59</xm:sqref>
        </x14:conditionalFormatting>
        <x14:conditionalFormatting xmlns:xm="http://schemas.microsoft.com/office/excel/2006/main">
          <x14:cfRule type="dataBar" id="{8FD4965A-32E8-44EF-B786-5DEAE7AFA7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U18:U19 U27 U13:U14 U24</xm:sqref>
        </x14:conditionalFormatting>
        <x14:conditionalFormatting xmlns:xm="http://schemas.microsoft.com/office/excel/2006/main">
          <x14:cfRule type="dataBar" id="{C3195D2D-3973-420C-A6BD-CD2231E202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G39:H45 G47:H50 G52:H58 G60:H61 G63:H64</xm:sqref>
        </x14:conditionalFormatting>
        <x14:conditionalFormatting xmlns:xm="http://schemas.microsoft.com/office/excel/2006/main">
          <x14:cfRule type="dataBar" id="{8499AAA0-55A2-49CA-B707-32961F426D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U8:U11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6"/>
  <sheetViews>
    <sheetView zoomScale="145" zoomScaleNormal="145" workbookViewId="0">
      <pane xSplit="5" ySplit="3" topLeftCell="F4" activePane="bottomRight" state="frozenSplit"/>
      <selection pane="topRight" activeCell="F1" sqref="F1"/>
      <selection pane="bottomLeft" activeCell="A4" sqref="A4"/>
      <selection pane="bottomRight" activeCell="K22" sqref="K22"/>
    </sheetView>
  </sheetViews>
  <sheetFormatPr baseColWidth="10" defaultRowHeight="13.2" x14ac:dyDescent="0.25"/>
  <cols>
    <col min="1" max="1" width="4.44140625" bestFit="1" customWidth="1"/>
    <col min="2" max="2" width="7.6640625" bestFit="1" customWidth="1"/>
    <col min="3" max="3" width="36.6640625" bestFit="1" customWidth="1"/>
    <col min="4" max="4" width="7" customWidth="1"/>
    <col min="5" max="5" width="26.109375" bestFit="1" customWidth="1"/>
    <col min="6" max="6" width="4.44140625" bestFit="1" customWidth="1"/>
    <col min="7" max="7" width="5.33203125" bestFit="1" customWidth="1"/>
    <col min="8" max="8" width="4.44140625" bestFit="1" customWidth="1"/>
    <col min="9" max="9" width="10.109375" bestFit="1" customWidth="1"/>
    <col min="10" max="10" width="8" bestFit="1" customWidth="1"/>
    <col min="11" max="11" width="9.44140625" bestFit="1" customWidth="1"/>
    <col min="12" max="12" width="8.6640625" bestFit="1" customWidth="1"/>
    <col min="13" max="13" width="8.88671875" bestFit="1" customWidth="1"/>
    <col min="14" max="14" width="43.88671875" bestFit="1" customWidth="1"/>
  </cols>
  <sheetData>
    <row r="1" spans="1:13" ht="13.8" thickBot="1" x14ac:dyDescent="0.3">
      <c r="A1" s="227" t="s">
        <v>100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</row>
    <row r="2" spans="1:13" x14ac:dyDescent="0.25">
      <c r="A2" s="228" t="s">
        <v>53</v>
      </c>
      <c r="B2" s="230" t="s">
        <v>56</v>
      </c>
      <c r="C2" s="230" t="s">
        <v>54</v>
      </c>
      <c r="D2" s="230" t="s">
        <v>61</v>
      </c>
      <c r="E2" s="230" t="s">
        <v>62</v>
      </c>
      <c r="F2" s="230" t="s">
        <v>34</v>
      </c>
      <c r="G2" s="230"/>
      <c r="H2" s="230"/>
      <c r="I2" s="232" t="s">
        <v>55</v>
      </c>
      <c r="J2" s="233"/>
      <c r="K2" s="233"/>
      <c r="L2" s="233"/>
      <c r="M2" s="234"/>
    </row>
    <row r="3" spans="1:13" ht="24" x14ac:dyDescent="0.25">
      <c r="A3" s="229"/>
      <c r="B3" s="231"/>
      <c r="C3" s="231"/>
      <c r="D3" s="231"/>
      <c r="E3" s="231"/>
      <c r="F3" s="35" t="s">
        <v>101</v>
      </c>
      <c r="G3" s="35" t="s">
        <v>102</v>
      </c>
      <c r="H3" s="35" t="s">
        <v>103</v>
      </c>
      <c r="I3" s="91" t="s">
        <v>184</v>
      </c>
      <c r="J3" s="91" t="s">
        <v>185</v>
      </c>
      <c r="K3" s="92" t="s">
        <v>186</v>
      </c>
      <c r="L3" s="92" t="s">
        <v>187</v>
      </c>
      <c r="M3" s="40" t="s">
        <v>63</v>
      </c>
    </row>
    <row r="4" spans="1:13" ht="13.8" x14ac:dyDescent="0.3">
      <c r="A4" s="41">
        <v>1</v>
      </c>
      <c r="B4" s="34" t="s">
        <v>57</v>
      </c>
      <c r="C4" s="88" t="s">
        <v>104</v>
      </c>
      <c r="D4" s="36"/>
      <c r="E4" s="36"/>
      <c r="F4" s="36"/>
      <c r="G4" s="36">
        <v>100</v>
      </c>
      <c r="H4" s="36"/>
      <c r="I4" s="36">
        <v>10</v>
      </c>
      <c r="J4" s="84">
        <v>10</v>
      </c>
      <c r="K4" s="84">
        <v>9.68</v>
      </c>
      <c r="L4" s="84"/>
      <c r="M4" s="42"/>
    </row>
    <row r="5" spans="1:13" ht="13.8" x14ac:dyDescent="0.3">
      <c r="A5" s="41">
        <v>2</v>
      </c>
      <c r="B5" s="34" t="s">
        <v>60</v>
      </c>
      <c r="C5" s="88" t="s">
        <v>109</v>
      </c>
      <c r="D5" s="36"/>
      <c r="E5" s="36"/>
      <c r="F5" s="36"/>
      <c r="G5" s="36">
        <v>100</v>
      </c>
      <c r="H5" s="36"/>
      <c r="I5" s="36">
        <v>9.9</v>
      </c>
      <c r="J5" s="84">
        <v>9.5</v>
      </c>
      <c r="K5" s="84">
        <v>9.74</v>
      </c>
      <c r="L5" s="84"/>
      <c r="M5" s="42"/>
    </row>
    <row r="6" spans="1:13" ht="13.8" x14ac:dyDescent="0.3">
      <c r="A6" s="41">
        <v>3</v>
      </c>
      <c r="B6" s="34" t="s">
        <v>58</v>
      </c>
      <c r="C6" s="88" t="s">
        <v>107</v>
      </c>
      <c r="D6" s="36"/>
      <c r="E6" s="36"/>
      <c r="F6" s="36"/>
      <c r="G6" s="36">
        <v>100</v>
      </c>
      <c r="H6" s="36"/>
      <c r="I6" s="36"/>
      <c r="J6" s="84"/>
      <c r="K6" s="84"/>
      <c r="L6" s="84"/>
      <c r="M6" s="42"/>
    </row>
    <row r="7" spans="1:13" ht="13.8" x14ac:dyDescent="0.3">
      <c r="A7" s="41">
        <v>4</v>
      </c>
      <c r="B7" s="34" t="s">
        <v>58</v>
      </c>
      <c r="C7" s="88" t="s">
        <v>105</v>
      </c>
      <c r="D7" s="36"/>
      <c r="E7" s="36"/>
      <c r="F7" s="36"/>
      <c r="G7" s="36">
        <v>100</v>
      </c>
      <c r="H7" s="36"/>
      <c r="I7" s="36"/>
      <c r="J7" s="84"/>
      <c r="K7" s="84"/>
      <c r="L7" s="84"/>
      <c r="M7" s="42"/>
    </row>
    <row r="8" spans="1:13" ht="13.8" x14ac:dyDescent="0.3">
      <c r="A8" s="41">
        <v>5</v>
      </c>
      <c r="B8" s="34" t="s">
        <v>58</v>
      </c>
      <c r="C8" s="88" t="s">
        <v>106</v>
      </c>
      <c r="D8" s="36"/>
      <c r="E8" s="36"/>
      <c r="F8" s="36"/>
      <c r="G8" s="36">
        <v>100</v>
      </c>
      <c r="H8" s="36"/>
      <c r="I8" s="36"/>
      <c r="J8" s="84"/>
      <c r="K8" s="84"/>
      <c r="L8" s="84"/>
      <c r="M8" s="42"/>
    </row>
    <row r="9" spans="1:13" ht="13.8" x14ac:dyDescent="0.3">
      <c r="A9" s="41">
        <v>6</v>
      </c>
      <c r="B9" s="34" t="s">
        <v>59</v>
      </c>
      <c r="C9" s="88" t="s">
        <v>108</v>
      </c>
      <c r="D9" s="36"/>
      <c r="E9" s="36"/>
      <c r="F9" s="36"/>
      <c r="G9" s="36">
        <v>96</v>
      </c>
      <c r="H9" s="36"/>
      <c r="I9" s="36">
        <v>10</v>
      </c>
      <c r="J9" s="84">
        <v>10</v>
      </c>
      <c r="K9" s="84">
        <v>10</v>
      </c>
      <c r="L9" s="84"/>
      <c r="M9" s="42"/>
    </row>
    <row r="10" spans="1:13" ht="13.8" x14ac:dyDescent="0.3">
      <c r="A10" s="41">
        <v>7</v>
      </c>
      <c r="B10" s="34" t="s">
        <v>57</v>
      </c>
      <c r="C10" s="88" t="s">
        <v>111</v>
      </c>
      <c r="D10" s="36"/>
      <c r="E10" s="36"/>
      <c r="F10" s="36"/>
      <c r="G10" s="36">
        <v>100</v>
      </c>
      <c r="H10" s="36"/>
      <c r="I10" s="36">
        <v>9.9</v>
      </c>
      <c r="J10" s="84">
        <v>9.5</v>
      </c>
      <c r="K10" s="84">
        <v>9.9</v>
      </c>
      <c r="L10" s="84"/>
      <c r="M10" s="42"/>
    </row>
    <row r="11" spans="1:13" ht="13.8" x14ac:dyDescent="0.3">
      <c r="A11" s="41">
        <v>8</v>
      </c>
      <c r="B11" s="74" t="s">
        <v>60</v>
      </c>
      <c r="C11" s="88" t="s">
        <v>110</v>
      </c>
      <c r="D11" s="36"/>
      <c r="E11" s="74"/>
      <c r="F11" s="36"/>
      <c r="G11" s="36">
        <v>100</v>
      </c>
      <c r="H11" s="36"/>
      <c r="I11" s="36">
        <v>10</v>
      </c>
      <c r="J11" s="84">
        <v>10</v>
      </c>
      <c r="K11" s="84">
        <v>9.84</v>
      </c>
      <c r="L11" s="84"/>
      <c r="M11" s="42"/>
    </row>
    <row r="12" spans="1:13" ht="13.8" x14ac:dyDescent="0.3">
      <c r="A12" s="41">
        <v>9</v>
      </c>
      <c r="B12" s="34" t="s">
        <v>58</v>
      </c>
      <c r="C12" s="88" t="s">
        <v>114</v>
      </c>
      <c r="D12" s="36"/>
      <c r="E12" s="36"/>
      <c r="F12" s="36"/>
      <c r="G12" s="36">
        <v>100</v>
      </c>
      <c r="H12" s="36"/>
      <c r="I12" s="36">
        <v>9.6999999999999993</v>
      </c>
      <c r="J12" s="84">
        <v>10</v>
      </c>
      <c r="K12" s="84">
        <v>9.84</v>
      </c>
      <c r="L12" s="84"/>
      <c r="M12" s="42"/>
    </row>
    <row r="13" spans="1:13" ht="13.8" x14ac:dyDescent="0.3">
      <c r="A13" s="41">
        <v>10</v>
      </c>
      <c r="B13" s="34" t="s">
        <v>59</v>
      </c>
      <c r="C13" s="88" t="s">
        <v>112</v>
      </c>
      <c r="D13" s="36">
        <v>1</v>
      </c>
      <c r="E13" s="88" t="s">
        <v>113</v>
      </c>
      <c r="F13" s="36"/>
      <c r="G13" s="36">
        <v>100</v>
      </c>
      <c r="H13" s="36"/>
      <c r="I13" s="36">
        <v>10</v>
      </c>
      <c r="J13" s="84">
        <v>10</v>
      </c>
      <c r="K13" s="84">
        <v>10</v>
      </c>
      <c r="L13" s="84"/>
      <c r="M13" s="42"/>
    </row>
    <row r="14" spans="1:13" ht="13.8" x14ac:dyDescent="0.3">
      <c r="A14" s="41">
        <v>11</v>
      </c>
      <c r="B14" s="34" t="s">
        <v>57</v>
      </c>
      <c r="C14" s="88" t="s">
        <v>115</v>
      </c>
      <c r="D14" s="36"/>
      <c r="E14" s="36"/>
      <c r="F14" s="36"/>
      <c r="G14" s="36">
        <v>100</v>
      </c>
      <c r="H14" s="36"/>
      <c r="I14" s="36"/>
      <c r="J14" s="84">
        <v>10</v>
      </c>
      <c r="K14" s="84">
        <v>10</v>
      </c>
      <c r="L14" s="84"/>
      <c r="M14" s="42"/>
    </row>
    <row r="15" spans="1:13" ht="13.8" x14ac:dyDescent="0.3">
      <c r="A15" s="41">
        <v>12</v>
      </c>
      <c r="B15" s="34" t="s">
        <v>58</v>
      </c>
      <c r="C15" s="88" t="s">
        <v>116</v>
      </c>
      <c r="D15" s="36"/>
      <c r="E15" s="36"/>
      <c r="F15" s="36"/>
      <c r="G15" s="36">
        <v>100</v>
      </c>
      <c r="H15" s="36"/>
      <c r="I15" s="36"/>
      <c r="J15" s="84">
        <v>10</v>
      </c>
      <c r="K15" s="84">
        <v>10</v>
      </c>
      <c r="L15" s="84"/>
      <c r="M15" s="42"/>
    </row>
    <row r="16" spans="1:13" ht="13.8" x14ac:dyDescent="0.3">
      <c r="A16" s="41">
        <v>13</v>
      </c>
      <c r="B16" s="34" t="s">
        <v>60</v>
      </c>
      <c r="C16" s="88" t="s">
        <v>117</v>
      </c>
      <c r="D16" s="36"/>
      <c r="E16" s="36"/>
      <c r="F16" s="36"/>
      <c r="G16" s="36">
        <v>100</v>
      </c>
      <c r="H16" s="36"/>
      <c r="I16" s="36"/>
      <c r="J16" s="84">
        <v>10</v>
      </c>
      <c r="K16" s="84">
        <v>9.68</v>
      </c>
      <c r="L16" s="84"/>
      <c r="M16" s="42"/>
    </row>
    <row r="17" spans="1:14" ht="13.8" x14ac:dyDescent="0.3">
      <c r="A17" s="41">
        <v>14</v>
      </c>
      <c r="B17" s="34" t="s">
        <v>57</v>
      </c>
      <c r="C17" s="88" t="s">
        <v>118</v>
      </c>
      <c r="D17" s="36"/>
      <c r="E17" s="36"/>
      <c r="F17" s="36"/>
      <c r="G17" s="36">
        <v>100</v>
      </c>
      <c r="H17" s="36"/>
      <c r="I17" s="36"/>
      <c r="J17" s="84"/>
      <c r="K17" s="84">
        <v>10</v>
      </c>
      <c r="L17" s="84"/>
      <c r="M17" s="42"/>
    </row>
    <row r="18" spans="1:14" ht="13.8" x14ac:dyDescent="0.3">
      <c r="A18" s="41">
        <v>15</v>
      </c>
      <c r="B18" s="34" t="s">
        <v>58</v>
      </c>
      <c r="C18" s="88" t="s">
        <v>119</v>
      </c>
      <c r="D18" s="36"/>
      <c r="E18" s="36"/>
      <c r="F18" s="36"/>
      <c r="G18" s="36">
        <v>100</v>
      </c>
      <c r="H18" s="36"/>
      <c r="I18" s="36"/>
      <c r="J18" s="84"/>
      <c r="K18" s="84">
        <v>10</v>
      </c>
      <c r="L18" s="84"/>
      <c r="M18" s="42"/>
    </row>
    <row r="19" spans="1:14" ht="13.8" x14ac:dyDescent="0.3">
      <c r="A19" s="41">
        <v>16</v>
      </c>
      <c r="B19" s="34" t="s">
        <v>58</v>
      </c>
      <c r="C19" s="88" t="s">
        <v>120</v>
      </c>
      <c r="D19" s="36"/>
      <c r="E19" s="36"/>
      <c r="F19" s="36"/>
      <c r="G19" s="36">
        <v>100</v>
      </c>
      <c r="H19" s="36"/>
      <c r="I19" s="36"/>
      <c r="J19" s="84"/>
      <c r="K19" s="84">
        <v>10</v>
      </c>
      <c r="L19" s="84"/>
      <c r="M19" s="42"/>
    </row>
    <row r="20" spans="1:14" ht="13.8" x14ac:dyDescent="0.3">
      <c r="A20" s="41">
        <v>17</v>
      </c>
      <c r="B20" s="34" t="s">
        <v>57</v>
      </c>
      <c r="C20" s="88" t="s">
        <v>121</v>
      </c>
      <c r="D20" s="36"/>
      <c r="E20" s="36"/>
      <c r="F20" s="36"/>
      <c r="G20" s="36">
        <v>100</v>
      </c>
      <c r="H20" s="36"/>
      <c r="I20" s="36"/>
      <c r="J20" s="84"/>
      <c r="K20" s="84">
        <v>10</v>
      </c>
      <c r="L20" s="84"/>
      <c r="M20" s="42"/>
    </row>
    <row r="21" spans="1:14" ht="14.4" thickBot="1" x14ac:dyDescent="0.35">
      <c r="A21" s="43">
        <v>18</v>
      </c>
      <c r="B21" s="44" t="s">
        <v>58</v>
      </c>
      <c r="C21" s="89" t="s">
        <v>122</v>
      </c>
      <c r="D21" s="45"/>
      <c r="E21" s="45"/>
      <c r="F21" s="45"/>
      <c r="G21" s="45">
        <v>98</v>
      </c>
      <c r="H21" s="45"/>
      <c r="I21" s="45"/>
      <c r="J21" s="85"/>
      <c r="K21" s="85">
        <v>9.84</v>
      </c>
      <c r="L21" s="85"/>
      <c r="M21" s="46"/>
    </row>
    <row r="22" spans="1:14" ht="13.8" thickBot="1" x14ac:dyDescent="0.3">
      <c r="A22" s="47"/>
      <c r="B22" s="48" t="s">
        <v>123</v>
      </c>
      <c r="C22" s="48">
        <f>COUNTA(C4:C21)</f>
        <v>18</v>
      </c>
      <c r="D22" s="48"/>
      <c r="E22" s="48"/>
      <c r="F22" s="48"/>
      <c r="G22" s="48">
        <f>SUM(G4:G21)</f>
        <v>1794</v>
      </c>
      <c r="H22" s="48"/>
      <c r="I22" s="75">
        <f>AVERAGE(I4:I21)</f>
        <v>9.9285714285714288</v>
      </c>
      <c r="J22" s="75">
        <f>AVERAGE(J4:J21)</f>
        <v>9.9</v>
      </c>
      <c r="K22" s="75">
        <f>AVERAGE(K4:K21)</f>
        <v>9.9013333333333335</v>
      </c>
      <c r="L22" s="86"/>
      <c r="M22" s="49"/>
    </row>
    <row r="23" spans="1:14" ht="13.8" x14ac:dyDescent="0.3">
      <c r="A23" s="50">
        <v>19</v>
      </c>
      <c r="B23" s="51" t="s">
        <v>57</v>
      </c>
      <c r="C23" s="90" t="s">
        <v>124</v>
      </c>
      <c r="D23" s="52"/>
      <c r="E23" s="52"/>
      <c r="F23" s="52"/>
      <c r="G23" s="52">
        <v>100</v>
      </c>
      <c r="H23" s="52"/>
      <c r="I23" s="52">
        <v>9.9</v>
      </c>
      <c r="J23" s="94">
        <v>9.85</v>
      </c>
      <c r="K23" s="94">
        <v>9.85</v>
      </c>
      <c r="L23" s="87"/>
      <c r="M23" s="53"/>
      <c r="N23" s="97"/>
    </row>
    <row r="24" spans="1:14" ht="13.8" x14ac:dyDescent="0.3">
      <c r="A24" s="41">
        <v>20</v>
      </c>
      <c r="B24" s="34" t="s">
        <v>58</v>
      </c>
      <c r="C24" s="88" t="s">
        <v>129</v>
      </c>
      <c r="D24" s="36"/>
      <c r="E24" s="36"/>
      <c r="F24" s="36"/>
      <c r="G24" s="36">
        <v>98</v>
      </c>
      <c r="H24" s="36"/>
      <c r="I24" s="52">
        <v>9.9</v>
      </c>
      <c r="J24" s="94">
        <v>9.85</v>
      </c>
      <c r="K24" s="94">
        <v>9.85</v>
      </c>
      <c r="L24" s="87"/>
      <c r="M24" s="42"/>
      <c r="N24" s="97"/>
    </row>
    <row r="25" spans="1:14" ht="13.8" x14ac:dyDescent="0.3">
      <c r="A25" s="41">
        <v>21</v>
      </c>
      <c r="B25" s="34" t="s">
        <v>58</v>
      </c>
      <c r="C25" s="88" t="s">
        <v>132</v>
      </c>
      <c r="D25" s="36"/>
      <c r="E25" s="36"/>
      <c r="F25" s="36"/>
      <c r="G25" s="36">
        <v>100</v>
      </c>
      <c r="H25" s="36"/>
      <c r="I25" s="52">
        <v>9.9</v>
      </c>
      <c r="J25" s="94">
        <v>9.85</v>
      </c>
      <c r="K25" s="94">
        <v>9.85</v>
      </c>
      <c r="L25" s="87"/>
      <c r="M25" s="42"/>
      <c r="N25" s="97"/>
    </row>
    <row r="26" spans="1:14" ht="13.8" x14ac:dyDescent="0.3">
      <c r="A26" s="41">
        <v>22</v>
      </c>
      <c r="B26" s="34" t="s">
        <v>58</v>
      </c>
      <c r="C26" s="88" t="s">
        <v>131</v>
      </c>
      <c r="D26" s="36"/>
      <c r="E26" s="36"/>
      <c r="F26" s="36"/>
      <c r="G26" s="36">
        <v>100</v>
      </c>
      <c r="H26" s="36"/>
      <c r="I26" s="52">
        <v>9.9</v>
      </c>
      <c r="J26" s="94">
        <v>9.85</v>
      </c>
      <c r="K26" s="94">
        <v>9.6900000000000013</v>
      </c>
      <c r="L26" s="87"/>
      <c r="M26" s="42"/>
      <c r="N26" s="97"/>
    </row>
    <row r="27" spans="1:14" ht="13.8" x14ac:dyDescent="0.3">
      <c r="A27" s="41">
        <v>23</v>
      </c>
      <c r="B27" s="34" t="s">
        <v>58</v>
      </c>
      <c r="C27" s="88" t="s">
        <v>127</v>
      </c>
      <c r="D27" s="36"/>
      <c r="E27" s="36"/>
      <c r="F27" s="36"/>
      <c r="G27" s="36">
        <v>96</v>
      </c>
      <c r="H27" s="36"/>
      <c r="I27" s="36">
        <v>9.58</v>
      </c>
      <c r="J27" s="95">
        <v>9.5299999999999994</v>
      </c>
      <c r="K27" s="95">
        <v>9.5299999999999994</v>
      </c>
      <c r="L27" s="84"/>
      <c r="M27" s="42"/>
      <c r="N27" s="97"/>
    </row>
    <row r="28" spans="1:14" ht="13.8" x14ac:dyDescent="0.3">
      <c r="A28" s="41">
        <v>24</v>
      </c>
      <c r="B28" s="54" t="s">
        <v>60</v>
      </c>
      <c r="C28" s="88" t="s">
        <v>137</v>
      </c>
      <c r="D28" s="36"/>
      <c r="E28" s="36"/>
      <c r="F28" s="36"/>
      <c r="G28" s="36">
        <v>100</v>
      </c>
      <c r="H28" s="36"/>
      <c r="I28" s="36">
        <v>9.9</v>
      </c>
      <c r="J28" s="95">
        <v>9.85</v>
      </c>
      <c r="K28" s="95">
        <v>9.85</v>
      </c>
      <c r="L28" s="84"/>
      <c r="M28" s="42"/>
      <c r="N28" s="97"/>
    </row>
    <row r="29" spans="1:14" ht="13.8" x14ac:dyDescent="0.3">
      <c r="A29" s="41">
        <v>25</v>
      </c>
      <c r="B29" s="54" t="s">
        <v>58</v>
      </c>
      <c r="C29" s="88" t="s">
        <v>135</v>
      </c>
      <c r="D29" s="36"/>
      <c r="E29" s="36"/>
      <c r="F29" s="36"/>
      <c r="G29" s="36">
        <v>100</v>
      </c>
      <c r="H29" s="36"/>
      <c r="I29" s="52">
        <v>9.9</v>
      </c>
      <c r="J29" s="94">
        <v>9.85</v>
      </c>
      <c r="K29" s="94">
        <v>9.85</v>
      </c>
      <c r="L29" s="87"/>
      <c r="M29" s="42"/>
      <c r="N29" s="97"/>
    </row>
    <row r="30" spans="1:14" ht="13.8" x14ac:dyDescent="0.3">
      <c r="A30" s="41">
        <v>26</v>
      </c>
      <c r="B30" s="34" t="s">
        <v>57</v>
      </c>
      <c r="C30" s="88" t="s">
        <v>125</v>
      </c>
      <c r="D30" s="36"/>
      <c r="E30" s="36"/>
      <c r="F30" s="36"/>
      <c r="G30" s="36">
        <v>100</v>
      </c>
      <c r="H30" s="36"/>
      <c r="I30" s="52"/>
      <c r="J30" s="94"/>
      <c r="K30" s="94"/>
      <c r="L30" s="87"/>
      <c r="M30" s="42"/>
      <c r="N30" s="97"/>
    </row>
    <row r="31" spans="1:14" ht="13.8" x14ac:dyDescent="0.3">
      <c r="A31" s="41">
        <v>27</v>
      </c>
      <c r="B31" s="54" t="s">
        <v>58</v>
      </c>
      <c r="C31" s="88" t="s">
        <v>133</v>
      </c>
      <c r="D31" s="36"/>
      <c r="E31" s="36"/>
      <c r="F31" s="36"/>
      <c r="G31" s="36">
        <v>100</v>
      </c>
      <c r="H31" s="36"/>
      <c r="I31" s="52">
        <v>9.9</v>
      </c>
      <c r="J31" s="94">
        <v>9.85</v>
      </c>
      <c r="K31" s="94">
        <v>9.85</v>
      </c>
      <c r="L31" s="87"/>
      <c r="M31" s="42"/>
      <c r="N31" s="97"/>
    </row>
    <row r="32" spans="1:14" ht="13.8" x14ac:dyDescent="0.3">
      <c r="A32" s="41">
        <v>28</v>
      </c>
      <c r="B32" s="34" t="s">
        <v>58</v>
      </c>
      <c r="C32" s="88" t="s">
        <v>130</v>
      </c>
      <c r="D32" s="36"/>
      <c r="E32" s="36"/>
      <c r="F32" s="36"/>
      <c r="G32" s="36">
        <v>100</v>
      </c>
      <c r="H32" s="36"/>
      <c r="I32" s="52">
        <v>9.9</v>
      </c>
      <c r="J32" s="94">
        <v>9.85</v>
      </c>
      <c r="K32" s="94">
        <v>9.75</v>
      </c>
      <c r="L32" s="87"/>
      <c r="M32" s="42"/>
      <c r="N32" s="97"/>
    </row>
    <row r="33" spans="1:14" ht="13.8" x14ac:dyDescent="0.3">
      <c r="A33" s="41">
        <v>29</v>
      </c>
      <c r="B33" s="34" t="s">
        <v>58</v>
      </c>
      <c r="C33" s="88" t="s">
        <v>126</v>
      </c>
      <c r="D33" s="36"/>
      <c r="E33" s="36"/>
      <c r="F33" s="36"/>
      <c r="G33" s="36">
        <v>98</v>
      </c>
      <c r="H33" s="36"/>
      <c r="I33" s="52">
        <v>9.9</v>
      </c>
      <c r="J33" s="94">
        <v>9.6900000000000013</v>
      </c>
      <c r="K33" s="94">
        <v>9.6900000000000013</v>
      </c>
      <c r="L33" s="87"/>
      <c r="M33" s="42"/>
      <c r="N33" s="97"/>
    </row>
    <row r="34" spans="1:14" ht="13.8" x14ac:dyDescent="0.3">
      <c r="A34" s="41">
        <v>30</v>
      </c>
      <c r="B34" s="54" t="s">
        <v>58</v>
      </c>
      <c r="C34" s="88" t="s">
        <v>134</v>
      </c>
      <c r="D34" s="36"/>
      <c r="E34" s="36"/>
      <c r="F34" s="36"/>
      <c r="G34" s="36">
        <v>100</v>
      </c>
      <c r="H34" s="36"/>
      <c r="I34" s="52">
        <v>9.9</v>
      </c>
      <c r="J34" s="94">
        <v>9.85</v>
      </c>
      <c r="K34" s="94">
        <v>9.85</v>
      </c>
      <c r="L34" s="87"/>
      <c r="M34" s="42"/>
      <c r="N34" s="97"/>
    </row>
    <row r="35" spans="1:14" ht="13.8" x14ac:dyDescent="0.3">
      <c r="A35" s="41">
        <v>31</v>
      </c>
      <c r="B35" s="54" t="s">
        <v>60</v>
      </c>
      <c r="C35" s="88" t="s">
        <v>136</v>
      </c>
      <c r="D35" s="36"/>
      <c r="E35" s="36"/>
      <c r="F35" s="36"/>
      <c r="G35" s="36">
        <v>96</v>
      </c>
      <c r="H35" s="36"/>
      <c r="I35" s="93">
        <v>9.58</v>
      </c>
      <c r="J35" s="95">
        <v>9.43</v>
      </c>
      <c r="K35" s="95">
        <v>9.43</v>
      </c>
      <c r="L35" s="84"/>
      <c r="M35" s="42"/>
      <c r="N35" s="97"/>
    </row>
    <row r="36" spans="1:14" ht="13.8" x14ac:dyDescent="0.3">
      <c r="A36" s="41">
        <v>32</v>
      </c>
      <c r="B36" s="34" t="s">
        <v>58</v>
      </c>
      <c r="C36" s="88" t="s">
        <v>128</v>
      </c>
      <c r="D36" s="36"/>
      <c r="E36" s="36"/>
      <c r="F36" s="36"/>
      <c r="G36" s="36">
        <v>100</v>
      </c>
      <c r="H36" s="36"/>
      <c r="I36" s="52">
        <v>9.9</v>
      </c>
      <c r="J36" s="94">
        <v>9.6900000000000013</v>
      </c>
      <c r="K36" s="94">
        <v>9.6900000000000013</v>
      </c>
      <c r="L36" s="87"/>
      <c r="M36" s="42"/>
      <c r="N36" s="97"/>
    </row>
    <row r="37" spans="1:14" ht="13.8" x14ac:dyDescent="0.3">
      <c r="A37" s="41">
        <v>33</v>
      </c>
      <c r="B37" s="54" t="s">
        <v>60</v>
      </c>
      <c r="C37" s="88" t="s">
        <v>138</v>
      </c>
      <c r="D37" s="36"/>
      <c r="E37" s="36"/>
      <c r="F37" s="36"/>
      <c r="G37" s="36">
        <v>96</v>
      </c>
      <c r="H37" s="36"/>
      <c r="I37" s="52">
        <v>9.9</v>
      </c>
      <c r="J37" s="94">
        <v>9.85</v>
      </c>
      <c r="K37" s="94">
        <v>9.85</v>
      </c>
      <c r="L37" s="87"/>
      <c r="M37" s="42"/>
      <c r="N37" s="97"/>
    </row>
    <row r="38" spans="1:14" ht="13.8" x14ac:dyDescent="0.3">
      <c r="A38" s="41">
        <v>34</v>
      </c>
      <c r="B38" s="54" t="s">
        <v>57</v>
      </c>
      <c r="C38" s="88" t="s">
        <v>139</v>
      </c>
      <c r="D38" s="36"/>
      <c r="E38" s="36"/>
      <c r="F38" s="36"/>
      <c r="G38" s="36">
        <v>100</v>
      </c>
      <c r="H38" s="36"/>
      <c r="I38" s="36">
        <v>10</v>
      </c>
      <c r="J38" s="84">
        <v>10</v>
      </c>
      <c r="K38" s="95">
        <v>10</v>
      </c>
      <c r="L38" s="84"/>
      <c r="M38" s="42"/>
      <c r="N38" s="97"/>
    </row>
    <row r="39" spans="1:14" ht="13.8" x14ac:dyDescent="0.3">
      <c r="A39" s="41">
        <v>35</v>
      </c>
      <c r="B39" s="54" t="s">
        <v>58</v>
      </c>
      <c r="C39" s="98" t="s">
        <v>140</v>
      </c>
      <c r="D39" s="36"/>
      <c r="E39" s="36"/>
      <c r="F39" s="36"/>
      <c r="G39" s="36">
        <v>96</v>
      </c>
      <c r="H39" s="36"/>
      <c r="I39" s="36">
        <v>10</v>
      </c>
      <c r="J39" s="84">
        <v>9.68</v>
      </c>
      <c r="K39" s="95">
        <v>9.68</v>
      </c>
      <c r="L39" s="84"/>
      <c r="M39" s="42"/>
      <c r="N39" s="97"/>
    </row>
    <row r="40" spans="1:14" ht="13.8" x14ac:dyDescent="0.3">
      <c r="A40" s="41">
        <v>36</v>
      </c>
      <c r="B40" s="54" t="s">
        <v>58</v>
      </c>
      <c r="C40" s="98" t="s">
        <v>141</v>
      </c>
      <c r="D40" s="36"/>
      <c r="E40" s="36"/>
      <c r="F40" s="36"/>
      <c r="G40" s="36">
        <v>98</v>
      </c>
      <c r="H40" s="36"/>
      <c r="I40" s="93">
        <v>9.84</v>
      </c>
      <c r="J40" s="84">
        <v>10</v>
      </c>
      <c r="K40" s="95">
        <v>10</v>
      </c>
      <c r="L40" s="84"/>
      <c r="M40" s="42"/>
      <c r="N40" s="97"/>
    </row>
    <row r="41" spans="1:14" ht="13.8" x14ac:dyDescent="0.3">
      <c r="A41" s="41">
        <v>37</v>
      </c>
      <c r="B41" s="54" t="s">
        <v>58</v>
      </c>
      <c r="C41" s="88" t="s">
        <v>142</v>
      </c>
      <c r="D41" s="36"/>
      <c r="E41" s="36"/>
      <c r="F41" s="36"/>
      <c r="G41" s="36">
        <v>100</v>
      </c>
      <c r="H41" s="36"/>
      <c r="I41" s="36">
        <v>10</v>
      </c>
      <c r="J41" s="84">
        <v>10</v>
      </c>
      <c r="K41" s="95">
        <v>10</v>
      </c>
      <c r="L41" s="84"/>
      <c r="M41" s="42"/>
      <c r="N41" s="97"/>
    </row>
    <row r="42" spans="1:14" ht="13.8" x14ac:dyDescent="0.3">
      <c r="A42" s="41">
        <v>38</v>
      </c>
      <c r="B42" s="54" t="s">
        <v>60</v>
      </c>
      <c r="C42" s="88" t="s">
        <v>143</v>
      </c>
      <c r="D42" s="36"/>
      <c r="E42" s="36"/>
      <c r="F42" s="36"/>
      <c r="G42" s="36">
        <v>100</v>
      </c>
      <c r="H42" s="36"/>
      <c r="I42" s="36"/>
      <c r="J42" s="84"/>
      <c r="K42" s="95"/>
      <c r="L42" s="84"/>
      <c r="M42" s="42"/>
      <c r="N42" s="97"/>
    </row>
    <row r="43" spans="1:14" ht="13.8" x14ac:dyDescent="0.3">
      <c r="A43" s="41">
        <v>39</v>
      </c>
      <c r="B43" s="54" t="s">
        <v>57</v>
      </c>
      <c r="C43" s="88" t="s">
        <v>144</v>
      </c>
      <c r="D43" s="36"/>
      <c r="E43" s="36"/>
      <c r="F43" s="36"/>
      <c r="G43" s="36">
        <v>100</v>
      </c>
      <c r="H43" s="36"/>
      <c r="I43" s="36">
        <v>10</v>
      </c>
      <c r="J43" s="84">
        <v>10</v>
      </c>
      <c r="K43" s="95">
        <v>10</v>
      </c>
      <c r="L43" s="84"/>
      <c r="M43" s="42"/>
      <c r="N43" s="97"/>
    </row>
    <row r="44" spans="1:14" ht="13.8" x14ac:dyDescent="0.3">
      <c r="A44" s="41">
        <v>40</v>
      </c>
      <c r="B44" s="54" t="s">
        <v>58</v>
      </c>
      <c r="C44" s="88" t="s">
        <v>147</v>
      </c>
      <c r="D44" s="36"/>
      <c r="E44" s="36"/>
      <c r="F44" s="36"/>
      <c r="G44" s="36">
        <v>100</v>
      </c>
      <c r="H44" s="36"/>
      <c r="I44" s="36">
        <v>10</v>
      </c>
      <c r="J44" s="84">
        <v>10</v>
      </c>
      <c r="K44" s="95">
        <v>10</v>
      </c>
      <c r="L44" s="84"/>
      <c r="M44" s="42"/>
      <c r="N44" s="97"/>
    </row>
    <row r="45" spans="1:14" ht="13.8" x14ac:dyDescent="0.3">
      <c r="A45" s="41">
        <v>41</v>
      </c>
      <c r="B45" s="54" t="s">
        <v>58</v>
      </c>
      <c r="C45" s="88" t="s">
        <v>149</v>
      </c>
      <c r="D45" s="36"/>
      <c r="E45" s="36"/>
      <c r="F45" s="36"/>
      <c r="G45" s="36">
        <v>100</v>
      </c>
      <c r="H45" s="36"/>
      <c r="I45" s="36">
        <v>10</v>
      </c>
      <c r="J45" s="84">
        <v>10</v>
      </c>
      <c r="K45" s="95">
        <v>10</v>
      </c>
      <c r="L45" s="84"/>
      <c r="M45" s="42"/>
      <c r="N45" s="97"/>
    </row>
    <row r="46" spans="1:14" ht="13.8" x14ac:dyDescent="0.3">
      <c r="A46" s="41">
        <v>42</v>
      </c>
      <c r="B46" s="54" t="s">
        <v>58</v>
      </c>
      <c r="C46" s="88" t="s">
        <v>148</v>
      </c>
      <c r="D46" s="36"/>
      <c r="E46" s="36"/>
      <c r="F46" s="36"/>
      <c r="G46" s="36">
        <v>94</v>
      </c>
      <c r="H46" s="36"/>
      <c r="I46" s="36">
        <v>10</v>
      </c>
      <c r="J46" s="84">
        <v>10</v>
      </c>
      <c r="K46" s="95">
        <v>10</v>
      </c>
      <c r="L46" s="84"/>
      <c r="M46" s="42"/>
      <c r="N46" s="97"/>
    </row>
    <row r="47" spans="1:14" ht="13.8" x14ac:dyDescent="0.3">
      <c r="A47" s="41">
        <v>43</v>
      </c>
      <c r="B47" s="54" t="s">
        <v>60</v>
      </c>
      <c r="C47" s="88" t="s">
        <v>152</v>
      </c>
      <c r="D47" s="36"/>
      <c r="E47" s="36"/>
      <c r="F47" s="36"/>
      <c r="G47" s="36">
        <v>98</v>
      </c>
      <c r="H47" s="36"/>
      <c r="I47" s="36">
        <v>9.84</v>
      </c>
      <c r="J47" s="84">
        <v>9.6999999999999993</v>
      </c>
      <c r="K47" s="95">
        <v>9.68</v>
      </c>
      <c r="L47" s="84"/>
      <c r="M47" s="42"/>
      <c r="N47" s="97"/>
    </row>
    <row r="48" spans="1:14" ht="13.8" x14ac:dyDescent="0.3">
      <c r="A48" s="41">
        <v>44</v>
      </c>
      <c r="B48" s="54" t="s">
        <v>57</v>
      </c>
      <c r="C48" s="88" t="s">
        <v>145</v>
      </c>
      <c r="D48" s="36"/>
      <c r="E48" s="36"/>
      <c r="F48" s="36"/>
      <c r="G48" s="36">
        <v>100</v>
      </c>
      <c r="H48" s="36"/>
      <c r="I48" s="36">
        <v>10</v>
      </c>
      <c r="J48" s="84">
        <v>10</v>
      </c>
      <c r="K48" s="95">
        <v>10</v>
      </c>
      <c r="L48" s="84"/>
      <c r="M48" s="42"/>
      <c r="N48" s="97"/>
    </row>
    <row r="49" spans="1:14" ht="13.8" x14ac:dyDescent="0.3">
      <c r="A49" s="41">
        <v>45</v>
      </c>
      <c r="B49" s="54" t="s">
        <v>59</v>
      </c>
      <c r="C49" s="88" t="s">
        <v>151</v>
      </c>
      <c r="D49" s="36"/>
      <c r="E49" s="36"/>
      <c r="F49" s="36"/>
      <c r="G49" s="36">
        <v>87</v>
      </c>
      <c r="H49" s="36"/>
      <c r="I49" s="36">
        <v>10</v>
      </c>
      <c r="J49" s="84">
        <v>10</v>
      </c>
      <c r="K49" s="95">
        <v>9.68</v>
      </c>
      <c r="L49" s="84"/>
      <c r="M49" s="42"/>
      <c r="N49" s="97"/>
    </row>
    <row r="50" spans="1:14" ht="13.8" x14ac:dyDescent="0.3">
      <c r="A50" s="41">
        <v>46</v>
      </c>
      <c r="B50" s="54" t="s">
        <v>58</v>
      </c>
      <c r="C50" s="88" t="s">
        <v>146</v>
      </c>
      <c r="D50" s="36"/>
      <c r="E50" s="36"/>
      <c r="F50" s="36"/>
      <c r="G50" s="36">
        <v>100</v>
      </c>
      <c r="H50" s="36"/>
      <c r="I50" s="36">
        <v>10</v>
      </c>
      <c r="J50" s="84">
        <v>10</v>
      </c>
      <c r="K50" s="95">
        <v>9.84</v>
      </c>
      <c r="L50" s="84"/>
      <c r="M50" s="42"/>
      <c r="N50" s="97"/>
    </row>
    <row r="51" spans="1:14" ht="13.8" x14ac:dyDescent="0.3">
      <c r="A51" s="41">
        <v>47</v>
      </c>
      <c r="B51" s="54" t="s">
        <v>59</v>
      </c>
      <c r="C51" s="88" t="s">
        <v>150</v>
      </c>
      <c r="D51" s="36"/>
      <c r="E51" s="36"/>
      <c r="F51" s="36"/>
      <c r="G51" s="36">
        <v>94</v>
      </c>
      <c r="H51" s="36"/>
      <c r="I51" s="52">
        <v>9.9</v>
      </c>
      <c r="J51" s="87">
        <v>10</v>
      </c>
      <c r="K51" s="94">
        <v>10</v>
      </c>
      <c r="L51" s="87"/>
      <c r="M51" s="42"/>
      <c r="N51" s="97"/>
    </row>
    <row r="52" spans="1:14" ht="14.4" thickBot="1" x14ac:dyDescent="0.35">
      <c r="A52" s="43">
        <v>48</v>
      </c>
      <c r="B52" s="55" t="s">
        <v>60</v>
      </c>
      <c r="C52" s="89" t="s">
        <v>153</v>
      </c>
      <c r="D52" s="45" t="s">
        <v>189</v>
      </c>
      <c r="E52" s="45" t="s">
        <v>188</v>
      </c>
      <c r="F52" s="45"/>
      <c r="G52" s="45">
        <v>100</v>
      </c>
      <c r="H52" s="45"/>
      <c r="I52" s="45">
        <v>10</v>
      </c>
      <c r="J52" s="85">
        <v>10</v>
      </c>
      <c r="K52" s="96">
        <v>10</v>
      </c>
      <c r="L52" s="85"/>
      <c r="M52" s="46"/>
      <c r="N52" s="97"/>
    </row>
    <row r="53" spans="1:14" ht="13.8" thickBot="1" x14ac:dyDescent="0.3">
      <c r="A53" s="47"/>
      <c r="B53" s="48" t="s">
        <v>123</v>
      </c>
      <c r="C53" s="48">
        <f>COUNTA(C23:C52)</f>
        <v>30</v>
      </c>
      <c r="D53" s="48"/>
      <c r="E53" s="48"/>
      <c r="F53" s="48"/>
      <c r="G53" s="48">
        <f>SUM(G23:G52)</f>
        <v>2951</v>
      </c>
      <c r="H53" s="48"/>
      <c r="I53" s="75">
        <f>AVERAGE(I23:I52)</f>
        <v>9.9121428571428574</v>
      </c>
      <c r="J53" s="75">
        <f>AVERAGE(J23:J52)</f>
        <v>9.8649999999999984</v>
      </c>
      <c r="K53" s="75">
        <f>AVERAGE(K23:K52)</f>
        <v>9.8378571428571444</v>
      </c>
      <c r="L53" s="86"/>
      <c r="M53" s="49"/>
      <c r="N53" s="97"/>
    </row>
    <row r="54" spans="1:14" ht="13.8" x14ac:dyDescent="0.3">
      <c r="A54" s="50">
        <v>49</v>
      </c>
      <c r="B54" s="56" t="s">
        <v>57</v>
      </c>
      <c r="C54" s="90" t="s">
        <v>154</v>
      </c>
      <c r="D54" s="52"/>
      <c r="E54" s="52"/>
      <c r="F54" s="52"/>
      <c r="G54" s="52">
        <v>98</v>
      </c>
      <c r="H54" s="52"/>
      <c r="I54" s="52"/>
      <c r="J54" s="87"/>
      <c r="K54" s="87"/>
      <c r="L54" s="87"/>
      <c r="M54" s="53"/>
    </row>
    <row r="55" spans="1:14" ht="13.8" x14ac:dyDescent="0.3">
      <c r="A55" s="41">
        <v>50</v>
      </c>
      <c r="B55" s="54" t="s">
        <v>58</v>
      </c>
      <c r="C55" s="88" t="s">
        <v>155</v>
      </c>
      <c r="D55" s="36"/>
      <c r="E55" s="36"/>
      <c r="F55" s="36"/>
      <c r="G55" s="36">
        <v>100</v>
      </c>
      <c r="H55" s="36"/>
      <c r="I55" s="36"/>
      <c r="J55" s="84"/>
      <c r="K55" s="84"/>
      <c r="L55" s="84"/>
      <c r="M55" s="42"/>
    </row>
    <row r="56" spans="1:14" ht="13.8" x14ac:dyDescent="0.3">
      <c r="A56" s="41">
        <v>51</v>
      </c>
      <c r="B56" s="54" t="s">
        <v>58</v>
      </c>
      <c r="C56" s="88" t="s">
        <v>156</v>
      </c>
      <c r="D56" s="36"/>
      <c r="E56" s="36"/>
      <c r="F56" s="36"/>
      <c r="G56" s="36">
        <v>100</v>
      </c>
      <c r="H56" s="36"/>
      <c r="I56" s="36">
        <v>10</v>
      </c>
      <c r="J56" s="84">
        <v>10</v>
      </c>
      <c r="K56" s="84">
        <v>10</v>
      </c>
      <c r="L56" s="84"/>
      <c r="M56" s="42"/>
    </row>
    <row r="57" spans="1:14" ht="13.8" x14ac:dyDescent="0.3">
      <c r="A57" s="41">
        <v>52</v>
      </c>
      <c r="B57" s="54" t="s">
        <v>59</v>
      </c>
      <c r="C57" s="88" t="s">
        <v>157</v>
      </c>
      <c r="D57" s="36"/>
      <c r="E57" s="36"/>
      <c r="F57" s="36"/>
      <c r="G57" s="36">
        <v>100</v>
      </c>
      <c r="H57" s="36"/>
      <c r="I57" s="36">
        <v>10</v>
      </c>
      <c r="J57" s="95">
        <v>9.68</v>
      </c>
      <c r="K57" s="84">
        <v>9.68</v>
      </c>
      <c r="L57" s="84"/>
      <c r="M57" s="42"/>
    </row>
    <row r="58" spans="1:14" ht="13.8" x14ac:dyDescent="0.3">
      <c r="A58" s="41">
        <v>53</v>
      </c>
      <c r="B58" s="54" t="s">
        <v>59</v>
      </c>
      <c r="C58" s="88" t="s">
        <v>158</v>
      </c>
      <c r="D58" s="36"/>
      <c r="E58" s="36"/>
      <c r="F58" s="36"/>
      <c r="G58" s="36">
        <v>100</v>
      </c>
      <c r="H58" s="36"/>
      <c r="I58" s="36">
        <v>10</v>
      </c>
      <c r="J58" s="84">
        <v>10</v>
      </c>
      <c r="K58" s="84">
        <v>10</v>
      </c>
      <c r="L58" s="84"/>
      <c r="M58" s="42"/>
    </row>
    <row r="59" spans="1:14" ht="13.8" x14ac:dyDescent="0.3">
      <c r="A59" s="41">
        <v>55</v>
      </c>
      <c r="B59" s="54" t="s">
        <v>57</v>
      </c>
      <c r="C59" s="88" t="s">
        <v>160</v>
      </c>
      <c r="D59" s="36"/>
      <c r="E59" s="36"/>
      <c r="F59" s="36"/>
      <c r="G59" s="36">
        <v>100</v>
      </c>
      <c r="H59" s="36"/>
      <c r="I59" s="36">
        <v>10</v>
      </c>
      <c r="J59" s="84">
        <v>10</v>
      </c>
      <c r="K59" s="84">
        <v>10</v>
      </c>
      <c r="L59" s="84"/>
      <c r="M59" s="42"/>
    </row>
    <row r="60" spans="1:14" ht="13.8" x14ac:dyDescent="0.3">
      <c r="A60" s="41">
        <v>56</v>
      </c>
      <c r="B60" s="54" t="s">
        <v>58</v>
      </c>
      <c r="C60" s="88" t="s">
        <v>161</v>
      </c>
      <c r="D60" s="36"/>
      <c r="E60" s="36"/>
      <c r="F60" s="36"/>
      <c r="G60" s="36">
        <v>100</v>
      </c>
      <c r="H60" s="36"/>
      <c r="I60" s="36">
        <v>10</v>
      </c>
      <c r="J60" s="84">
        <v>10</v>
      </c>
      <c r="K60" s="84">
        <v>9.8000000000000007</v>
      </c>
      <c r="L60" s="84"/>
      <c r="M60" s="42"/>
    </row>
    <row r="61" spans="1:14" ht="13.8" x14ac:dyDescent="0.3">
      <c r="A61" s="41">
        <v>58</v>
      </c>
      <c r="B61" s="54" t="s">
        <v>58</v>
      </c>
      <c r="C61" s="88" t="s">
        <v>163</v>
      </c>
      <c r="D61" s="36"/>
      <c r="E61" s="36"/>
      <c r="F61" s="36"/>
      <c r="G61" s="36">
        <v>100</v>
      </c>
      <c r="H61" s="36"/>
      <c r="I61" s="36">
        <v>10</v>
      </c>
      <c r="J61" s="84">
        <v>10</v>
      </c>
      <c r="K61" s="84">
        <v>10</v>
      </c>
      <c r="L61" s="84"/>
      <c r="M61" s="42"/>
    </row>
    <row r="62" spans="1:14" ht="13.8" x14ac:dyDescent="0.3">
      <c r="A62" s="41">
        <v>63</v>
      </c>
      <c r="B62" s="54" t="s">
        <v>60</v>
      </c>
      <c r="C62" s="88" t="s">
        <v>168</v>
      </c>
      <c r="D62" s="36"/>
      <c r="E62" s="36"/>
      <c r="F62" s="36"/>
      <c r="G62" s="36">
        <v>100</v>
      </c>
      <c r="H62" s="36"/>
      <c r="I62" s="93">
        <v>9.84</v>
      </c>
      <c r="J62" s="95">
        <v>9.68</v>
      </c>
      <c r="K62" s="84">
        <v>9.68</v>
      </c>
      <c r="L62" s="84"/>
      <c r="M62" s="42"/>
    </row>
    <row r="63" spans="1:14" ht="13.8" x14ac:dyDescent="0.3">
      <c r="A63" s="41">
        <v>61</v>
      </c>
      <c r="B63" s="54" t="s">
        <v>59</v>
      </c>
      <c r="C63" s="88" t="s">
        <v>166</v>
      </c>
      <c r="D63" s="36"/>
      <c r="E63" s="36"/>
      <c r="F63" s="36"/>
      <c r="G63" s="36">
        <v>100</v>
      </c>
      <c r="H63" s="36"/>
      <c r="I63" s="36">
        <v>10</v>
      </c>
      <c r="J63" s="84">
        <v>10</v>
      </c>
      <c r="K63" s="84">
        <v>10</v>
      </c>
      <c r="L63" s="84"/>
      <c r="M63" s="42"/>
    </row>
    <row r="64" spans="1:14" ht="13.8" x14ac:dyDescent="0.3">
      <c r="A64" s="41">
        <v>54</v>
      </c>
      <c r="B64" s="54" t="s">
        <v>57</v>
      </c>
      <c r="C64" s="88" t="s">
        <v>159</v>
      </c>
      <c r="D64" s="36"/>
      <c r="E64" s="36"/>
      <c r="F64" s="36"/>
      <c r="G64" s="36">
        <v>98</v>
      </c>
      <c r="H64" s="36"/>
      <c r="I64" s="36">
        <v>10</v>
      </c>
      <c r="J64" s="95">
        <v>9.68</v>
      </c>
      <c r="K64" s="84">
        <v>9.68</v>
      </c>
      <c r="L64" s="84"/>
      <c r="M64" s="42"/>
    </row>
    <row r="65" spans="1:13" ht="13.8" x14ac:dyDescent="0.3">
      <c r="A65" s="41">
        <v>59</v>
      </c>
      <c r="B65" s="54" t="s">
        <v>58</v>
      </c>
      <c r="C65" s="88" t="s">
        <v>164</v>
      </c>
      <c r="D65" s="36"/>
      <c r="E65" s="36"/>
      <c r="F65" s="36"/>
      <c r="G65" s="36">
        <v>94</v>
      </c>
      <c r="H65" s="36"/>
      <c r="I65" s="36">
        <v>10</v>
      </c>
      <c r="J65" s="84">
        <v>10</v>
      </c>
      <c r="K65" s="84">
        <v>10</v>
      </c>
      <c r="L65" s="84"/>
      <c r="M65" s="42"/>
    </row>
    <row r="66" spans="1:13" ht="13.8" x14ac:dyDescent="0.3">
      <c r="A66" s="41">
        <v>57</v>
      </c>
      <c r="B66" s="54" t="s">
        <v>58</v>
      </c>
      <c r="C66" s="88" t="s">
        <v>162</v>
      </c>
      <c r="D66" s="36"/>
      <c r="E66" s="36"/>
      <c r="F66" s="36"/>
      <c r="G66" s="36">
        <v>100</v>
      </c>
      <c r="H66" s="36"/>
      <c r="I66" s="36">
        <v>10</v>
      </c>
      <c r="J66" s="84">
        <v>10</v>
      </c>
      <c r="K66" s="84">
        <v>10</v>
      </c>
      <c r="L66" s="84"/>
      <c r="M66" s="42"/>
    </row>
    <row r="67" spans="1:13" ht="13.8" x14ac:dyDescent="0.3">
      <c r="A67" s="41">
        <v>62</v>
      </c>
      <c r="B67" s="54" t="s">
        <v>60</v>
      </c>
      <c r="C67" s="88" t="s">
        <v>167</v>
      </c>
      <c r="D67" s="36"/>
      <c r="E67" s="36"/>
      <c r="F67" s="36"/>
      <c r="G67" s="36">
        <v>100</v>
      </c>
      <c r="H67" s="36"/>
      <c r="I67" s="36">
        <v>10</v>
      </c>
      <c r="J67" s="84">
        <v>10</v>
      </c>
      <c r="K67" s="84">
        <v>10</v>
      </c>
      <c r="L67" s="84"/>
      <c r="M67" s="42"/>
    </row>
    <row r="68" spans="1:13" ht="13.8" x14ac:dyDescent="0.3">
      <c r="A68" s="41">
        <v>60</v>
      </c>
      <c r="B68" s="54" t="s">
        <v>59</v>
      </c>
      <c r="C68" s="88" t="s">
        <v>165</v>
      </c>
      <c r="D68" s="36"/>
      <c r="E68" s="36"/>
      <c r="F68" s="36"/>
      <c r="G68" s="36">
        <v>100</v>
      </c>
      <c r="H68" s="36"/>
      <c r="I68" s="36">
        <v>10</v>
      </c>
      <c r="J68" s="84">
        <v>10</v>
      </c>
      <c r="K68" s="84">
        <v>10</v>
      </c>
      <c r="L68" s="84"/>
      <c r="M68" s="42"/>
    </row>
    <row r="69" spans="1:13" ht="13.8" x14ac:dyDescent="0.3">
      <c r="A69" s="41">
        <v>64</v>
      </c>
      <c r="B69" s="54" t="s">
        <v>57</v>
      </c>
      <c r="C69" s="88" t="s">
        <v>169</v>
      </c>
      <c r="D69" s="36"/>
      <c r="E69" s="36"/>
      <c r="F69" s="36"/>
      <c r="G69" s="36">
        <v>100</v>
      </c>
      <c r="H69" s="36"/>
      <c r="I69" s="36"/>
      <c r="J69" s="84">
        <v>10</v>
      </c>
      <c r="K69" s="84">
        <v>10</v>
      </c>
      <c r="L69" s="84"/>
      <c r="M69" s="42"/>
    </row>
    <row r="70" spans="1:13" ht="13.8" x14ac:dyDescent="0.3">
      <c r="A70" s="41">
        <v>65</v>
      </c>
      <c r="B70" s="54" t="s">
        <v>58</v>
      </c>
      <c r="C70" s="88" t="s">
        <v>170</v>
      </c>
      <c r="D70" s="36"/>
      <c r="E70" s="36"/>
      <c r="F70" s="36"/>
      <c r="G70" s="36">
        <v>100</v>
      </c>
      <c r="H70" s="36"/>
      <c r="I70" s="36">
        <v>10</v>
      </c>
      <c r="J70" s="84">
        <v>10</v>
      </c>
      <c r="K70" s="84">
        <v>10</v>
      </c>
      <c r="L70" s="84"/>
      <c r="M70" s="42"/>
    </row>
    <row r="71" spans="1:13" ht="13.8" x14ac:dyDescent="0.3">
      <c r="A71" s="41">
        <v>66</v>
      </c>
      <c r="B71" s="54" t="s">
        <v>60</v>
      </c>
      <c r="C71" s="88" t="s">
        <v>171</v>
      </c>
      <c r="D71" s="36"/>
      <c r="E71" s="36"/>
      <c r="F71" s="36"/>
      <c r="G71" s="36">
        <v>100</v>
      </c>
      <c r="H71" s="36"/>
      <c r="I71" s="36">
        <v>10</v>
      </c>
      <c r="J71" s="84">
        <v>10</v>
      </c>
      <c r="K71" s="84">
        <v>10</v>
      </c>
      <c r="L71" s="84"/>
      <c r="M71" s="42"/>
    </row>
    <row r="72" spans="1:13" ht="13.8" x14ac:dyDescent="0.3">
      <c r="A72" s="41">
        <v>67</v>
      </c>
      <c r="B72" s="54" t="s">
        <v>57</v>
      </c>
      <c r="C72" s="88" t="s">
        <v>172</v>
      </c>
      <c r="D72" s="36"/>
      <c r="E72" s="36"/>
      <c r="F72" s="36"/>
      <c r="G72" s="36">
        <v>94</v>
      </c>
      <c r="H72" s="36"/>
      <c r="I72" s="36"/>
      <c r="J72" s="84">
        <v>10</v>
      </c>
      <c r="K72" s="84">
        <v>10</v>
      </c>
      <c r="L72" s="84"/>
      <c r="M72" s="42"/>
    </row>
    <row r="73" spans="1:13" ht="13.8" x14ac:dyDescent="0.3">
      <c r="A73" s="41">
        <v>68</v>
      </c>
      <c r="B73" s="54" t="s">
        <v>58</v>
      </c>
      <c r="C73" s="88" t="s">
        <v>173</v>
      </c>
      <c r="D73" s="36"/>
      <c r="E73" s="36"/>
      <c r="F73" s="36"/>
      <c r="G73" s="36">
        <v>100</v>
      </c>
      <c r="H73" s="36"/>
      <c r="I73" s="36"/>
      <c r="J73" s="84">
        <v>10</v>
      </c>
      <c r="K73" s="84">
        <v>10</v>
      </c>
      <c r="L73" s="84"/>
      <c r="M73" s="42"/>
    </row>
    <row r="74" spans="1:13" ht="14.4" thickBot="1" x14ac:dyDescent="0.35">
      <c r="A74" s="43">
        <v>69</v>
      </c>
      <c r="B74" s="55" t="s">
        <v>60</v>
      </c>
      <c r="C74" s="89" t="s">
        <v>174</v>
      </c>
      <c r="D74" s="45"/>
      <c r="E74" s="45"/>
      <c r="F74" s="45"/>
      <c r="G74" s="45">
        <v>96</v>
      </c>
      <c r="H74" s="45"/>
      <c r="I74" s="36"/>
      <c r="J74" s="96">
        <v>9.68</v>
      </c>
      <c r="K74" s="85">
        <v>9.68</v>
      </c>
      <c r="L74" s="85"/>
      <c r="M74" s="46"/>
    </row>
    <row r="75" spans="1:13" ht="13.8" thickBot="1" x14ac:dyDescent="0.3">
      <c r="A75" s="47"/>
      <c r="B75" s="48" t="s">
        <v>123</v>
      </c>
      <c r="C75" s="48">
        <f>COUNTA(C54:C74)</f>
        <v>21</v>
      </c>
      <c r="D75" s="48"/>
      <c r="E75" s="48"/>
      <c r="F75" s="48"/>
      <c r="G75" s="48">
        <f>SUM(G54:G74)</f>
        <v>2080</v>
      </c>
      <c r="H75" s="48"/>
      <c r="I75" s="75">
        <f>AVERAGE(I54:I74)</f>
        <v>9.9893333333333327</v>
      </c>
      <c r="J75" s="75">
        <f>AVERAGE(J54:J74)</f>
        <v>9.9326315789473689</v>
      </c>
      <c r="K75" s="75">
        <f>AVERAGE(K54:K74)</f>
        <v>9.9221052631578956</v>
      </c>
      <c r="L75" s="86"/>
      <c r="M75" s="49"/>
    </row>
    <row r="76" spans="1:13" x14ac:dyDescent="0.25">
      <c r="G76" s="73"/>
    </row>
  </sheetData>
  <mergeCells count="8">
    <mergeCell ref="A1:M1"/>
    <mergeCell ref="A2:A3"/>
    <mergeCell ref="B2:B3"/>
    <mergeCell ref="C2:C3"/>
    <mergeCell ref="D2:D3"/>
    <mergeCell ref="E2:E3"/>
    <mergeCell ref="F2:H2"/>
    <mergeCell ref="I2:M2"/>
  </mergeCells>
  <conditionalFormatting sqref="I54:L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:L52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L21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:L74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3.2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9"/>
  <sheetViews>
    <sheetView workbookViewId="0">
      <selection activeCell="A5" sqref="A5:G5"/>
    </sheetView>
  </sheetViews>
  <sheetFormatPr baseColWidth="10" defaultColWidth="11.44140625" defaultRowHeight="13.2" x14ac:dyDescent="0.25"/>
  <cols>
    <col min="1" max="1" width="11.44140625" style="57"/>
    <col min="2" max="2" width="37.44140625" style="57" customWidth="1"/>
    <col min="3" max="3" width="11.44140625" style="57"/>
    <col min="4" max="4" width="38.33203125" style="57" customWidth="1"/>
    <col min="5" max="5" width="2.6640625" style="57" bestFit="1" customWidth="1"/>
    <col min="6" max="6" width="15.6640625" style="57" customWidth="1"/>
    <col min="7" max="7" width="29.33203125" style="57" customWidth="1"/>
    <col min="8" max="16384" width="11.44140625" style="57"/>
  </cols>
  <sheetData>
    <row r="1" spans="1:7" ht="25.2" x14ac:dyDescent="0.45">
      <c r="A1" s="242" t="s">
        <v>82</v>
      </c>
      <c r="B1" s="242"/>
      <c r="C1" s="242"/>
      <c r="D1" s="242"/>
      <c r="E1" s="242"/>
      <c r="F1" s="242"/>
      <c r="G1" s="242"/>
    </row>
    <row r="2" spans="1:7" ht="20.399999999999999" x14ac:dyDescent="0.35">
      <c r="A2" s="58"/>
      <c r="B2" s="58"/>
      <c r="C2" s="58"/>
      <c r="D2" s="58"/>
      <c r="E2" s="58"/>
      <c r="F2" s="58"/>
      <c r="G2" s="58"/>
    </row>
    <row r="3" spans="1:7" ht="20.399999999999999" x14ac:dyDescent="0.35">
      <c r="A3" s="58"/>
      <c r="B3" s="58"/>
      <c r="C3" s="58"/>
      <c r="D3" s="58"/>
      <c r="E3" s="58"/>
      <c r="F3" s="58"/>
      <c r="G3" s="58"/>
    </row>
    <row r="4" spans="1:7" ht="23.4" x14ac:dyDescent="0.45">
      <c r="A4" s="243" t="s">
        <v>70</v>
      </c>
      <c r="B4" s="243"/>
      <c r="C4" s="243"/>
      <c r="D4" s="243"/>
      <c r="E4" s="243"/>
      <c r="F4" s="243"/>
      <c r="G4" s="243"/>
    </row>
    <row r="5" spans="1:7" ht="20.399999999999999" x14ac:dyDescent="0.25">
      <c r="A5" s="244" t="s">
        <v>71</v>
      </c>
      <c r="B5" s="245"/>
      <c r="C5" s="245"/>
      <c r="D5" s="245"/>
      <c r="E5" s="245"/>
      <c r="F5" s="245"/>
      <c r="G5" s="245"/>
    </row>
    <row r="6" spans="1:7" ht="20.399999999999999" x14ac:dyDescent="0.35">
      <c r="A6" s="246" t="s">
        <v>72</v>
      </c>
      <c r="B6" s="246"/>
      <c r="C6" s="59"/>
      <c r="D6" s="60" t="s">
        <v>73</v>
      </c>
      <c r="E6" s="59"/>
      <c r="F6" s="60" t="s">
        <v>74</v>
      </c>
      <c r="G6" s="61"/>
    </row>
    <row r="7" spans="1:7" ht="20.399999999999999" x14ac:dyDescent="0.35">
      <c r="A7" s="62"/>
      <c r="B7" s="62"/>
      <c r="C7" s="62"/>
      <c r="D7" s="62"/>
      <c r="E7" s="62"/>
      <c r="F7" s="62"/>
      <c r="G7" s="62"/>
    </row>
    <row r="8" spans="1:7" ht="20.399999999999999" x14ac:dyDescent="0.35">
      <c r="A8" s="247" t="s">
        <v>75</v>
      </c>
      <c r="B8" s="247"/>
      <c r="C8" s="63"/>
      <c r="D8" s="64"/>
      <c r="E8" s="248" t="s">
        <v>76</v>
      </c>
      <c r="F8" s="248"/>
      <c r="G8" s="65" t="s">
        <v>83</v>
      </c>
    </row>
    <row r="9" spans="1:7" ht="20.399999999999999" x14ac:dyDescent="0.35">
      <c r="A9" s="62"/>
      <c r="B9" s="62"/>
      <c r="C9" s="62"/>
      <c r="D9" s="66"/>
      <c r="E9" s="66"/>
      <c r="F9" s="60"/>
      <c r="G9" s="62"/>
    </row>
    <row r="10" spans="1:7" ht="18" x14ac:dyDescent="0.35">
      <c r="A10" s="67" t="s">
        <v>77</v>
      </c>
      <c r="B10" s="241" t="s">
        <v>78</v>
      </c>
      <c r="C10" s="241"/>
      <c r="D10" s="241" t="s">
        <v>79</v>
      </c>
      <c r="E10" s="241"/>
      <c r="F10" s="68" t="s">
        <v>80</v>
      </c>
      <c r="G10" s="68" t="s">
        <v>81</v>
      </c>
    </row>
    <row r="11" spans="1:7" ht="21" x14ac:dyDescent="0.25">
      <c r="A11" s="69">
        <v>1</v>
      </c>
      <c r="B11" s="239"/>
      <c r="C11" s="240"/>
      <c r="D11" s="236"/>
      <c r="E11" s="236"/>
      <c r="F11" s="69"/>
      <c r="G11" s="69"/>
    </row>
    <row r="12" spans="1:7" ht="21" x14ac:dyDescent="0.25">
      <c r="A12" s="69">
        <v>2</v>
      </c>
      <c r="B12" s="239"/>
      <c r="C12" s="240"/>
      <c r="D12" s="236"/>
      <c r="E12" s="236"/>
      <c r="F12" s="69"/>
      <c r="G12" s="69"/>
    </row>
    <row r="13" spans="1:7" ht="21" x14ac:dyDescent="0.25">
      <c r="A13" s="69">
        <v>3</v>
      </c>
      <c r="B13" s="239"/>
      <c r="C13" s="240"/>
      <c r="D13" s="236"/>
      <c r="E13" s="236"/>
      <c r="F13" s="69"/>
      <c r="G13" s="69"/>
    </row>
    <row r="14" spans="1:7" ht="21" x14ac:dyDescent="0.25">
      <c r="A14" s="69">
        <v>4</v>
      </c>
      <c r="B14" s="239"/>
      <c r="C14" s="240"/>
      <c r="D14" s="236"/>
      <c r="E14" s="236"/>
      <c r="F14" s="69"/>
      <c r="G14" s="69"/>
    </row>
    <row r="15" spans="1:7" ht="21" x14ac:dyDescent="0.25">
      <c r="A15" s="69">
        <v>5</v>
      </c>
      <c r="B15" s="239"/>
      <c r="C15" s="240"/>
      <c r="D15" s="236"/>
      <c r="E15" s="236"/>
      <c r="F15" s="69"/>
      <c r="G15" s="69"/>
    </row>
    <row r="16" spans="1:7" ht="21" x14ac:dyDescent="0.25">
      <c r="A16" s="69">
        <v>6</v>
      </c>
      <c r="B16" s="239"/>
      <c r="C16" s="240"/>
      <c r="D16" s="236"/>
      <c r="E16" s="236"/>
      <c r="F16" s="69"/>
      <c r="G16" s="69"/>
    </row>
    <row r="17" spans="1:7" ht="21" x14ac:dyDescent="0.25">
      <c r="A17" s="69">
        <v>7</v>
      </c>
      <c r="B17" s="239"/>
      <c r="C17" s="240"/>
      <c r="D17" s="236"/>
      <c r="E17" s="236"/>
      <c r="F17" s="69"/>
      <c r="G17" s="69"/>
    </row>
    <row r="18" spans="1:7" ht="21" x14ac:dyDescent="0.25">
      <c r="A18" s="69">
        <v>8</v>
      </c>
      <c r="B18" s="239"/>
      <c r="C18" s="240"/>
      <c r="D18" s="236"/>
      <c r="E18" s="236"/>
      <c r="F18" s="69"/>
      <c r="G18" s="69"/>
    </row>
    <row r="19" spans="1:7" ht="21" x14ac:dyDescent="0.25">
      <c r="A19" s="69">
        <v>9</v>
      </c>
      <c r="B19" s="239"/>
      <c r="C19" s="240"/>
      <c r="D19" s="236"/>
      <c r="E19" s="236"/>
      <c r="F19" s="69"/>
      <c r="G19" s="69"/>
    </row>
    <row r="20" spans="1:7" ht="21" x14ac:dyDescent="0.25">
      <c r="A20" s="69">
        <v>10</v>
      </c>
      <c r="B20" s="239"/>
      <c r="C20" s="240"/>
      <c r="D20" s="236"/>
      <c r="E20" s="236"/>
      <c r="F20" s="69"/>
      <c r="G20" s="69"/>
    </row>
    <row r="21" spans="1:7" ht="21" x14ac:dyDescent="0.25">
      <c r="A21" s="69">
        <v>11</v>
      </c>
      <c r="B21" s="239"/>
      <c r="C21" s="240"/>
      <c r="D21" s="236"/>
      <c r="E21" s="236"/>
      <c r="F21" s="69"/>
      <c r="G21" s="69"/>
    </row>
    <row r="22" spans="1:7" ht="21" x14ac:dyDescent="0.25">
      <c r="A22" s="69">
        <v>12</v>
      </c>
      <c r="B22" s="239"/>
      <c r="C22" s="240"/>
      <c r="D22" s="236"/>
      <c r="E22" s="236"/>
      <c r="F22" s="69"/>
      <c r="G22" s="69"/>
    </row>
    <row r="23" spans="1:7" ht="21" x14ac:dyDescent="0.25">
      <c r="A23" s="69">
        <v>13</v>
      </c>
      <c r="B23" s="239"/>
      <c r="C23" s="240"/>
      <c r="D23" s="236"/>
      <c r="E23" s="236"/>
      <c r="F23" s="69"/>
      <c r="G23" s="69"/>
    </row>
    <row r="24" spans="1:7" ht="21" x14ac:dyDescent="0.25">
      <c r="A24" s="69">
        <v>14</v>
      </c>
      <c r="B24" s="239"/>
      <c r="C24" s="240"/>
      <c r="D24" s="236"/>
      <c r="E24" s="236"/>
      <c r="F24" s="69"/>
      <c r="G24" s="69"/>
    </row>
    <row r="25" spans="1:7" ht="20.399999999999999" x14ac:dyDescent="0.25">
      <c r="A25" s="69">
        <v>15</v>
      </c>
      <c r="B25" s="239"/>
      <c r="C25" s="240"/>
      <c r="D25" s="235"/>
      <c r="E25" s="235"/>
      <c r="F25" s="69"/>
      <c r="G25" s="69"/>
    </row>
    <row r="26" spans="1:7" ht="20.399999999999999" x14ac:dyDescent="0.25">
      <c r="A26" s="69">
        <v>16</v>
      </c>
      <c r="B26" s="239"/>
      <c r="C26" s="240"/>
      <c r="D26" s="235"/>
      <c r="E26" s="235"/>
      <c r="F26" s="69"/>
      <c r="G26" s="69"/>
    </row>
    <row r="27" spans="1:7" ht="20.399999999999999" x14ac:dyDescent="0.25">
      <c r="A27" s="69">
        <v>17</v>
      </c>
      <c r="B27" s="239"/>
      <c r="C27" s="240"/>
      <c r="D27" s="235"/>
      <c r="E27" s="235"/>
      <c r="F27" s="69"/>
      <c r="G27" s="69"/>
    </row>
    <row r="28" spans="1:7" ht="20.399999999999999" x14ac:dyDescent="0.25">
      <c r="A28" s="69">
        <v>18</v>
      </c>
      <c r="B28" s="239"/>
      <c r="C28" s="240"/>
      <c r="D28" s="235"/>
      <c r="E28" s="235"/>
      <c r="F28" s="69"/>
      <c r="G28" s="69"/>
    </row>
    <row r="29" spans="1:7" ht="20.399999999999999" x14ac:dyDescent="0.25">
      <c r="A29" s="69">
        <v>19</v>
      </c>
      <c r="B29" s="239"/>
      <c r="C29" s="240"/>
      <c r="D29" s="235"/>
      <c r="E29" s="235"/>
      <c r="F29" s="69"/>
      <c r="G29" s="69"/>
    </row>
    <row r="30" spans="1:7" ht="20.399999999999999" x14ac:dyDescent="0.25">
      <c r="A30" s="69">
        <v>20</v>
      </c>
      <c r="B30" s="239"/>
      <c r="C30" s="240"/>
      <c r="D30" s="235"/>
      <c r="E30" s="235"/>
      <c r="F30" s="69"/>
      <c r="G30" s="69"/>
    </row>
    <row r="31" spans="1:7" ht="20.399999999999999" x14ac:dyDescent="0.25">
      <c r="A31" s="69">
        <v>21</v>
      </c>
      <c r="B31" s="239"/>
      <c r="C31" s="240"/>
      <c r="D31" s="235"/>
      <c r="E31" s="235"/>
      <c r="F31" s="69"/>
      <c r="G31" s="69"/>
    </row>
    <row r="32" spans="1:7" ht="20.399999999999999" x14ac:dyDescent="0.25">
      <c r="A32" s="69">
        <v>22</v>
      </c>
      <c r="B32" s="239"/>
      <c r="C32" s="240"/>
      <c r="D32" s="235"/>
      <c r="E32" s="235"/>
      <c r="F32" s="69"/>
      <c r="G32" s="69"/>
    </row>
    <row r="33" spans="1:7" ht="20.399999999999999" x14ac:dyDescent="0.25">
      <c r="A33" s="69">
        <v>23</v>
      </c>
      <c r="B33" s="239"/>
      <c r="C33" s="240"/>
      <c r="D33" s="235"/>
      <c r="E33" s="235"/>
      <c r="F33" s="69"/>
      <c r="G33" s="69"/>
    </row>
    <row r="34" spans="1:7" ht="20.399999999999999" x14ac:dyDescent="0.25">
      <c r="A34" s="69">
        <v>24</v>
      </c>
      <c r="B34" s="239"/>
      <c r="C34" s="240"/>
      <c r="D34" s="235"/>
      <c r="E34" s="235"/>
      <c r="F34" s="69"/>
      <c r="G34" s="69"/>
    </row>
    <row r="35" spans="1:7" ht="20.399999999999999" x14ac:dyDescent="0.25">
      <c r="A35" s="69">
        <v>25</v>
      </c>
      <c r="B35" s="239"/>
      <c r="C35" s="240"/>
      <c r="D35" s="235"/>
      <c r="E35" s="235"/>
      <c r="F35" s="69"/>
      <c r="G35" s="69"/>
    </row>
    <row r="36" spans="1:7" ht="20.399999999999999" x14ac:dyDescent="0.25">
      <c r="A36" s="69">
        <v>26</v>
      </c>
      <c r="B36" s="235"/>
      <c r="C36" s="235"/>
      <c r="D36" s="235"/>
      <c r="E36" s="235"/>
      <c r="F36" s="69"/>
      <c r="G36" s="69"/>
    </row>
    <row r="37" spans="1:7" ht="20.399999999999999" x14ac:dyDescent="0.25">
      <c r="A37" s="69">
        <v>27</v>
      </c>
      <c r="B37" s="235"/>
      <c r="C37" s="235"/>
      <c r="D37" s="235"/>
      <c r="E37" s="235"/>
      <c r="F37" s="69"/>
      <c r="G37" s="69"/>
    </row>
    <row r="38" spans="1:7" ht="20.399999999999999" x14ac:dyDescent="0.25">
      <c r="A38" s="69">
        <v>28</v>
      </c>
      <c r="B38" s="235"/>
      <c r="C38" s="235"/>
      <c r="D38" s="235"/>
      <c r="E38" s="235"/>
      <c r="F38" s="69"/>
      <c r="G38" s="69"/>
    </row>
    <row r="39" spans="1:7" ht="20.399999999999999" x14ac:dyDescent="0.25">
      <c r="A39" s="69">
        <v>29</v>
      </c>
      <c r="B39" s="235"/>
      <c r="C39" s="235"/>
      <c r="D39" s="235"/>
      <c r="E39" s="235"/>
      <c r="F39" s="69"/>
      <c r="G39" s="69"/>
    </row>
    <row r="40" spans="1:7" ht="20.399999999999999" x14ac:dyDescent="0.25">
      <c r="A40" s="69">
        <v>30</v>
      </c>
      <c r="B40" s="235"/>
      <c r="C40" s="235"/>
      <c r="D40" s="235"/>
      <c r="E40" s="235"/>
      <c r="F40" s="69"/>
      <c r="G40" s="69"/>
    </row>
    <row r="41" spans="1:7" ht="20.399999999999999" x14ac:dyDescent="0.25">
      <c r="A41" s="69">
        <v>31</v>
      </c>
      <c r="B41" s="235"/>
      <c r="C41" s="235"/>
      <c r="D41" s="235"/>
      <c r="E41" s="235"/>
      <c r="F41" s="69"/>
      <c r="G41" s="69"/>
    </row>
    <row r="42" spans="1:7" ht="20.399999999999999" x14ac:dyDescent="0.25">
      <c r="A42" s="69">
        <v>32</v>
      </c>
      <c r="B42" s="235"/>
      <c r="C42" s="235"/>
      <c r="D42" s="235"/>
      <c r="E42" s="235"/>
      <c r="F42" s="69"/>
      <c r="G42" s="69"/>
    </row>
    <row r="43" spans="1:7" ht="20.399999999999999" x14ac:dyDescent="0.25">
      <c r="A43" s="69">
        <v>33</v>
      </c>
      <c r="B43" s="235"/>
      <c r="C43" s="235"/>
      <c r="D43" s="235"/>
      <c r="E43" s="235"/>
      <c r="F43" s="69"/>
      <c r="G43" s="69"/>
    </row>
    <row r="44" spans="1:7" ht="20.399999999999999" x14ac:dyDescent="0.25">
      <c r="A44" s="69">
        <v>34</v>
      </c>
      <c r="B44" s="235"/>
      <c r="C44" s="235"/>
      <c r="D44" s="235"/>
      <c r="E44" s="235"/>
      <c r="F44" s="69"/>
      <c r="G44" s="69"/>
    </row>
    <row r="45" spans="1:7" ht="20.399999999999999" x14ac:dyDescent="0.25">
      <c r="A45" s="69">
        <v>35</v>
      </c>
      <c r="B45" s="235"/>
      <c r="C45" s="235"/>
      <c r="D45" s="235"/>
      <c r="E45" s="235"/>
      <c r="F45" s="69"/>
      <c r="G45" s="69"/>
    </row>
    <row r="46" spans="1:7" ht="20.399999999999999" x14ac:dyDescent="0.25">
      <c r="A46" s="69">
        <v>36</v>
      </c>
      <c r="B46" s="235"/>
      <c r="C46" s="235"/>
      <c r="D46" s="235"/>
      <c r="E46" s="235"/>
      <c r="F46" s="69"/>
      <c r="G46" s="69"/>
    </row>
    <row r="47" spans="1:7" ht="20.399999999999999" x14ac:dyDescent="0.25">
      <c r="A47" s="69">
        <v>37</v>
      </c>
      <c r="B47" s="235"/>
      <c r="C47" s="235"/>
      <c r="D47" s="235"/>
      <c r="E47" s="235"/>
      <c r="F47" s="69"/>
      <c r="G47" s="69"/>
    </row>
    <row r="48" spans="1:7" ht="20.399999999999999" x14ac:dyDescent="0.25">
      <c r="A48" s="69">
        <v>38</v>
      </c>
      <c r="B48" s="235"/>
      <c r="C48" s="235"/>
      <c r="D48" s="235"/>
      <c r="E48" s="235"/>
      <c r="F48" s="69"/>
      <c r="G48" s="69"/>
    </row>
    <row r="49" spans="1:7" ht="20.399999999999999" x14ac:dyDescent="0.25">
      <c r="A49" s="69">
        <v>39</v>
      </c>
      <c r="B49" s="235"/>
      <c r="C49" s="235"/>
      <c r="D49" s="235"/>
      <c r="E49" s="235"/>
      <c r="F49" s="69"/>
      <c r="G49" s="69"/>
    </row>
    <row r="50" spans="1:7" ht="20.399999999999999" x14ac:dyDescent="0.25">
      <c r="A50" s="69">
        <v>40</v>
      </c>
      <c r="B50" s="235"/>
      <c r="C50" s="235"/>
      <c r="D50" s="235"/>
      <c r="E50" s="235"/>
      <c r="F50" s="69"/>
      <c r="G50" s="69"/>
    </row>
    <row r="51" spans="1:7" ht="20.399999999999999" x14ac:dyDescent="0.25">
      <c r="A51" s="69">
        <v>41</v>
      </c>
      <c r="B51" s="235"/>
      <c r="C51" s="235"/>
      <c r="D51" s="235"/>
      <c r="E51" s="235"/>
      <c r="F51" s="69"/>
      <c r="G51" s="69"/>
    </row>
    <row r="52" spans="1:7" ht="20.399999999999999" x14ac:dyDescent="0.25">
      <c r="A52" s="69">
        <v>42</v>
      </c>
      <c r="B52" s="235"/>
      <c r="C52" s="235"/>
      <c r="D52" s="235"/>
      <c r="E52" s="235"/>
      <c r="F52" s="69"/>
      <c r="G52" s="69"/>
    </row>
    <row r="53" spans="1:7" ht="20.399999999999999" x14ac:dyDescent="0.25">
      <c r="A53" s="69">
        <v>43</v>
      </c>
      <c r="B53" s="235"/>
      <c r="C53" s="235"/>
      <c r="D53" s="235"/>
      <c r="E53" s="235"/>
      <c r="F53" s="69"/>
      <c r="G53" s="69"/>
    </row>
    <row r="54" spans="1:7" ht="20.399999999999999" x14ac:dyDescent="0.25">
      <c r="A54" s="69">
        <v>44</v>
      </c>
      <c r="B54" s="235"/>
      <c r="C54" s="235"/>
      <c r="D54" s="235"/>
      <c r="E54" s="235"/>
      <c r="F54" s="69"/>
      <c r="G54" s="69"/>
    </row>
    <row r="55" spans="1:7" ht="20.399999999999999" x14ac:dyDescent="0.25">
      <c r="A55" s="69">
        <v>45</v>
      </c>
      <c r="B55" s="235"/>
      <c r="C55" s="235"/>
      <c r="D55" s="235"/>
      <c r="E55" s="235"/>
      <c r="F55" s="69"/>
      <c r="G55" s="69"/>
    </row>
    <row r="56" spans="1:7" ht="20.399999999999999" x14ac:dyDescent="0.25">
      <c r="A56" s="69">
        <v>46</v>
      </c>
      <c r="B56" s="235"/>
      <c r="C56" s="235"/>
      <c r="D56" s="235"/>
      <c r="E56" s="235"/>
      <c r="F56" s="69"/>
      <c r="G56" s="69"/>
    </row>
    <row r="57" spans="1:7" ht="20.399999999999999" x14ac:dyDescent="0.25">
      <c r="A57" s="69">
        <v>47</v>
      </c>
      <c r="B57" s="235"/>
      <c r="C57" s="235"/>
      <c r="D57" s="235"/>
      <c r="E57" s="235"/>
      <c r="F57" s="69"/>
      <c r="G57" s="69"/>
    </row>
    <row r="58" spans="1:7" ht="20.399999999999999" x14ac:dyDescent="0.25">
      <c r="A58" s="69">
        <v>48</v>
      </c>
      <c r="B58" s="235"/>
      <c r="C58" s="235"/>
      <c r="D58" s="235"/>
      <c r="E58" s="235"/>
      <c r="F58" s="69"/>
      <c r="G58" s="69"/>
    </row>
    <row r="59" spans="1:7" ht="20.399999999999999" x14ac:dyDescent="0.25">
      <c r="A59" s="69">
        <v>49</v>
      </c>
      <c r="B59" s="235"/>
      <c r="C59" s="235"/>
      <c r="D59" s="235"/>
      <c r="E59" s="235"/>
      <c r="F59" s="69"/>
      <c r="G59" s="69"/>
    </row>
    <row r="60" spans="1:7" ht="20.399999999999999" x14ac:dyDescent="0.25">
      <c r="A60" s="69">
        <v>50</v>
      </c>
      <c r="B60" s="235"/>
      <c r="C60" s="235"/>
      <c r="D60" s="235"/>
      <c r="E60" s="235"/>
      <c r="F60" s="69"/>
      <c r="G60" s="69"/>
    </row>
    <row r="61" spans="1:7" ht="20.399999999999999" x14ac:dyDescent="0.25">
      <c r="A61" s="69">
        <v>51</v>
      </c>
      <c r="B61" s="235"/>
      <c r="C61" s="235"/>
      <c r="D61" s="235"/>
      <c r="E61" s="235"/>
      <c r="F61" s="69"/>
      <c r="G61" s="69"/>
    </row>
    <row r="62" spans="1:7" ht="20.399999999999999" x14ac:dyDescent="0.25">
      <c r="A62" s="69">
        <v>52</v>
      </c>
      <c r="B62" s="235"/>
      <c r="C62" s="235"/>
      <c r="D62" s="235"/>
      <c r="E62" s="235"/>
      <c r="F62" s="69"/>
      <c r="G62" s="69"/>
    </row>
    <row r="63" spans="1:7" ht="20.399999999999999" x14ac:dyDescent="0.25">
      <c r="A63" s="69">
        <v>53</v>
      </c>
      <c r="B63" s="235"/>
      <c r="C63" s="235"/>
      <c r="D63" s="235"/>
      <c r="E63" s="235"/>
      <c r="F63" s="69"/>
      <c r="G63" s="69"/>
    </row>
    <row r="64" spans="1:7" ht="20.399999999999999" x14ac:dyDescent="0.25">
      <c r="A64" s="69">
        <v>54</v>
      </c>
      <c r="B64" s="235"/>
      <c r="C64" s="235"/>
      <c r="D64" s="235"/>
      <c r="E64" s="235"/>
      <c r="F64" s="69"/>
      <c r="G64" s="69"/>
    </row>
    <row r="65" spans="1:7" ht="20.399999999999999" x14ac:dyDescent="0.25">
      <c r="A65" s="69">
        <v>55</v>
      </c>
      <c r="B65" s="235"/>
      <c r="C65" s="235"/>
      <c r="D65" s="237"/>
      <c r="E65" s="238"/>
      <c r="F65" s="69"/>
      <c r="G65" s="69"/>
    </row>
    <row r="66" spans="1:7" ht="20.399999999999999" x14ac:dyDescent="0.25">
      <c r="A66" s="69">
        <v>56</v>
      </c>
      <c r="B66" s="235"/>
      <c r="C66" s="235"/>
      <c r="D66" s="237"/>
      <c r="E66" s="238"/>
      <c r="F66" s="69"/>
      <c r="G66" s="69"/>
    </row>
    <row r="67" spans="1:7" ht="20.399999999999999" x14ac:dyDescent="0.25">
      <c r="A67" s="69">
        <v>57</v>
      </c>
      <c r="B67" s="235"/>
      <c r="C67" s="235"/>
      <c r="D67" s="237"/>
      <c r="E67" s="238"/>
      <c r="F67" s="69"/>
      <c r="G67" s="69"/>
    </row>
    <row r="68" spans="1:7" ht="20.399999999999999" x14ac:dyDescent="0.25">
      <c r="A68" s="69">
        <v>58</v>
      </c>
      <c r="B68" s="235"/>
      <c r="C68" s="235"/>
      <c r="D68" s="237"/>
      <c r="E68" s="238"/>
      <c r="F68" s="69"/>
      <c r="G68" s="69"/>
    </row>
    <row r="69" spans="1:7" ht="20.399999999999999" x14ac:dyDescent="0.25">
      <c r="A69" s="69">
        <v>59</v>
      </c>
      <c r="B69" s="235"/>
      <c r="C69" s="235"/>
      <c r="D69" s="237"/>
      <c r="E69" s="238"/>
      <c r="F69" s="69"/>
      <c r="G69" s="69"/>
    </row>
    <row r="70" spans="1:7" ht="20.399999999999999" x14ac:dyDescent="0.25">
      <c r="A70" s="69">
        <v>60</v>
      </c>
      <c r="B70" s="235"/>
      <c r="C70" s="235"/>
      <c r="D70" s="237"/>
      <c r="E70" s="238"/>
      <c r="F70" s="69"/>
      <c r="G70" s="69"/>
    </row>
    <row r="71" spans="1:7" ht="20.399999999999999" x14ac:dyDescent="0.25">
      <c r="A71" s="69">
        <v>61</v>
      </c>
      <c r="B71" s="235"/>
      <c r="C71" s="235"/>
      <c r="D71" s="237"/>
      <c r="E71" s="238"/>
      <c r="F71" s="69"/>
      <c r="G71" s="69"/>
    </row>
    <row r="72" spans="1:7" ht="20.399999999999999" x14ac:dyDescent="0.25">
      <c r="A72" s="69">
        <v>62</v>
      </c>
      <c r="B72" s="235"/>
      <c r="C72" s="235"/>
      <c r="D72" s="237"/>
      <c r="E72" s="238"/>
      <c r="F72" s="69"/>
      <c r="G72" s="69"/>
    </row>
    <row r="73" spans="1:7" ht="20.399999999999999" x14ac:dyDescent="0.25">
      <c r="A73" s="69">
        <v>63</v>
      </c>
      <c r="B73" s="235"/>
      <c r="C73" s="235"/>
      <c r="D73" s="237"/>
      <c r="E73" s="238"/>
      <c r="F73" s="69"/>
      <c r="G73" s="69"/>
    </row>
    <row r="74" spans="1:7" ht="20.399999999999999" x14ac:dyDescent="0.25">
      <c r="A74" s="69">
        <v>64</v>
      </c>
      <c r="B74" s="235"/>
      <c r="C74" s="235"/>
      <c r="D74" s="237"/>
      <c r="E74" s="238"/>
      <c r="F74" s="69"/>
      <c r="G74" s="69"/>
    </row>
    <row r="75" spans="1:7" ht="20.399999999999999" x14ac:dyDescent="0.25">
      <c r="A75" s="69">
        <v>65</v>
      </c>
      <c r="B75" s="235"/>
      <c r="C75" s="235"/>
      <c r="D75" s="237"/>
      <c r="E75" s="238"/>
      <c r="F75" s="69"/>
      <c r="G75" s="69"/>
    </row>
    <row r="76" spans="1:7" ht="20.399999999999999" x14ac:dyDescent="0.25">
      <c r="A76" s="69">
        <v>66</v>
      </c>
      <c r="B76" s="235"/>
      <c r="C76" s="235"/>
      <c r="D76" s="237"/>
      <c r="E76" s="238"/>
      <c r="F76" s="69"/>
      <c r="G76" s="69"/>
    </row>
    <row r="77" spans="1:7" ht="20.399999999999999" x14ac:dyDescent="0.25">
      <c r="A77" s="69">
        <v>67</v>
      </c>
      <c r="B77" s="235"/>
      <c r="C77" s="235"/>
      <c r="D77" s="237"/>
      <c r="E77" s="238"/>
      <c r="F77" s="69"/>
      <c r="G77" s="69"/>
    </row>
    <row r="78" spans="1:7" ht="20.399999999999999" x14ac:dyDescent="0.25">
      <c r="A78" s="69">
        <v>68</v>
      </c>
      <c r="B78" s="235"/>
      <c r="C78" s="235"/>
      <c r="D78" s="237"/>
      <c r="E78" s="238"/>
      <c r="F78" s="69"/>
      <c r="G78" s="69"/>
    </row>
    <row r="79" spans="1:7" ht="20.399999999999999" x14ac:dyDescent="0.25">
      <c r="A79" s="69">
        <v>69</v>
      </c>
      <c r="B79" s="235"/>
      <c r="C79" s="235"/>
      <c r="D79" s="237"/>
      <c r="E79" s="238"/>
      <c r="F79" s="69"/>
      <c r="G79" s="69"/>
    </row>
    <row r="80" spans="1:7" ht="20.399999999999999" x14ac:dyDescent="0.25">
      <c r="A80" s="69">
        <v>70</v>
      </c>
      <c r="B80" s="235"/>
      <c r="C80" s="235"/>
      <c r="D80" s="237"/>
      <c r="E80" s="238"/>
      <c r="F80" s="69"/>
      <c r="G80" s="69"/>
    </row>
    <row r="81" spans="1:7" ht="20.399999999999999" x14ac:dyDescent="0.25">
      <c r="A81" s="69">
        <v>71</v>
      </c>
      <c r="B81" s="235"/>
      <c r="C81" s="235"/>
      <c r="D81" s="237"/>
      <c r="E81" s="238"/>
      <c r="F81" s="69"/>
      <c r="G81" s="69"/>
    </row>
    <row r="82" spans="1:7" ht="20.399999999999999" x14ac:dyDescent="0.25">
      <c r="A82" s="69">
        <v>72</v>
      </c>
      <c r="B82" s="235"/>
      <c r="C82" s="235"/>
      <c r="D82" s="237"/>
      <c r="E82" s="238"/>
      <c r="F82" s="69"/>
      <c r="G82" s="69"/>
    </row>
    <row r="83" spans="1:7" ht="20.399999999999999" x14ac:dyDescent="0.25">
      <c r="A83" s="69">
        <v>73</v>
      </c>
      <c r="B83" s="235"/>
      <c r="C83" s="235"/>
      <c r="D83" s="237"/>
      <c r="E83" s="238"/>
      <c r="F83" s="69"/>
      <c r="G83" s="69"/>
    </row>
    <row r="84" spans="1:7" ht="20.399999999999999" x14ac:dyDescent="0.25">
      <c r="A84" s="69">
        <v>74</v>
      </c>
      <c r="B84" s="235"/>
      <c r="C84" s="235"/>
      <c r="D84" s="237"/>
      <c r="E84" s="238"/>
      <c r="F84" s="69"/>
      <c r="G84" s="69"/>
    </row>
    <row r="85" spans="1:7" ht="20.399999999999999" x14ac:dyDescent="0.25">
      <c r="A85" s="69">
        <v>75</v>
      </c>
      <c r="B85" s="235"/>
      <c r="C85" s="235"/>
      <c r="D85" s="237"/>
      <c r="E85" s="238"/>
      <c r="F85" s="69"/>
      <c r="G85" s="69"/>
    </row>
    <row r="86" spans="1:7" ht="20.399999999999999" x14ac:dyDescent="0.25">
      <c r="A86" s="69">
        <v>76</v>
      </c>
      <c r="B86" s="235"/>
      <c r="C86" s="235"/>
      <c r="D86" s="237"/>
      <c r="E86" s="238"/>
      <c r="F86" s="69"/>
      <c r="G86" s="69"/>
    </row>
    <row r="87" spans="1:7" ht="20.399999999999999" x14ac:dyDescent="0.25">
      <c r="A87" s="69">
        <v>77</v>
      </c>
      <c r="B87" s="235"/>
      <c r="C87" s="235"/>
      <c r="D87" s="237"/>
      <c r="E87" s="238"/>
      <c r="F87" s="69"/>
      <c r="G87" s="69"/>
    </row>
    <row r="88" spans="1:7" ht="20.399999999999999" x14ac:dyDescent="0.25">
      <c r="A88" s="69">
        <v>78</v>
      </c>
      <c r="B88" s="235"/>
      <c r="C88" s="235"/>
      <c r="D88" s="237"/>
      <c r="E88" s="238"/>
      <c r="F88" s="69"/>
      <c r="G88" s="69"/>
    </row>
    <row r="89" spans="1:7" ht="21" x14ac:dyDescent="0.25">
      <c r="A89" s="69">
        <v>79</v>
      </c>
      <c r="B89" s="235"/>
      <c r="C89" s="235"/>
      <c r="D89" s="236"/>
      <c r="E89" s="236"/>
      <c r="F89" s="69"/>
      <c r="G89" s="69"/>
    </row>
    <row r="90" spans="1:7" ht="21" x14ac:dyDescent="0.25">
      <c r="A90" s="69">
        <v>80</v>
      </c>
      <c r="B90" s="235"/>
      <c r="C90" s="235"/>
      <c r="D90" s="236"/>
      <c r="E90" s="236"/>
      <c r="F90" s="69"/>
      <c r="G90" s="69"/>
    </row>
    <row r="91" spans="1:7" ht="21" x14ac:dyDescent="0.25">
      <c r="A91" s="69">
        <v>81</v>
      </c>
      <c r="B91" s="235"/>
      <c r="C91" s="235"/>
      <c r="D91" s="236"/>
      <c r="E91" s="236"/>
      <c r="F91" s="69"/>
      <c r="G91" s="69"/>
    </row>
    <row r="92" spans="1:7" ht="21" x14ac:dyDescent="0.25">
      <c r="A92" s="69">
        <v>82</v>
      </c>
      <c r="B92" s="235"/>
      <c r="C92" s="235"/>
      <c r="D92" s="236"/>
      <c r="E92" s="236"/>
      <c r="F92" s="69"/>
      <c r="G92" s="69"/>
    </row>
    <row r="93" spans="1:7" ht="21" x14ac:dyDescent="0.25">
      <c r="A93" s="69">
        <v>83</v>
      </c>
      <c r="B93" s="235"/>
      <c r="C93" s="235"/>
      <c r="D93" s="236"/>
      <c r="E93" s="236"/>
      <c r="F93" s="69"/>
      <c r="G93" s="69"/>
    </row>
    <row r="94" spans="1:7" ht="21" x14ac:dyDescent="0.25">
      <c r="A94" s="69">
        <v>84</v>
      </c>
      <c r="B94" s="235"/>
      <c r="C94" s="235"/>
      <c r="D94" s="236"/>
      <c r="E94" s="236"/>
      <c r="F94" s="69"/>
      <c r="G94" s="69"/>
    </row>
    <row r="95" spans="1:7" ht="21" x14ac:dyDescent="0.25">
      <c r="A95" s="69">
        <v>85</v>
      </c>
      <c r="B95" s="235"/>
      <c r="C95" s="235"/>
      <c r="D95" s="236"/>
      <c r="E95" s="236"/>
      <c r="F95" s="69"/>
      <c r="G95" s="69"/>
    </row>
    <row r="96" spans="1:7" ht="21" x14ac:dyDescent="0.25">
      <c r="A96" s="69">
        <v>86</v>
      </c>
      <c r="B96" s="235"/>
      <c r="C96" s="235"/>
      <c r="D96" s="236"/>
      <c r="E96" s="236"/>
      <c r="F96" s="69"/>
      <c r="G96" s="69"/>
    </row>
    <row r="97" spans="1:7" ht="21" x14ac:dyDescent="0.25">
      <c r="A97" s="69">
        <v>87</v>
      </c>
      <c r="B97" s="235"/>
      <c r="C97" s="235"/>
      <c r="D97" s="236"/>
      <c r="E97" s="236"/>
      <c r="F97" s="69"/>
      <c r="G97" s="69"/>
    </row>
    <row r="98" spans="1:7" ht="21" x14ac:dyDescent="0.25">
      <c r="A98" s="69">
        <v>88</v>
      </c>
      <c r="B98" s="235"/>
      <c r="C98" s="235"/>
      <c r="D98" s="236"/>
      <c r="E98" s="236"/>
      <c r="F98" s="69"/>
      <c r="G98" s="69"/>
    </row>
    <row r="99" spans="1:7" ht="21" x14ac:dyDescent="0.25">
      <c r="A99" s="69">
        <v>89</v>
      </c>
      <c r="B99" s="235"/>
      <c r="C99" s="235"/>
      <c r="D99" s="236"/>
      <c r="E99" s="236"/>
      <c r="F99" s="69"/>
      <c r="G99" s="69"/>
    </row>
    <row r="100" spans="1:7" ht="21" x14ac:dyDescent="0.25">
      <c r="A100" s="69">
        <v>90</v>
      </c>
      <c r="B100" s="235"/>
      <c r="C100" s="235"/>
      <c r="D100" s="236"/>
      <c r="E100" s="236"/>
      <c r="F100" s="69"/>
      <c r="G100" s="69"/>
    </row>
    <row r="101" spans="1:7" ht="21" x14ac:dyDescent="0.25">
      <c r="A101" s="69">
        <v>91</v>
      </c>
      <c r="B101" s="235"/>
      <c r="C101" s="235"/>
      <c r="D101" s="236"/>
      <c r="E101" s="236"/>
      <c r="F101" s="69"/>
      <c r="G101" s="69"/>
    </row>
    <row r="102" spans="1:7" ht="21" x14ac:dyDescent="0.25">
      <c r="A102" s="69">
        <v>92</v>
      </c>
      <c r="B102" s="235"/>
      <c r="C102" s="235"/>
      <c r="D102" s="236"/>
      <c r="E102" s="236"/>
      <c r="F102" s="69"/>
      <c r="G102" s="69"/>
    </row>
    <row r="103" spans="1:7" ht="21" x14ac:dyDescent="0.25">
      <c r="A103" s="69">
        <v>93</v>
      </c>
      <c r="B103" s="235"/>
      <c r="C103" s="235"/>
      <c r="D103" s="236"/>
      <c r="E103" s="236"/>
      <c r="F103" s="69"/>
      <c r="G103" s="69"/>
    </row>
    <row r="104" spans="1:7" ht="21" x14ac:dyDescent="0.25">
      <c r="A104" s="69">
        <v>94</v>
      </c>
      <c r="B104" s="235"/>
      <c r="C104" s="235"/>
      <c r="D104" s="236"/>
      <c r="E104" s="236"/>
      <c r="F104" s="69"/>
      <c r="G104" s="69"/>
    </row>
    <row r="105" spans="1:7" ht="21" x14ac:dyDescent="0.25">
      <c r="A105" s="69">
        <v>95</v>
      </c>
      <c r="B105" s="235"/>
      <c r="C105" s="235"/>
      <c r="D105" s="236"/>
      <c r="E105" s="236"/>
      <c r="F105" s="69"/>
      <c r="G105" s="69"/>
    </row>
    <row r="106" spans="1:7" ht="21" x14ac:dyDescent="0.25">
      <c r="A106" s="69">
        <v>96</v>
      </c>
      <c r="B106" s="235"/>
      <c r="C106" s="235"/>
      <c r="D106" s="236"/>
      <c r="E106" s="236"/>
      <c r="F106" s="69"/>
      <c r="G106" s="69"/>
    </row>
    <row r="107" spans="1:7" ht="21" x14ac:dyDescent="0.25">
      <c r="A107" s="69">
        <v>97</v>
      </c>
      <c r="B107" s="235"/>
      <c r="C107" s="235"/>
      <c r="D107" s="236"/>
      <c r="E107" s="236"/>
      <c r="F107" s="69"/>
      <c r="G107" s="69"/>
    </row>
    <row r="108" spans="1:7" ht="21" x14ac:dyDescent="0.25">
      <c r="A108" s="69">
        <v>98</v>
      </c>
      <c r="B108" s="235"/>
      <c r="C108" s="235"/>
      <c r="D108" s="236"/>
      <c r="E108" s="236"/>
      <c r="F108" s="69"/>
      <c r="G108" s="69"/>
    </row>
    <row r="109" spans="1:7" ht="21" x14ac:dyDescent="0.25">
      <c r="A109" s="69">
        <v>99</v>
      </c>
      <c r="B109" s="235"/>
      <c r="C109" s="235"/>
      <c r="D109" s="236"/>
      <c r="E109" s="236"/>
      <c r="F109" s="69"/>
      <c r="G109" s="69"/>
    </row>
  </sheetData>
  <mergeCells count="206">
    <mergeCell ref="B10:C10"/>
    <mergeCell ref="D10:E10"/>
    <mergeCell ref="B11:C11"/>
    <mergeCell ref="D11:E11"/>
    <mergeCell ref="B12:C12"/>
    <mergeCell ref="D12:E12"/>
    <mergeCell ref="A1:G1"/>
    <mergeCell ref="A4:G4"/>
    <mergeCell ref="A5:G5"/>
    <mergeCell ref="A6:B6"/>
    <mergeCell ref="A8:B8"/>
    <mergeCell ref="E8:F8"/>
    <mergeCell ref="B16:C16"/>
    <mergeCell ref="D16:E16"/>
    <mergeCell ref="B17:C17"/>
    <mergeCell ref="D17:E17"/>
    <mergeCell ref="B18:C18"/>
    <mergeCell ref="D18:E18"/>
    <mergeCell ref="B13:C13"/>
    <mergeCell ref="D13:E13"/>
    <mergeCell ref="B14:C14"/>
    <mergeCell ref="D14:E14"/>
    <mergeCell ref="B15:C15"/>
    <mergeCell ref="D15:E15"/>
    <mergeCell ref="B22:C22"/>
    <mergeCell ref="D22:E22"/>
    <mergeCell ref="B23:C23"/>
    <mergeCell ref="D23:E23"/>
    <mergeCell ref="B24:C24"/>
    <mergeCell ref="D24:E24"/>
    <mergeCell ref="B19:C19"/>
    <mergeCell ref="D19:E19"/>
    <mergeCell ref="B20:C20"/>
    <mergeCell ref="D20:E20"/>
    <mergeCell ref="B21:C21"/>
    <mergeCell ref="D21:E21"/>
    <mergeCell ref="B28:C28"/>
    <mergeCell ref="D28:E28"/>
    <mergeCell ref="B29:C29"/>
    <mergeCell ref="D29:E29"/>
    <mergeCell ref="B30:C30"/>
    <mergeCell ref="D30:E30"/>
    <mergeCell ref="B25:C25"/>
    <mergeCell ref="D25:E25"/>
    <mergeCell ref="B26:C26"/>
    <mergeCell ref="D26:E26"/>
    <mergeCell ref="B27:C27"/>
    <mergeCell ref="D27:E27"/>
    <mergeCell ref="B34:C34"/>
    <mergeCell ref="D34:E34"/>
    <mergeCell ref="B35:C35"/>
    <mergeCell ref="D35:E35"/>
    <mergeCell ref="B36:C36"/>
    <mergeCell ref="D36:E36"/>
    <mergeCell ref="B31:C31"/>
    <mergeCell ref="D31:E31"/>
    <mergeCell ref="B32:C32"/>
    <mergeCell ref="D32:E32"/>
    <mergeCell ref="B33:C33"/>
    <mergeCell ref="D33:E33"/>
    <mergeCell ref="B40:C40"/>
    <mergeCell ref="D40:E40"/>
    <mergeCell ref="B41:C41"/>
    <mergeCell ref="D41:E41"/>
    <mergeCell ref="B42:C42"/>
    <mergeCell ref="D42:E42"/>
    <mergeCell ref="B37:C37"/>
    <mergeCell ref="D37:E37"/>
    <mergeCell ref="B38:C38"/>
    <mergeCell ref="D38:E38"/>
    <mergeCell ref="B39:C39"/>
    <mergeCell ref="D39:E39"/>
    <mergeCell ref="B46:C46"/>
    <mergeCell ref="D46:E46"/>
    <mergeCell ref="B47:C47"/>
    <mergeCell ref="D47:E47"/>
    <mergeCell ref="B48:C48"/>
    <mergeCell ref="D48:E48"/>
    <mergeCell ref="B43:C43"/>
    <mergeCell ref="D43:E43"/>
    <mergeCell ref="B44:C44"/>
    <mergeCell ref="D44:E44"/>
    <mergeCell ref="B45:C45"/>
    <mergeCell ref="D45:E45"/>
    <mergeCell ref="B52:C52"/>
    <mergeCell ref="D52:E52"/>
    <mergeCell ref="B53:C53"/>
    <mergeCell ref="D53:E53"/>
    <mergeCell ref="B54:C54"/>
    <mergeCell ref="D54:E54"/>
    <mergeCell ref="B49:C49"/>
    <mergeCell ref="D49:E49"/>
    <mergeCell ref="B50:C50"/>
    <mergeCell ref="D50:E50"/>
    <mergeCell ref="B51:C51"/>
    <mergeCell ref="D51:E51"/>
    <mergeCell ref="B58:C58"/>
    <mergeCell ref="D58:E58"/>
    <mergeCell ref="B59:C59"/>
    <mergeCell ref="D59:E59"/>
    <mergeCell ref="B60:C60"/>
    <mergeCell ref="D60:E60"/>
    <mergeCell ref="B55:C55"/>
    <mergeCell ref="D55:E55"/>
    <mergeCell ref="B56:C56"/>
    <mergeCell ref="D56:E56"/>
    <mergeCell ref="B57:C57"/>
    <mergeCell ref="D57:E57"/>
    <mergeCell ref="B64:C64"/>
    <mergeCell ref="D64:E64"/>
    <mergeCell ref="B65:C65"/>
    <mergeCell ref="D65:E65"/>
    <mergeCell ref="B66:C66"/>
    <mergeCell ref="D66:E66"/>
    <mergeCell ref="B61:C61"/>
    <mergeCell ref="D61:E61"/>
    <mergeCell ref="B62:C62"/>
    <mergeCell ref="D62:E62"/>
    <mergeCell ref="B63:C63"/>
    <mergeCell ref="D63:E63"/>
    <mergeCell ref="B70:C70"/>
    <mergeCell ref="D70:E70"/>
    <mergeCell ref="B71:C71"/>
    <mergeCell ref="D71:E71"/>
    <mergeCell ref="B72:C72"/>
    <mergeCell ref="D72:E72"/>
    <mergeCell ref="B67:C67"/>
    <mergeCell ref="D67:E67"/>
    <mergeCell ref="B68:C68"/>
    <mergeCell ref="D68:E68"/>
    <mergeCell ref="B69:C69"/>
    <mergeCell ref="D69:E69"/>
    <mergeCell ref="B76:C76"/>
    <mergeCell ref="D76:E76"/>
    <mergeCell ref="B77:C77"/>
    <mergeCell ref="D77:E77"/>
    <mergeCell ref="B78:C78"/>
    <mergeCell ref="D78:E78"/>
    <mergeCell ref="B73:C73"/>
    <mergeCell ref="D73:E73"/>
    <mergeCell ref="B74:C74"/>
    <mergeCell ref="D74:E74"/>
    <mergeCell ref="B75:C75"/>
    <mergeCell ref="D75:E75"/>
    <mergeCell ref="B82:C82"/>
    <mergeCell ref="D82:E82"/>
    <mergeCell ref="B83:C83"/>
    <mergeCell ref="D83:E83"/>
    <mergeCell ref="B84:C84"/>
    <mergeCell ref="D84:E84"/>
    <mergeCell ref="B79:C79"/>
    <mergeCell ref="D79:E79"/>
    <mergeCell ref="B80:C80"/>
    <mergeCell ref="D80:E80"/>
    <mergeCell ref="B81:C81"/>
    <mergeCell ref="D81:E81"/>
    <mergeCell ref="B88:C88"/>
    <mergeCell ref="D88:E88"/>
    <mergeCell ref="B89:C89"/>
    <mergeCell ref="D89:E89"/>
    <mergeCell ref="B90:C90"/>
    <mergeCell ref="D90:E90"/>
    <mergeCell ref="B85:C85"/>
    <mergeCell ref="D85:E85"/>
    <mergeCell ref="B86:C86"/>
    <mergeCell ref="D86:E86"/>
    <mergeCell ref="B87:C87"/>
    <mergeCell ref="D87:E87"/>
    <mergeCell ref="B94:C94"/>
    <mergeCell ref="D94:E94"/>
    <mergeCell ref="B95:C95"/>
    <mergeCell ref="D95:E95"/>
    <mergeCell ref="B96:C96"/>
    <mergeCell ref="D96:E96"/>
    <mergeCell ref="B91:C91"/>
    <mergeCell ref="D91:E91"/>
    <mergeCell ref="B92:C92"/>
    <mergeCell ref="D92:E92"/>
    <mergeCell ref="B93:C93"/>
    <mergeCell ref="D93:E93"/>
    <mergeCell ref="B100:C100"/>
    <mergeCell ref="D100:E100"/>
    <mergeCell ref="B101:C101"/>
    <mergeCell ref="D101:E101"/>
    <mergeCell ref="B102:C102"/>
    <mergeCell ref="D102:E102"/>
    <mergeCell ref="B97:C97"/>
    <mergeCell ref="D97:E97"/>
    <mergeCell ref="B98:C98"/>
    <mergeCell ref="D98:E98"/>
    <mergeCell ref="B99:C99"/>
    <mergeCell ref="D99:E99"/>
    <mergeCell ref="B109:C109"/>
    <mergeCell ref="D109:E109"/>
    <mergeCell ref="B106:C106"/>
    <mergeCell ref="D106:E106"/>
    <mergeCell ref="B107:C107"/>
    <mergeCell ref="D107:E107"/>
    <mergeCell ref="B108:C108"/>
    <mergeCell ref="D108:E108"/>
    <mergeCell ref="B103:C103"/>
    <mergeCell ref="D103:E103"/>
    <mergeCell ref="B104:C104"/>
    <mergeCell ref="D104:E104"/>
    <mergeCell ref="B105:C105"/>
    <mergeCell ref="D105:E10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38DB2D399C8AD4BAAAAFF52CCD54D7A" ma:contentTypeVersion="0" ma:contentTypeDescription="Crear nuevo documento." ma:contentTypeScope="" ma:versionID="6f5250e81cb3a8914aa284c5434f391a">
  <xsd:schema xmlns:xsd="http://www.w3.org/2001/XMLSchema" xmlns:xs="http://www.w3.org/2001/XMLSchema" xmlns:p="http://schemas.microsoft.com/office/2006/metadata/properties" xmlns:ns2="d4ea72f7-698a-4710-9b83-5c5b7609dc8a" targetNamespace="http://schemas.microsoft.com/office/2006/metadata/properties" ma:root="true" ma:fieldsID="4e339b20546a0314c9f5729d075ba64a" ns2:_="">
    <xsd:import namespace="d4ea72f7-698a-4710-9b83-5c5b7609dc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ea72f7-698a-4710-9b83-5c5b7609dc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d4ea72f7-698a-4710-9b83-5c5b7609dc8a">PJHJ36CWT4ZF-97-6373</_dlc_DocId>
    <_dlc_DocIdUrl xmlns="d4ea72f7-698a-4710-9b83-5c5b7609dc8a">
      <Url>http://intranet.itguardian.com.mx/Calidad/_layouts/DocIdRedir.aspx?ID=PJHJ36CWT4ZF-97-6373</Url>
      <Description>PJHJ36CWT4ZF-97-6373</Description>
    </_dlc_DocIdUrl>
  </documentManagement>
</p:properties>
</file>

<file path=customXml/itemProps1.xml><?xml version="1.0" encoding="utf-8"?>
<ds:datastoreItem xmlns:ds="http://schemas.openxmlformats.org/officeDocument/2006/customXml" ds:itemID="{B31DDFC6-AD0F-4E04-971E-D8C4E1D4B6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ea72f7-698a-4710-9b83-5c5b7609dc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B71567-3370-4945-A420-85B502E4E7EF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D4FC1A81-9E6B-41C7-9F3D-FADA198D602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3185E0A-896A-4DE9-8F71-746092AC2565}">
  <ds:schemaRefs>
    <ds:schemaRef ds:uri="http://schemas.microsoft.com/office/2006/metadata/properties"/>
    <ds:schemaRef ds:uri="http://www.w3.org/XML/1998/namespace"/>
    <ds:schemaRef ds:uri="http://purl.org/dc/dcmitype/"/>
    <ds:schemaRef ds:uri="http://schemas.microsoft.com/office/2006/documentManagement/types"/>
    <ds:schemaRef ds:uri="d4ea72f7-698a-4710-9b83-5c5b7609dc8a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Proceso de Apoyo</vt:lpstr>
      <vt:lpstr>RECLUTAMIENTO, CAPA Y EVAL</vt:lpstr>
      <vt:lpstr>Hoja1</vt:lpstr>
      <vt:lpstr>capacitacion </vt:lpstr>
      <vt:lpstr>'Proceso de Apoyo'!Área_de_impresión</vt:lpstr>
      <vt:lpstr>'Proceso de Apoyo'!Títulos_a_imprimir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Ricardo Sánchez Sánchez</dc:creator>
  <cp:lastModifiedBy>Administrador</cp:lastModifiedBy>
  <cp:lastPrinted>2020-12-15T19:22:33Z</cp:lastPrinted>
  <dcterms:created xsi:type="dcterms:W3CDTF">2017-02-09T16:44:50Z</dcterms:created>
  <dcterms:modified xsi:type="dcterms:W3CDTF">2020-12-15T19:35:34Z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0x010100E38DB2D399C8AD4BAAAAFF52CCD54D7A</vt:lpwstr>
  </property>
  <property fmtid="{D5CDD505-2E9C-101B-9397-08002B2CF9AE}" pid="3" name="_dlc_DocIdItemGuid">
    <vt:lpwstr>c437e133-8383-47ca-8925-3c16fbcdbf98</vt:lpwstr>
  </property>
</Properties>
</file>