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VID-19\TABLEROS SGC 2021\JULIO\"/>
    </mc:Choice>
  </mc:AlternateContent>
  <bookViews>
    <workbookView xWindow="-120" yWindow="-120" windowWidth="20730" windowHeight="11160" tabRatio="689"/>
  </bookViews>
  <sheets>
    <sheet name="Proceso de Apoyo" sheetId="9" r:id="rId1"/>
  </sheets>
  <definedNames>
    <definedName name="_xlnm.Print_Titles" localSheetId="0">'Proceso de Apoyo'!$1:$2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5" i="9" l="1"/>
  <c r="T16" i="9" l="1"/>
  <c r="S9" i="9" l="1"/>
  <c r="H9" i="9" l="1"/>
  <c r="T28" i="9" l="1"/>
  <c r="H20" i="9"/>
  <c r="I20" i="9"/>
  <c r="J20" i="9"/>
  <c r="K20" i="9"/>
  <c r="L20" i="9"/>
  <c r="M20" i="9"/>
  <c r="N20" i="9"/>
  <c r="O20" i="9"/>
  <c r="P20" i="9"/>
  <c r="Q20" i="9"/>
  <c r="T14" i="9"/>
  <c r="I9" i="9"/>
  <c r="J9" i="9"/>
  <c r="K9" i="9"/>
  <c r="L9" i="9"/>
  <c r="M9" i="9"/>
  <c r="N9" i="9"/>
  <c r="O9" i="9"/>
  <c r="P9" i="9" l="1"/>
  <c r="Q9" i="9"/>
  <c r="R20" i="9" l="1"/>
  <c r="S20" i="9" l="1"/>
  <c r="T19" i="9" s="1"/>
  <c r="R9" i="9" l="1"/>
  <c r="T8" i="9" s="1"/>
</calcChain>
</file>

<file path=xl/sharedStrings.xml><?xml version="1.0" encoding="utf-8"?>
<sst xmlns="http://schemas.openxmlformats.org/spreadsheetml/2006/main" count="87" uniqueCount="78">
  <si>
    <t>Ene</t>
  </si>
  <si>
    <t>Feb</t>
  </si>
  <si>
    <t>Sep</t>
  </si>
  <si>
    <t>Oct</t>
  </si>
  <si>
    <t>Nov</t>
  </si>
  <si>
    <t>Dic</t>
  </si>
  <si>
    <t>Número</t>
  </si>
  <si>
    <t>Indicador</t>
  </si>
  <si>
    <t xml:space="preserve">Periodo </t>
  </si>
  <si>
    <t>Cálculo</t>
  </si>
  <si>
    <t>DESCRIPCIÓN</t>
  </si>
  <si>
    <t>MEDICIÓN</t>
  </si>
  <si>
    <t>Estimado</t>
  </si>
  <si>
    <t>% AVANCE REGISTRADO</t>
  </si>
  <si>
    <t>Nominativo</t>
  </si>
  <si>
    <t xml:space="preserve">Proceso </t>
  </si>
  <si>
    <t>Valor esperado</t>
  </si>
  <si>
    <t xml:space="preserve">Valor sufiencnte </t>
  </si>
  <si>
    <t xml:space="preserve">CUADRO DE OBSERVACIONES </t>
  </si>
  <si>
    <t>Descripción</t>
  </si>
  <si>
    <t xml:space="preserve">No conformidad </t>
  </si>
  <si>
    <t>TABLERO DE CONTROL DE PROCESOS DE APOYO DEL SISTEMA DE GESTIÓN DE LA CALIDAD</t>
  </si>
  <si>
    <t>Capacitación</t>
  </si>
  <si>
    <t>Soporte Técnico</t>
  </si>
  <si>
    <t xml:space="preserve">Valor que requiere atención y justificación en el apartado de observaciones </t>
  </si>
  <si>
    <t xml:space="preserve">Aprovechamiento </t>
  </si>
  <si>
    <t xml:space="preserve">Por campaña </t>
  </si>
  <si>
    <t>Participantes inscritos al curso</t>
  </si>
  <si>
    <t>Participantes efectivos en el curso</t>
  </si>
  <si>
    <t>Sumatoria de calificaciones obtenida</t>
  </si>
  <si>
    <t>Efectividad de atención</t>
  </si>
  <si>
    <t>Por campaña</t>
  </si>
  <si>
    <t>Casos CAU levantados</t>
  </si>
  <si>
    <t>Solicitudes presentadas</t>
  </si>
  <si>
    <t>Solicitudes atendidas</t>
  </si>
  <si>
    <t>Plantilla de personal autorizado MAC</t>
  </si>
  <si>
    <t>Total de vacantes generadas</t>
  </si>
  <si>
    <t>Distrito 01</t>
  </si>
  <si>
    <t>Distrito 02</t>
  </si>
  <si>
    <t>Distrito 03</t>
  </si>
  <si>
    <t>80 pts</t>
  </si>
  <si>
    <t>Promedio de evaluación de desempeño</t>
  </si>
  <si>
    <t>Sumatoria de evaluaciones de la plantilla</t>
  </si>
  <si>
    <t>Solicitudes efectivas</t>
  </si>
  <si>
    <t xml:space="preserve">Semaforización </t>
  </si>
  <si>
    <t>Reclutamiento y Selección</t>
  </si>
  <si>
    <t>Suministro de bienes y servicios</t>
  </si>
  <si>
    <t>Desempeño del Personal</t>
  </si>
  <si>
    <t>Mensual</t>
  </si>
  <si>
    <t xml:space="preserve">Permanencia de personal </t>
  </si>
  <si>
    <t>((Plantilla de personal autorizado de MAC-Vacantes generadas)/Plantilla de personal autorizado de MAC) * 100</t>
  </si>
  <si>
    <t>(Participantes efectivos en el curso/Participantes inscritos al curso) * 100</t>
  </si>
  <si>
    <t>Capacitación efectiva</t>
  </si>
  <si>
    <t>(Sumatoria de calificaciones obtenidas/Participantes efectivos en el curso</t>
  </si>
  <si>
    <t>(Promedio de la evaluación de la plantilla/Número de distritos) * 10</t>
  </si>
  <si>
    <t>(Solicitudes atendidas/Casos levantados) * 100</t>
  </si>
  <si>
    <t>(Solicitudes atendidas/Solicitudes presentadas) * 100</t>
  </si>
  <si>
    <t xml:space="preserve">PROCESOS DE APOYO E INDICADORES </t>
  </si>
  <si>
    <t>Num.</t>
  </si>
  <si>
    <t>Numero de Distritos</t>
  </si>
  <si>
    <t>Mar</t>
  </si>
  <si>
    <t>Abr</t>
  </si>
  <si>
    <t>May</t>
  </si>
  <si>
    <t>Jun</t>
  </si>
  <si>
    <t>Jul</t>
  </si>
  <si>
    <t>Ago</t>
  </si>
  <si>
    <t>CAP 2021</t>
  </si>
  <si>
    <t>CAI 2021</t>
  </si>
  <si>
    <t>INSTITUTO NACIONAL ELECTORAL
SISTEMA DE GESTIÓN DE LA CALIDAD
NAYARIT</t>
  </si>
  <si>
    <t>OBJETIVO</t>
  </si>
  <si>
    <t>ESTIMADO</t>
  </si>
  <si>
    <t>ESTATAL</t>
  </si>
  <si>
    <t>RECLUTAMIENTO Y SELECCIÓN</t>
  </si>
  <si>
    <t>CAPACITACIÓN EFECTIVA</t>
  </si>
  <si>
    <t>CAPACITACIÓN APROVECHAMIENTO</t>
  </si>
  <si>
    <t>DESEMPEÑO DEL PERSONAL</t>
  </si>
  <si>
    <t>SOPORTE TECNICO</t>
  </si>
  <si>
    <t>SUMINISTRO DE BIENES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</si>
</sst>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b/>
      <sz val="11"/>
      <color rgb="FF333F4F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3" tint="-0.249977111117893"/>
      <name val="Arial"/>
      <family val="2"/>
    </font>
    <font>
      <sz val="8"/>
      <color theme="1"/>
      <name val="Arial"/>
      <family val="2"/>
    </font>
    <font>
      <sz val="10"/>
      <color theme="3" tint="-0.249977111117893"/>
      <name val="Arial"/>
      <family val="2"/>
    </font>
    <font>
      <sz val="9"/>
      <color rgb="FF333F4F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20"/>
      <color theme="0"/>
      <name val="Arial"/>
      <family val="2"/>
    </font>
    <font>
      <sz val="2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3" tint="-0.249977111117893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3"/>
      <name val="Arial"/>
      <family val="2"/>
    </font>
    <font>
      <sz val="10"/>
      <color theme="0"/>
      <name val="Arial"/>
      <family val="2"/>
    </font>
    <font>
      <sz val="10"/>
      <color theme="4" tint="-0.249977111117893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50054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rgb="FFE98BD7"/>
        <bgColor indexed="64"/>
      </patternFill>
    </fill>
    <fill>
      <patternFill patternType="solid">
        <fgColor rgb="FFD5007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" borderId="0" applyFont="0" applyBorder="0" applyAlignment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top"/>
    </xf>
    <xf numFmtId="0" fontId="13" fillId="0" borderId="1" xfId="0" applyFont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" xfId="3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top" wrapText="1"/>
    </xf>
    <xf numFmtId="0" fontId="2" fillId="5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center" vertical="center"/>
    </xf>
    <xf numFmtId="164" fontId="22" fillId="0" borderId="1" xfId="3" applyNumberFormat="1" applyFont="1" applyFill="1" applyBorder="1" applyAlignment="1">
      <alignment horizontal="center" vertical="center" wrapText="1"/>
    </xf>
    <xf numFmtId="3" fontId="22" fillId="0" borderId="1" xfId="3" applyNumberFormat="1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2" fontId="6" fillId="0" borderId="1" xfId="3" applyNumberFormat="1" applyFont="1" applyFill="1" applyBorder="1" applyAlignment="1">
      <alignment horizontal="center" vertical="center"/>
    </xf>
    <xf numFmtId="1" fontId="24" fillId="4" borderId="1" xfId="3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1" fontId="6" fillId="0" borderId="1" xfId="3" applyNumberFormat="1" applyFont="1" applyFill="1" applyBorder="1" applyAlignment="1">
      <alignment horizontal="center" vertical="center"/>
    </xf>
    <xf numFmtId="9" fontId="11" fillId="0" borderId="1" xfId="3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6" fillId="2" borderId="10" xfId="0" applyFont="1" applyFill="1" applyBorder="1" applyAlignment="1">
      <alignment horizontal="center" vertical="center" wrapText="1"/>
    </xf>
    <xf numFmtId="0" fontId="8" fillId="4" borderId="4" xfId="2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6" fillId="0" borderId="4" xfId="3" applyNumberFormat="1" applyFont="1" applyFill="1" applyBorder="1" applyAlignment="1">
      <alignment horizontal="center" vertical="center"/>
    </xf>
    <xf numFmtId="0" fontId="6" fillId="0" borderId="4" xfId="2" applyNumberFormat="1" applyFont="1" applyFill="1" applyBorder="1" applyAlignment="1">
      <alignment horizontal="center" vertical="center"/>
    </xf>
    <xf numFmtId="2" fontId="6" fillId="0" borderId="4" xfId="3" applyNumberFormat="1" applyFont="1" applyFill="1" applyBorder="1" applyAlignment="1">
      <alignment horizontal="center" vertical="center"/>
    </xf>
    <xf numFmtId="1" fontId="24" fillId="4" borderId="4" xfId="3" applyNumberFormat="1" applyFont="1" applyFill="1" applyBorder="1" applyAlignment="1">
      <alignment horizontal="center" vertical="center"/>
    </xf>
    <xf numFmtId="1" fontId="6" fillId="0" borderId="4" xfId="3" applyNumberFormat="1" applyFont="1" applyFill="1" applyBorder="1" applyAlignment="1">
      <alignment horizontal="center" vertical="center"/>
    </xf>
    <xf numFmtId="3" fontId="6" fillId="0" borderId="4" xfId="6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2" fontId="6" fillId="0" borderId="1" xfId="6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27" fillId="0" borderId="0" xfId="0" applyFont="1"/>
    <xf numFmtId="1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wrapText="1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textRotation="90"/>
    </xf>
    <xf numFmtId="0" fontId="21" fillId="2" borderId="12" xfId="0" applyFont="1" applyFill="1" applyBorder="1" applyAlignment="1">
      <alignment horizontal="center" vertical="center" textRotation="90"/>
    </xf>
    <xf numFmtId="0" fontId="21" fillId="2" borderId="3" xfId="0" applyFont="1" applyFill="1" applyBorder="1" applyAlignment="1">
      <alignment horizontal="center" vertical="center" textRotation="90"/>
    </xf>
    <xf numFmtId="0" fontId="5" fillId="5" borderId="1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4" borderId="4" xfId="3" applyNumberFormat="1" applyFont="1" applyFill="1" applyBorder="1" applyAlignment="1">
      <alignment horizontal="center" vertical="center"/>
    </xf>
    <xf numFmtId="0" fontId="14" fillId="4" borderId="5" xfId="3" applyNumberFormat="1" applyFont="1" applyFill="1" applyBorder="1" applyAlignment="1">
      <alignment horizontal="center" vertical="center"/>
    </xf>
    <xf numFmtId="0" fontId="14" fillId="4" borderId="6" xfId="3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9" fontId="19" fillId="2" borderId="1" xfId="3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9" fontId="26" fillId="0" borderId="9" xfId="2" applyNumberFormat="1" applyFont="1" applyFill="1" applyBorder="1" applyAlignment="1">
      <alignment horizontal="center" vertical="center"/>
    </xf>
    <xf numFmtId="9" fontId="26" fillId="0" borderId="0" xfId="2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2" fontId="19" fillId="2" borderId="2" xfId="0" applyNumberFormat="1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center" vertical="center"/>
    </xf>
    <xf numFmtId="2" fontId="19" fillId="2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</cellXfs>
  <cellStyles count="8">
    <cellStyle name="FONS" xfId="4"/>
    <cellStyle name="Millares" xfId="2" builtinId="3"/>
    <cellStyle name="Millares 2" xfId="5"/>
    <cellStyle name="Normal" xfId="0" builtinId="0"/>
    <cellStyle name="Normal 2" xfId="1"/>
    <cellStyle name="Normal 3" xfId="7"/>
    <cellStyle name="Porcentaje" xfId="3" builtinId="5"/>
    <cellStyle name="Porcentaje 2" xfId="6"/>
  </cellStyles>
  <dxfs count="0"/>
  <tableStyles count="0" defaultTableStyle="TableStyleMedium2" defaultPivotStyle="PivotStyleLight16"/>
  <colors>
    <mruColors>
      <color rgb="FF950054"/>
      <color rgb="FFE98BD7"/>
      <color rgb="FF993366"/>
      <color rgb="FFD5007F"/>
      <color rgb="FF972958"/>
      <color rgb="FFFAE2F5"/>
      <color rgb="FFFF69C2"/>
      <color rgb="FFB8006E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312964</xdr:colOff>
      <xdr:row>0</xdr:row>
      <xdr:rowOff>68035</xdr:rowOff>
    </xdr:from>
    <xdr:to>
      <xdr:col>1</xdr:col>
      <xdr:colOff>1098246</xdr:colOff>
      <xdr:row>1</xdr:row>
      <xdr:rowOff>46264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964" y="449035"/>
          <a:ext cx="1370389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2"/>
  <sheetViews>
    <sheetView tabSelected="1" topLeftCell="C1" zoomScale="115" zoomScaleNormal="115" workbookViewId="0">
      <selection activeCell="M28" sqref="M28"/>
    </sheetView>
  </sheetViews>
  <sheetFormatPr baseColWidth="10" defaultColWidth="11.42578125" defaultRowHeight="30" customHeight="1" x14ac:dyDescent="0.2"/>
  <cols>
    <col min="1" max="1" width="8.85546875" style="1" customWidth="1"/>
    <col min="2" max="2" width="31.7109375" style="1" customWidth="1"/>
    <col min="3" max="3" width="31.5703125" style="1" customWidth="1"/>
    <col min="4" max="4" width="21.7109375" style="1" customWidth="1"/>
    <col min="5" max="5" width="13.42578125" style="1" bestFit="1" customWidth="1"/>
    <col min="6" max="6" width="10.28515625" style="1" bestFit="1" customWidth="1"/>
    <col min="7" max="7" width="13.85546875" style="1" customWidth="1"/>
    <col min="8" max="15" width="11.140625" style="1" customWidth="1"/>
    <col min="16" max="19" width="10.140625" style="1" customWidth="1"/>
    <col min="20" max="20" width="18.7109375" style="1" customWidth="1"/>
    <col min="21" max="28" width="11.42578125" style="1"/>
    <col min="29" max="29" width="36.42578125" style="1" customWidth="1"/>
    <col min="30" max="16384" width="11.42578125" style="1"/>
  </cols>
  <sheetData>
    <row r="1" spans="1:35" ht="40.5" customHeight="1" x14ac:dyDescent="0.2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AB1" s="60"/>
      <c r="AC1" s="60"/>
      <c r="AD1" s="60"/>
      <c r="AE1" s="60"/>
      <c r="AF1" s="60"/>
      <c r="AG1" s="60"/>
      <c r="AH1" s="60"/>
      <c r="AI1" s="60"/>
    </row>
    <row r="2" spans="1:35" ht="5.25" customHeight="1" x14ac:dyDescent="0.2">
      <c r="A2" s="1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AB2" s="60"/>
      <c r="AC2" s="60"/>
      <c r="AD2" s="60"/>
      <c r="AE2" s="60"/>
      <c r="AF2" s="60"/>
      <c r="AG2" s="60"/>
      <c r="AH2" s="60"/>
      <c r="AI2" s="60"/>
    </row>
    <row r="3" spans="1:35" ht="30" customHeight="1" x14ac:dyDescent="0.2">
      <c r="A3" s="71" t="s">
        <v>21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3"/>
      <c r="AB3" s="60"/>
      <c r="AC3" s="60"/>
      <c r="AD3" s="60"/>
      <c r="AE3" s="60"/>
      <c r="AF3" s="60"/>
      <c r="AG3" s="60"/>
      <c r="AH3" s="60"/>
      <c r="AI3" s="60"/>
    </row>
    <row r="4" spans="1:35" ht="5.25" customHeight="1" x14ac:dyDescent="0.2">
      <c r="AB4" s="60"/>
      <c r="AC4" s="60"/>
      <c r="AD4" s="60"/>
      <c r="AE4" s="60"/>
      <c r="AF4" s="60"/>
      <c r="AG4" s="60"/>
      <c r="AH4" s="60"/>
      <c r="AI4" s="60"/>
    </row>
    <row r="5" spans="1:35" ht="18" customHeight="1" x14ac:dyDescent="0.2">
      <c r="A5" s="78" t="s">
        <v>6</v>
      </c>
      <c r="B5" s="75" t="s">
        <v>57</v>
      </c>
      <c r="C5" s="76"/>
      <c r="D5" s="76"/>
      <c r="E5" s="76"/>
      <c r="F5" s="76"/>
      <c r="G5" s="77"/>
      <c r="H5" s="31"/>
      <c r="I5" s="31"/>
      <c r="J5" s="31"/>
      <c r="K5" s="31"/>
      <c r="L5" s="31"/>
      <c r="M5" s="31"/>
      <c r="N5" s="31"/>
      <c r="O5" s="31"/>
      <c r="P5" s="83"/>
      <c r="Q5" s="84"/>
      <c r="R5" s="84"/>
      <c r="S5" s="84"/>
      <c r="T5" s="74" t="s">
        <v>13</v>
      </c>
      <c r="AB5" s="60"/>
      <c r="AC5" s="60"/>
      <c r="AD5" s="60"/>
      <c r="AE5" s="60"/>
      <c r="AF5" s="60"/>
      <c r="AG5" s="60"/>
      <c r="AH5" s="60"/>
      <c r="AI5" s="60"/>
    </row>
    <row r="6" spans="1:35" ht="15.75" x14ac:dyDescent="0.2">
      <c r="A6" s="79"/>
      <c r="B6" s="75" t="s">
        <v>10</v>
      </c>
      <c r="C6" s="77"/>
      <c r="D6" s="75" t="s">
        <v>11</v>
      </c>
      <c r="E6" s="76"/>
      <c r="F6" s="76"/>
      <c r="G6" s="77"/>
      <c r="H6" s="85" t="s">
        <v>66</v>
      </c>
      <c r="I6" s="86"/>
      <c r="J6" s="86"/>
      <c r="K6" s="86"/>
      <c r="L6" s="86"/>
      <c r="M6" s="86"/>
      <c r="N6" s="86"/>
      <c r="O6" s="87"/>
      <c r="P6" s="81" t="s">
        <v>67</v>
      </c>
      <c r="Q6" s="82"/>
      <c r="R6" s="82"/>
      <c r="S6" s="82"/>
      <c r="T6" s="74"/>
      <c r="AB6" s="60"/>
      <c r="AC6" s="60"/>
      <c r="AD6" s="60"/>
      <c r="AE6" s="60"/>
      <c r="AF6" s="60"/>
      <c r="AG6" s="60"/>
      <c r="AH6" s="60"/>
      <c r="AI6" s="60"/>
    </row>
    <row r="7" spans="1:35" s="2" customFormat="1" ht="15" customHeight="1" x14ac:dyDescent="0.2">
      <c r="A7" s="80"/>
      <c r="B7" s="4" t="s">
        <v>15</v>
      </c>
      <c r="C7" s="4" t="s">
        <v>7</v>
      </c>
      <c r="D7" s="4" t="s">
        <v>9</v>
      </c>
      <c r="E7" s="17" t="s">
        <v>8</v>
      </c>
      <c r="F7" s="17" t="s">
        <v>12</v>
      </c>
      <c r="G7" s="17" t="s">
        <v>14</v>
      </c>
      <c r="H7" s="25" t="s">
        <v>0</v>
      </c>
      <c r="I7" s="25" t="s">
        <v>1</v>
      </c>
      <c r="J7" s="25" t="s">
        <v>60</v>
      </c>
      <c r="K7" s="25" t="s">
        <v>61</v>
      </c>
      <c r="L7" s="25" t="s">
        <v>62</v>
      </c>
      <c r="M7" s="25" t="s">
        <v>63</v>
      </c>
      <c r="N7" s="25" t="s">
        <v>64</v>
      </c>
      <c r="O7" s="25" t="s">
        <v>65</v>
      </c>
      <c r="P7" s="25" t="s">
        <v>2</v>
      </c>
      <c r="Q7" s="25" t="s">
        <v>3</v>
      </c>
      <c r="R7" s="25" t="s">
        <v>4</v>
      </c>
      <c r="S7" s="37" t="s">
        <v>5</v>
      </c>
      <c r="T7" s="74"/>
      <c r="AB7" s="61"/>
      <c r="AC7" s="61"/>
      <c r="AD7" s="61"/>
      <c r="AE7" s="61"/>
      <c r="AF7" s="61"/>
      <c r="AG7" s="61"/>
      <c r="AH7" s="61"/>
      <c r="AI7" s="61"/>
    </row>
    <row r="8" spans="1:35" s="2" customFormat="1" ht="15" x14ac:dyDescent="0.2">
      <c r="A8" s="106">
        <v>1</v>
      </c>
      <c r="B8" s="95" t="s">
        <v>45</v>
      </c>
      <c r="C8" s="133" t="s">
        <v>49</v>
      </c>
      <c r="D8" s="135" t="s">
        <v>50</v>
      </c>
      <c r="E8" s="88" t="s">
        <v>35</v>
      </c>
      <c r="F8" s="89"/>
      <c r="G8" s="90"/>
      <c r="H8" s="30">
        <v>77</v>
      </c>
      <c r="I8" s="30">
        <v>77</v>
      </c>
      <c r="J8" s="30">
        <v>63</v>
      </c>
      <c r="K8" s="30">
        <v>63</v>
      </c>
      <c r="L8" s="30">
        <v>63</v>
      </c>
      <c r="M8" s="30">
        <v>63</v>
      </c>
      <c r="N8" s="30"/>
      <c r="O8" s="30"/>
      <c r="P8" s="7"/>
      <c r="Q8" s="7"/>
      <c r="R8" s="7"/>
      <c r="S8" s="38"/>
      <c r="T8" s="112">
        <f>IFERROR((SUM(H8:S8)-SUM(H9:S9))/SUM(H8:S8),0)</f>
        <v>0.99507389162561577</v>
      </c>
      <c r="AB8" s="61"/>
      <c r="AC8" s="61"/>
      <c r="AD8" s="61"/>
      <c r="AE8" s="61"/>
      <c r="AF8" s="61"/>
      <c r="AG8" s="61"/>
      <c r="AH8" s="61"/>
      <c r="AI8" s="61"/>
    </row>
    <row r="9" spans="1:35" s="2" customFormat="1" ht="12.75" x14ac:dyDescent="0.2">
      <c r="A9" s="130"/>
      <c r="B9" s="96"/>
      <c r="C9" s="134"/>
      <c r="D9" s="101"/>
      <c r="E9" s="118" t="s">
        <v>36</v>
      </c>
      <c r="F9" s="119"/>
      <c r="G9" s="120"/>
      <c r="H9" s="26">
        <f t="shared" ref="H9:S9" si="0">SUM(H10:H12)</f>
        <v>0</v>
      </c>
      <c r="I9" s="26">
        <f t="shared" si="0"/>
        <v>0</v>
      </c>
      <c r="J9" s="26">
        <f t="shared" si="0"/>
        <v>0</v>
      </c>
      <c r="K9" s="26">
        <f t="shared" si="0"/>
        <v>2</v>
      </c>
      <c r="L9" s="26">
        <f t="shared" si="0"/>
        <v>0</v>
      </c>
      <c r="M9" s="26">
        <f t="shared" si="0"/>
        <v>0</v>
      </c>
      <c r="N9" s="26">
        <f t="shared" si="0"/>
        <v>0</v>
      </c>
      <c r="O9" s="26">
        <f t="shared" si="0"/>
        <v>0</v>
      </c>
      <c r="P9" s="26">
        <f t="shared" si="0"/>
        <v>0</v>
      </c>
      <c r="Q9" s="26">
        <f t="shared" si="0"/>
        <v>0</v>
      </c>
      <c r="R9" s="26">
        <f t="shared" si="0"/>
        <v>0</v>
      </c>
      <c r="S9" s="39">
        <f t="shared" si="0"/>
        <v>0</v>
      </c>
      <c r="T9" s="112"/>
      <c r="AB9" s="61"/>
      <c r="AC9" s="61"/>
      <c r="AD9" s="61"/>
      <c r="AE9" s="61"/>
      <c r="AF9" s="61"/>
      <c r="AG9" s="61"/>
      <c r="AH9" s="61"/>
      <c r="AI9" s="61"/>
    </row>
    <row r="10" spans="1:35" s="2" customFormat="1" ht="15" x14ac:dyDescent="0.2">
      <c r="A10" s="130"/>
      <c r="B10" s="96"/>
      <c r="C10" s="134"/>
      <c r="D10" s="101"/>
      <c r="E10" s="116" t="s">
        <v>26</v>
      </c>
      <c r="F10" s="114">
        <v>0.9</v>
      </c>
      <c r="G10" s="21" t="s">
        <v>37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40">
        <v>0</v>
      </c>
      <c r="T10" s="112"/>
      <c r="AB10" s="61"/>
      <c r="AC10" s="61"/>
      <c r="AD10" s="61"/>
      <c r="AE10" s="61"/>
      <c r="AF10" s="61"/>
      <c r="AG10" s="61"/>
      <c r="AH10" s="61"/>
      <c r="AI10" s="61"/>
    </row>
    <row r="11" spans="1:35" s="2" customFormat="1" ht="15" x14ac:dyDescent="0.2">
      <c r="A11" s="130"/>
      <c r="B11" s="96"/>
      <c r="C11" s="134"/>
      <c r="D11" s="101"/>
      <c r="E11" s="117"/>
      <c r="F11" s="115"/>
      <c r="G11" s="21" t="s">
        <v>38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40">
        <v>0</v>
      </c>
      <c r="T11" s="112"/>
      <c r="AB11" s="61"/>
      <c r="AC11" s="61"/>
      <c r="AD11" s="61"/>
      <c r="AE11" s="61"/>
      <c r="AF11" s="61"/>
      <c r="AG11" s="61"/>
      <c r="AH11" s="61"/>
      <c r="AI11" s="61"/>
    </row>
    <row r="12" spans="1:35" s="2" customFormat="1" ht="15" x14ac:dyDescent="0.2">
      <c r="A12" s="130"/>
      <c r="B12" s="96"/>
      <c r="C12" s="134"/>
      <c r="D12" s="101"/>
      <c r="E12" s="117"/>
      <c r="F12" s="115"/>
      <c r="G12" s="21" t="s">
        <v>39</v>
      </c>
      <c r="H12" s="10">
        <v>0</v>
      </c>
      <c r="I12" s="10">
        <v>0</v>
      </c>
      <c r="J12" s="10">
        <v>0</v>
      </c>
      <c r="K12" s="10">
        <v>2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40">
        <v>0</v>
      </c>
      <c r="T12" s="112"/>
      <c r="AB12" s="61"/>
      <c r="AC12" s="61"/>
      <c r="AD12" s="61"/>
      <c r="AE12" s="61"/>
      <c r="AF12" s="61"/>
      <c r="AG12" s="61"/>
      <c r="AH12" s="61"/>
      <c r="AI12" s="61"/>
    </row>
    <row r="13" spans="1:35" s="3" customFormat="1" ht="14.25" customHeight="1" x14ac:dyDescent="0.2">
      <c r="A13" s="125"/>
      <c r="B13" s="126"/>
      <c r="C13" s="126"/>
      <c r="D13" s="126"/>
      <c r="E13" s="126"/>
      <c r="F13" s="126"/>
      <c r="G13" s="126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46"/>
      <c r="AB13" s="62"/>
      <c r="AC13" s="63"/>
      <c r="AD13" s="63"/>
      <c r="AE13" s="63"/>
      <c r="AF13" s="63"/>
      <c r="AG13" s="63"/>
      <c r="AH13" s="62"/>
      <c r="AI13" s="62"/>
    </row>
    <row r="14" spans="1:35" s="3" customFormat="1" ht="15" x14ac:dyDescent="0.2">
      <c r="A14" s="98">
        <v>2</v>
      </c>
      <c r="B14" s="95" t="s">
        <v>22</v>
      </c>
      <c r="C14" s="128" t="s">
        <v>52</v>
      </c>
      <c r="D14" s="91" t="s">
        <v>51</v>
      </c>
      <c r="E14" s="103" t="s">
        <v>27</v>
      </c>
      <c r="F14" s="104"/>
      <c r="G14" s="105"/>
      <c r="H14" s="7">
        <v>77</v>
      </c>
      <c r="I14" s="7">
        <v>0</v>
      </c>
      <c r="J14" s="7">
        <v>63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38">
        <v>0</v>
      </c>
      <c r="T14" s="112">
        <f>IFERROR(SUM(H14:S14)/SUM(H15:S15),0)</f>
        <v>1</v>
      </c>
      <c r="AB14" s="62"/>
      <c r="AC14" s="63"/>
      <c r="AD14" s="63"/>
      <c r="AE14" s="63"/>
      <c r="AF14" s="63"/>
      <c r="AG14" s="63"/>
      <c r="AH14" s="62"/>
      <c r="AI14" s="62"/>
    </row>
    <row r="15" spans="1:35" s="3" customFormat="1" ht="33.75" x14ac:dyDescent="0.2">
      <c r="A15" s="99"/>
      <c r="B15" s="96"/>
      <c r="C15" s="129"/>
      <c r="D15" s="92"/>
      <c r="E15" s="6" t="s">
        <v>26</v>
      </c>
      <c r="F15" s="18">
        <v>0.98</v>
      </c>
      <c r="G15" s="19" t="s">
        <v>28</v>
      </c>
      <c r="H15" s="11">
        <v>77</v>
      </c>
      <c r="I15" s="11">
        <v>0</v>
      </c>
      <c r="J15" s="11">
        <v>63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41">
        <v>0</v>
      </c>
      <c r="T15" s="112"/>
      <c r="AB15" s="62"/>
      <c r="AC15" s="63"/>
      <c r="AD15" s="63"/>
      <c r="AE15" s="63"/>
      <c r="AF15" s="63"/>
      <c r="AG15" s="63"/>
      <c r="AH15" s="62"/>
      <c r="AI15" s="62"/>
    </row>
    <row r="16" spans="1:35" s="3" customFormat="1" ht="15.75" customHeight="1" x14ac:dyDescent="0.2">
      <c r="A16" s="99"/>
      <c r="B16" s="96"/>
      <c r="C16" s="93" t="s">
        <v>25</v>
      </c>
      <c r="D16" s="101" t="s">
        <v>53</v>
      </c>
      <c r="E16" s="103" t="s">
        <v>28</v>
      </c>
      <c r="F16" s="104"/>
      <c r="G16" s="105"/>
      <c r="H16" s="7">
        <v>77</v>
      </c>
      <c r="I16" s="7">
        <v>0</v>
      </c>
      <c r="J16" s="7">
        <v>63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38">
        <v>0</v>
      </c>
      <c r="T16" s="121">
        <f>IFERROR(SUM(H17:S17)/SUM(H16:S16),0)</f>
        <v>97.414285714285711</v>
      </c>
      <c r="AB16" s="62"/>
      <c r="AC16" s="63"/>
      <c r="AD16" s="63"/>
      <c r="AE16" s="63"/>
      <c r="AF16" s="63"/>
      <c r="AG16" s="63"/>
      <c r="AH16" s="62"/>
      <c r="AI16" s="62"/>
    </row>
    <row r="17" spans="1:49" s="3" customFormat="1" ht="33.75" x14ac:dyDescent="0.2">
      <c r="A17" s="100"/>
      <c r="B17" s="97"/>
      <c r="C17" s="94"/>
      <c r="D17" s="102"/>
      <c r="E17" s="6" t="s">
        <v>26</v>
      </c>
      <c r="F17" s="6" t="s">
        <v>40</v>
      </c>
      <c r="G17" s="19" t="s">
        <v>29</v>
      </c>
      <c r="H17" s="11">
        <v>7371</v>
      </c>
      <c r="I17" s="11">
        <v>0</v>
      </c>
      <c r="J17" s="11">
        <v>6267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41">
        <v>0</v>
      </c>
      <c r="T17" s="121"/>
      <c r="AB17" s="62"/>
      <c r="AC17" s="51" t="s">
        <v>69</v>
      </c>
      <c r="AD17" s="52" t="s">
        <v>70</v>
      </c>
      <c r="AE17" s="53" t="s">
        <v>71</v>
      </c>
      <c r="AF17" s="63"/>
      <c r="AG17" s="63"/>
      <c r="AH17" s="62"/>
      <c r="AI17" s="62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</row>
    <row r="18" spans="1:49" s="3" customFormat="1" ht="9" customHeight="1" x14ac:dyDescent="0.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47"/>
      <c r="AB18" s="62"/>
      <c r="AC18" s="51" t="s">
        <v>72</v>
      </c>
      <c r="AD18" s="52">
        <v>90</v>
      </c>
      <c r="AE18" s="54">
        <v>99</v>
      </c>
      <c r="AF18" s="63"/>
      <c r="AG18" s="63"/>
      <c r="AH18" s="62"/>
      <c r="AI18" s="62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</row>
    <row r="19" spans="1:49" s="3" customFormat="1" ht="15" customHeight="1" x14ac:dyDescent="0.2">
      <c r="A19" s="106">
        <v>3</v>
      </c>
      <c r="B19" s="131" t="s">
        <v>47</v>
      </c>
      <c r="C19" s="139" t="s">
        <v>41</v>
      </c>
      <c r="D19" s="135" t="s">
        <v>54</v>
      </c>
      <c r="E19" s="88" t="s">
        <v>59</v>
      </c>
      <c r="F19" s="89"/>
      <c r="G19" s="90"/>
      <c r="H19" s="50">
        <v>3</v>
      </c>
      <c r="I19" s="50">
        <v>3</v>
      </c>
      <c r="J19" s="50">
        <v>3</v>
      </c>
      <c r="K19" s="50">
        <v>3</v>
      </c>
      <c r="L19" s="50">
        <v>3</v>
      </c>
      <c r="M19" s="50">
        <v>3</v>
      </c>
      <c r="N19" s="30"/>
      <c r="O19" s="30"/>
      <c r="P19" s="30"/>
      <c r="Q19" s="30"/>
      <c r="R19" s="7"/>
      <c r="S19" s="38"/>
      <c r="T19" s="122">
        <f>IFERROR(SUM(H20:S20)/SUM(H19:S19),0)*10</f>
        <v>99.229166666666671</v>
      </c>
      <c r="AB19" s="62"/>
      <c r="AC19" s="51" t="s">
        <v>73</v>
      </c>
      <c r="AD19" s="55">
        <v>98</v>
      </c>
      <c r="AE19" s="56">
        <v>100</v>
      </c>
      <c r="AF19" s="63"/>
      <c r="AG19" s="63"/>
      <c r="AH19" s="62"/>
      <c r="AI19" s="62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</row>
    <row r="20" spans="1:49" s="3" customFormat="1" ht="15" customHeight="1" x14ac:dyDescent="0.2">
      <c r="A20" s="130"/>
      <c r="B20" s="132"/>
      <c r="C20" s="140"/>
      <c r="D20" s="101"/>
      <c r="E20" s="118" t="s">
        <v>42</v>
      </c>
      <c r="F20" s="119"/>
      <c r="G20" s="120"/>
      <c r="H20" s="22">
        <f t="shared" ref="H20:S20" si="1">SUM(H21:H23)</f>
        <v>29.7</v>
      </c>
      <c r="I20" s="22">
        <f t="shared" si="1"/>
        <v>29.57</v>
      </c>
      <c r="J20" s="22">
        <f t="shared" si="1"/>
        <v>29.85</v>
      </c>
      <c r="K20" s="22">
        <f t="shared" si="1"/>
        <v>29.840000000000003</v>
      </c>
      <c r="L20" s="22">
        <f t="shared" si="1"/>
        <v>29.96</v>
      </c>
      <c r="M20" s="22">
        <f t="shared" si="1"/>
        <v>29.692500000000003</v>
      </c>
      <c r="N20" s="22">
        <f t="shared" si="1"/>
        <v>0</v>
      </c>
      <c r="O20" s="22">
        <f t="shared" si="1"/>
        <v>0</v>
      </c>
      <c r="P20" s="22">
        <f t="shared" si="1"/>
        <v>0</v>
      </c>
      <c r="Q20" s="22">
        <f t="shared" si="1"/>
        <v>0</v>
      </c>
      <c r="R20" s="22">
        <f t="shared" si="1"/>
        <v>0</v>
      </c>
      <c r="S20" s="42">
        <f t="shared" si="1"/>
        <v>0</v>
      </c>
      <c r="T20" s="123"/>
      <c r="AB20" s="62"/>
      <c r="AC20" s="57" t="s">
        <v>74</v>
      </c>
      <c r="AD20" s="55">
        <v>80</v>
      </c>
      <c r="AE20" s="56">
        <v>96.07</v>
      </c>
      <c r="AF20" s="63"/>
      <c r="AG20" s="63"/>
      <c r="AH20" s="62"/>
      <c r="AI20" s="62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</row>
    <row r="21" spans="1:49" s="3" customFormat="1" ht="16.899999999999999" customHeight="1" x14ac:dyDescent="0.2">
      <c r="A21" s="130"/>
      <c r="B21" s="132"/>
      <c r="C21" s="140"/>
      <c r="D21" s="101"/>
      <c r="E21" s="137" t="s">
        <v>26</v>
      </c>
      <c r="F21" s="137" t="s">
        <v>40</v>
      </c>
      <c r="G21" s="21" t="s">
        <v>37</v>
      </c>
      <c r="H21" s="49">
        <v>9.83</v>
      </c>
      <c r="I21" s="22">
        <v>9.7799999999999994</v>
      </c>
      <c r="J21" s="10">
        <v>10</v>
      </c>
      <c r="K21" s="10">
        <v>10</v>
      </c>
      <c r="L21" s="10">
        <v>10</v>
      </c>
      <c r="M21" s="22">
        <v>9.9324999999999992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40">
        <v>0</v>
      </c>
      <c r="T21" s="123"/>
      <c r="AB21" s="62"/>
      <c r="AC21" s="57" t="s">
        <v>75</v>
      </c>
      <c r="AD21" s="55">
        <v>80</v>
      </c>
      <c r="AE21" s="56">
        <v>99.28</v>
      </c>
      <c r="AF21" s="63"/>
      <c r="AG21" s="63"/>
      <c r="AH21" s="62"/>
      <c r="AI21" s="62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</row>
    <row r="22" spans="1:49" s="3" customFormat="1" ht="16.899999999999999" customHeight="1" x14ac:dyDescent="0.2">
      <c r="A22" s="130"/>
      <c r="B22" s="132"/>
      <c r="C22" s="140"/>
      <c r="D22" s="101"/>
      <c r="E22" s="138"/>
      <c r="F22" s="138"/>
      <c r="G22" s="21" t="s">
        <v>38</v>
      </c>
      <c r="H22" s="49">
        <v>9.94</v>
      </c>
      <c r="I22" s="49">
        <v>9.86</v>
      </c>
      <c r="J22" s="10">
        <v>9.89</v>
      </c>
      <c r="K22" s="10">
        <v>9.8800000000000008</v>
      </c>
      <c r="L22" s="10">
        <v>10</v>
      </c>
      <c r="M22" s="22">
        <v>9.8000000000000007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40">
        <v>0</v>
      </c>
      <c r="T22" s="123"/>
      <c r="AB22" s="62"/>
      <c r="AC22" s="57" t="s">
        <v>76</v>
      </c>
      <c r="AD22" s="55">
        <v>100</v>
      </c>
      <c r="AE22" s="56">
        <v>100</v>
      </c>
      <c r="AF22" s="63"/>
      <c r="AG22" s="63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</row>
    <row r="23" spans="1:49" s="3" customFormat="1" ht="16.899999999999999" customHeight="1" x14ac:dyDescent="0.2">
      <c r="A23" s="130"/>
      <c r="B23" s="132"/>
      <c r="C23" s="140"/>
      <c r="D23" s="101"/>
      <c r="E23" s="138"/>
      <c r="F23" s="138"/>
      <c r="G23" s="21" t="s">
        <v>39</v>
      </c>
      <c r="H23" s="49">
        <v>9.93</v>
      </c>
      <c r="I23" s="49">
        <v>9.93</v>
      </c>
      <c r="J23" s="10">
        <v>9.9600000000000009</v>
      </c>
      <c r="K23" s="10">
        <v>9.9600000000000009</v>
      </c>
      <c r="L23" s="10">
        <v>9.9600000000000009</v>
      </c>
      <c r="M23" s="10">
        <v>9.9600000000000009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40">
        <v>0</v>
      </c>
      <c r="T23" s="124"/>
      <c r="AB23" s="62"/>
      <c r="AC23" s="57" t="s">
        <v>77</v>
      </c>
      <c r="AD23" s="55">
        <v>100</v>
      </c>
      <c r="AE23" s="56">
        <v>100</v>
      </c>
      <c r="AF23" s="63"/>
      <c r="AG23" s="63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</row>
    <row r="24" spans="1:49" s="3" customFormat="1" ht="9" customHeight="1" x14ac:dyDescent="0.2">
      <c r="A24" s="125"/>
      <c r="B24" s="126"/>
      <c r="C24" s="126"/>
      <c r="D24" s="126"/>
      <c r="E24" s="126"/>
      <c r="F24" s="126"/>
      <c r="G24" s="12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48"/>
      <c r="AB24" s="62"/>
      <c r="AC24" s="63"/>
      <c r="AD24" s="63"/>
      <c r="AE24" s="63"/>
      <c r="AF24" s="63"/>
      <c r="AG24" s="63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</row>
    <row r="25" spans="1:49" s="3" customFormat="1" ht="12.75" x14ac:dyDescent="0.2">
      <c r="A25" s="98">
        <v>4</v>
      </c>
      <c r="B25" s="95" t="s">
        <v>23</v>
      </c>
      <c r="C25" s="108" t="s">
        <v>30</v>
      </c>
      <c r="D25" s="110" t="s">
        <v>55</v>
      </c>
      <c r="E25" s="88" t="s">
        <v>32</v>
      </c>
      <c r="F25" s="89"/>
      <c r="G25" s="90"/>
      <c r="H25" s="50">
        <v>1</v>
      </c>
      <c r="I25" s="50">
        <v>0</v>
      </c>
      <c r="J25" s="50">
        <v>0</v>
      </c>
      <c r="K25" s="50">
        <v>0</v>
      </c>
      <c r="L25" s="50">
        <v>1</v>
      </c>
      <c r="M25" s="50">
        <v>1</v>
      </c>
      <c r="N25" s="30"/>
      <c r="O25" s="30"/>
      <c r="P25" s="23"/>
      <c r="Q25" s="23"/>
      <c r="R25" s="23"/>
      <c r="S25" s="43"/>
      <c r="T25" s="112">
        <f>IFERROR(SUM(H26:S26)/SUM(H25:S25),0)</f>
        <v>1</v>
      </c>
      <c r="AB25" s="62"/>
      <c r="AC25" s="63"/>
      <c r="AD25" s="63"/>
      <c r="AE25" s="63"/>
      <c r="AF25" s="63"/>
      <c r="AG25" s="63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</row>
    <row r="26" spans="1:49" s="3" customFormat="1" ht="36" customHeight="1" x14ac:dyDescent="0.2">
      <c r="A26" s="100"/>
      <c r="B26" s="97"/>
      <c r="C26" s="109"/>
      <c r="D26" s="111"/>
      <c r="E26" s="6" t="s">
        <v>31</v>
      </c>
      <c r="F26" s="28">
        <v>1</v>
      </c>
      <c r="G26" s="20" t="s">
        <v>34</v>
      </c>
      <c r="H26" s="27">
        <v>1</v>
      </c>
      <c r="I26" s="27">
        <v>0</v>
      </c>
      <c r="J26" s="27">
        <v>0</v>
      </c>
      <c r="K26" s="27">
        <v>0</v>
      </c>
      <c r="L26" s="27">
        <v>1</v>
      </c>
      <c r="M26" s="27">
        <v>1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44">
        <v>0</v>
      </c>
      <c r="T26" s="112"/>
      <c r="AB26" s="62"/>
      <c r="AC26" s="63"/>
      <c r="AD26" s="63"/>
      <c r="AE26" s="63"/>
      <c r="AF26" s="63"/>
      <c r="AG26" s="63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</row>
    <row r="27" spans="1:49" s="3" customFormat="1" ht="9" customHeight="1" x14ac:dyDescent="0.2">
      <c r="A27" s="125"/>
      <c r="B27" s="126"/>
      <c r="C27" s="126"/>
      <c r="D27" s="126"/>
      <c r="E27" s="126"/>
      <c r="F27" s="126"/>
      <c r="G27" s="126"/>
      <c r="H27" s="29"/>
      <c r="I27" s="29"/>
      <c r="J27" s="29"/>
      <c r="K27" s="29"/>
      <c r="L27" s="29"/>
      <c r="M27" s="29"/>
      <c r="N27" s="29"/>
      <c r="O27" s="29"/>
      <c r="P27" s="24"/>
      <c r="Q27" s="24"/>
      <c r="R27" s="24"/>
      <c r="S27" s="24"/>
      <c r="T27" s="48"/>
      <c r="AB27" s="62"/>
      <c r="AC27" s="63"/>
      <c r="AD27" s="63"/>
      <c r="AE27" s="63"/>
      <c r="AF27" s="63"/>
      <c r="AG27" s="63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</row>
    <row r="28" spans="1:49" s="3" customFormat="1" ht="15" customHeight="1" x14ac:dyDescent="0.2">
      <c r="A28" s="106">
        <v>5</v>
      </c>
      <c r="B28" s="95" t="s">
        <v>46</v>
      </c>
      <c r="C28" s="108" t="s">
        <v>43</v>
      </c>
      <c r="D28" s="110" t="s">
        <v>56</v>
      </c>
      <c r="E28" s="88" t="s">
        <v>33</v>
      </c>
      <c r="F28" s="89"/>
      <c r="G28" s="90"/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0</v>
      </c>
      <c r="N28" s="30"/>
      <c r="O28" s="30"/>
      <c r="P28" s="23"/>
      <c r="Q28" s="23"/>
      <c r="R28" s="23"/>
      <c r="S28" s="43"/>
      <c r="T28" s="112">
        <f>IFERROR((SUM(H28:S28)/SUM(H29:S29)),0)</f>
        <v>1</v>
      </c>
      <c r="AB28" s="62"/>
      <c r="AC28" s="63"/>
      <c r="AD28" s="63"/>
      <c r="AE28" s="63"/>
      <c r="AF28" s="63"/>
      <c r="AG28" s="63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</row>
    <row r="29" spans="1:49" s="3" customFormat="1" ht="36" customHeight="1" x14ac:dyDescent="0.2">
      <c r="A29" s="107"/>
      <c r="B29" s="97"/>
      <c r="C29" s="109"/>
      <c r="D29" s="111"/>
      <c r="E29" s="6" t="s">
        <v>48</v>
      </c>
      <c r="F29" s="28">
        <v>1</v>
      </c>
      <c r="G29" s="20" t="s">
        <v>34</v>
      </c>
      <c r="H29" s="27">
        <v>0</v>
      </c>
      <c r="I29" s="27">
        <v>0</v>
      </c>
      <c r="J29" s="27">
        <v>0</v>
      </c>
      <c r="K29" s="27">
        <v>0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45">
        <v>0</v>
      </c>
      <c r="T29" s="112"/>
      <c r="AB29" s="62"/>
      <c r="AC29" s="63"/>
      <c r="AD29" s="63"/>
      <c r="AE29" s="63"/>
      <c r="AF29" s="63"/>
      <c r="AG29" s="63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</row>
    <row r="30" spans="1:49" ht="30" customHeight="1" x14ac:dyDescent="0.2">
      <c r="AB30" s="60"/>
      <c r="AC30" s="60"/>
      <c r="AD30" s="60"/>
      <c r="AE30" s="60"/>
      <c r="AF30" s="60"/>
      <c r="AG30" s="60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</row>
    <row r="31" spans="1:49" ht="30" customHeight="1" x14ac:dyDescent="0.2">
      <c r="F31" s="113" t="s">
        <v>44</v>
      </c>
      <c r="G31" s="113"/>
      <c r="H31" s="113"/>
      <c r="I31" s="113"/>
      <c r="AB31" s="60"/>
      <c r="AC31" s="60"/>
      <c r="AD31" s="60"/>
      <c r="AE31" s="60"/>
      <c r="AF31" s="60"/>
      <c r="AG31" s="60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</row>
    <row r="32" spans="1:49" ht="30" customHeight="1" x14ac:dyDescent="0.2">
      <c r="F32" s="13"/>
      <c r="G32" s="14" t="s">
        <v>24</v>
      </c>
      <c r="H32" s="14"/>
      <c r="AB32" s="60"/>
      <c r="AC32" s="60"/>
      <c r="AD32" s="60"/>
      <c r="AE32" s="60"/>
      <c r="AF32" s="60"/>
      <c r="AG32" s="60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</row>
    <row r="33" spans="1:49" ht="30" customHeight="1" x14ac:dyDescent="0.2">
      <c r="F33" s="15"/>
      <c r="G33" s="14" t="s">
        <v>17</v>
      </c>
      <c r="H33" s="14"/>
      <c r="AB33" s="60"/>
      <c r="AC33" s="60"/>
      <c r="AD33" s="60"/>
      <c r="AE33" s="60"/>
      <c r="AF33" s="60"/>
      <c r="AG33" s="60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</row>
    <row r="34" spans="1:49" ht="30.75" customHeight="1" x14ac:dyDescent="0.2">
      <c r="F34" s="16"/>
      <c r="G34" s="14" t="s">
        <v>16</v>
      </c>
      <c r="H34" s="14"/>
      <c r="AB34" s="60"/>
      <c r="AC34" s="60"/>
      <c r="AD34" s="60"/>
      <c r="AE34" s="60"/>
      <c r="AF34" s="60"/>
      <c r="AG34" s="60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</row>
    <row r="35" spans="1:49" ht="23.25" customHeight="1" x14ac:dyDescent="0.2">
      <c r="AB35" s="60"/>
      <c r="AC35" s="60"/>
      <c r="AD35" s="60"/>
      <c r="AE35" s="60"/>
      <c r="AF35" s="60"/>
      <c r="AG35" s="60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</row>
    <row r="36" spans="1:49" ht="15.75" x14ac:dyDescent="0.2">
      <c r="A36" s="65" t="s">
        <v>18</v>
      </c>
      <c r="B36" s="65"/>
      <c r="C36" s="65"/>
      <c r="D36" s="65"/>
      <c r="E36" s="65"/>
      <c r="F36" s="65"/>
      <c r="G36" s="65"/>
      <c r="H36" s="65"/>
      <c r="I36" s="65"/>
      <c r="J36" s="33"/>
      <c r="K36" s="33"/>
      <c r="L36" s="33"/>
      <c r="M36" s="33"/>
      <c r="N36" s="33"/>
      <c r="O36" s="33"/>
      <c r="AB36" s="60"/>
      <c r="AC36" s="60"/>
      <c r="AD36" s="60"/>
      <c r="AE36" s="60"/>
      <c r="AF36" s="60"/>
      <c r="AG36" s="60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</row>
    <row r="37" spans="1:49" ht="15.75" x14ac:dyDescent="0.2">
      <c r="A37" s="65"/>
      <c r="B37" s="65"/>
      <c r="C37" s="65"/>
      <c r="D37" s="65"/>
      <c r="E37" s="65"/>
      <c r="F37" s="65"/>
      <c r="G37" s="65"/>
      <c r="H37" s="65"/>
      <c r="I37" s="65"/>
      <c r="J37" s="33"/>
      <c r="K37" s="33"/>
      <c r="L37" s="33"/>
      <c r="M37" s="33"/>
      <c r="N37" s="33"/>
      <c r="O37" s="33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</row>
    <row r="38" spans="1:49" ht="15" customHeight="1" x14ac:dyDescent="0.2">
      <c r="A38" s="35" t="s">
        <v>58</v>
      </c>
      <c r="B38" s="69" t="s">
        <v>19</v>
      </c>
      <c r="C38" s="69"/>
      <c r="D38" s="69"/>
      <c r="E38" s="69"/>
      <c r="F38" s="69"/>
      <c r="G38" s="66" t="s">
        <v>20</v>
      </c>
      <c r="H38" s="66"/>
      <c r="I38" s="66"/>
      <c r="J38" s="34"/>
      <c r="K38" s="34"/>
      <c r="L38" s="34"/>
      <c r="M38" s="34"/>
      <c r="N38" s="34"/>
      <c r="O38" s="34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</row>
    <row r="39" spans="1:49" ht="30" customHeight="1" x14ac:dyDescent="0.2">
      <c r="A39" s="36"/>
      <c r="B39" s="67"/>
      <c r="C39" s="67"/>
      <c r="D39" s="67"/>
      <c r="E39" s="67"/>
      <c r="F39" s="67"/>
      <c r="G39" s="64"/>
      <c r="H39" s="64"/>
      <c r="I39" s="64"/>
      <c r="J39" s="32"/>
      <c r="K39" s="32"/>
      <c r="L39" s="32"/>
      <c r="M39" s="32"/>
      <c r="N39" s="32"/>
      <c r="O39" s="32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</row>
    <row r="40" spans="1:49" ht="37.5" customHeight="1" x14ac:dyDescent="0.2">
      <c r="A40" s="36"/>
      <c r="B40" s="68"/>
      <c r="C40" s="68"/>
      <c r="D40" s="68"/>
      <c r="E40" s="68"/>
      <c r="F40" s="68"/>
      <c r="G40" s="64"/>
      <c r="H40" s="64"/>
      <c r="I40" s="64"/>
      <c r="J40" s="32"/>
      <c r="K40" s="32"/>
      <c r="L40" s="32"/>
      <c r="M40" s="32"/>
      <c r="N40" s="32"/>
      <c r="O40" s="32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</row>
    <row r="41" spans="1:49" ht="30" customHeight="1" x14ac:dyDescent="0.2">
      <c r="A41" s="36"/>
      <c r="B41" s="67"/>
      <c r="C41" s="67"/>
      <c r="D41" s="67"/>
      <c r="E41" s="67"/>
      <c r="F41" s="67"/>
      <c r="G41" s="64"/>
      <c r="H41" s="64"/>
      <c r="I41" s="64"/>
      <c r="J41" s="32"/>
      <c r="K41" s="32"/>
      <c r="L41" s="32"/>
      <c r="M41" s="32"/>
      <c r="N41" s="32"/>
      <c r="O41" s="32"/>
    </row>
    <row r="42" spans="1:49" ht="30" customHeight="1" x14ac:dyDescent="0.2">
      <c r="A42" s="36"/>
      <c r="B42" s="67"/>
      <c r="C42" s="67"/>
      <c r="D42" s="67"/>
      <c r="E42" s="67"/>
      <c r="F42" s="67"/>
      <c r="G42" s="64"/>
      <c r="H42" s="64"/>
      <c r="I42" s="64"/>
      <c r="J42" s="32"/>
      <c r="K42" s="32"/>
      <c r="L42" s="32"/>
      <c r="M42" s="32"/>
      <c r="N42" s="32"/>
      <c r="O42" s="32"/>
    </row>
  </sheetData>
  <mergeCells count="65">
    <mergeCell ref="A27:G27"/>
    <mergeCell ref="A8:A12"/>
    <mergeCell ref="B8:B12"/>
    <mergeCell ref="C8:C12"/>
    <mergeCell ref="D8:D12"/>
    <mergeCell ref="A24:S24"/>
    <mergeCell ref="E16:G16"/>
    <mergeCell ref="F21:F23"/>
    <mergeCell ref="E21:E23"/>
    <mergeCell ref="E20:G20"/>
    <mergeCell ref="D25:D26"/>
    <mergeCell ref="C25:C26"/>
    <mergeCell ref="B25:B26"/>
    <mergeCell ref="A25:A26"/>
    <mergeCell ref="C19:C23"/>
    <mergeCell ref="D19:D23"/>
    <mergeCell ref="T28:T29"/>
    <mergeCell ref="F31:I31"/>
    <mergeCell ref="E8:G8"/>
    <mergeCell ref="T8:T12"/>
    <mergeCell ref="F10:F12"/>
    <mergeCell ref="E10:E12"/>
    <mergeCell ref="E9:G9"/>
    <mergeCell ref="T14:T15"/>
    <mergeCell ref="T16:T17"/>
    <mergeCell ref="E25:G25"/>
    <mergeCell ref="T25:T26"/>
    <mergeCell ref="T19:T23"/>
    <mergeCell ref="A13:S13"/>
    <mergeCell ref="C14:C15"/>
    <mergeCell ref="A19:A23"/>
    <mergeCell ref="B19:B23"/>
    <mergeCell ref="A28:A29"/>
    <mergeCell ref="B28:B29"/>
    <mergeCell ref="C28:C29"/>
    <mergeCell ref="D28:D29"/>
    <mergeCell ref="E28:G28"/>
    <mergeCell ref="E19:G19"/>
    <mergeCell ref="D14:D15"/>
    <mergeCell ref="C16:C17"/>
    <mergeCell ref="B14:B17"/>
    <mergeCell ref="A14:A17"/>
    <mergeCell ref="D16:D17"/>
    <mergeCell ref="E14:G14"/>
    <mergeCell ref="A1:T1"/>
    <mergeCell ref="A3:T3"/>
    <mergeCell ref="T5:T7"/>
    <mergeCell ref="D6:G6"/>
    <mergeCell ref="A5:A7"/>
    <mergeCell ref="B5:G5"/>
    <mergeCell ref="B6:C6"/>
    <mergeCell ref="P6:S6"/>
    <mergeCell ref="P5:S5"/>
    <mergeCell ref="H6:O6"/>
    <mergeCell ref="G42:I42"/>
    <mergeCell ref="A36:I37"/>
    <mergeCell ref="G38:I38"/>
    <mergeCell ref="G39:I39"/>
    <mergeCell ref="G40:I40"/>
    <mergeCell ref="G41:I41"/>
    <mergeCell ref="B39:F39"/>
    <mergeCell ref="B40:F40"/>
    <mergeCell ref="B41:F41"/>
    <mergeCell ref="B42:F42"/>
    <mergeCell ref="B38:F38"/>
  </mergeCells>
  <phoneticPr fontId="22" type="noConversion"/>
  <conditionalFormatting sqref="T16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{B1F6D412-75BD-4689-BC03-2C38196D0A6A}</x14:id>
        </ext>
      </extLst>
    </cfRule>
  </conditionalFormatting>
  <conditionalFormatting sqref="T25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{D217E6CE-D269-4861-B703-EFE9EC128F91}</x14:id>
        </ext>
      </extLst>
    </cfRule>
  </conditionalFormatting>
  <conditionalFormatting sqref="T28">
    <cfRule type="dataBar" priority="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{F85EE607-F330-4459-B3B2-774B42CB4CA0}</x14:id>
        </ext>
      </extLst>
    </cfRule>
  </conditionalFormatting>
  <conditionalFormatting sqref="T14">
    <cfRule type="dataBar" priority="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{8FD4965A-32E8-44EF-B786-5DEAE7AFA76F}</x14:id>
        </ext>
      </extLst>
    </cfRule>
  </conditionalFormatting>
  <conditionalFormatting sqref="H20:R20">
    <cfRule type="colorScale" priority="18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26">
    <cfRule type="colorScale" priority="40">
      <colorScale>
        <cfvo type="num" val="$R$25"/>
        <cfvo type="num" val="$R$25"/>
        <color rgb="FFE98BD7"/>
        <color rgb="FF950054"/>
      </colorScale>
    </cfRule>
    <cfRule type="colorScale" priority="41">
      <colorScale>
        <cfvo type="formula" val="&quot;&lt;$J$27&quot;"/>
        <cfvo type="formula" val="$R$25"/>
        <color rgb="FFE98BD7"/>
        <color rgb="FF950054"/>
      </colorScale>
    </cfRule>
    <cfRule type="colorScale" priority="42">
      <colorScale>
        <cfvo type="num" val="&quot;&lt;$J$27&quot;"/>
        <cfvo type="num" val="$R$25"/>
        <color rgb="FFE98BD7"/>
        <color rgb="FF950054"/>
      </colorScale>
    </cfRule>
  </conditionalFormatting>
  <conditionalFormatting sqref="P26">
    <cfRule type="colorScale" priority="37">
      <colorScale>
        <cfvo type="num" val="$P$25"/>
        <cfvo type="num" val="$P$25"/>
        <color rgb="FFE98BD7"/>
        <color rgb="FF950054"/>
      </colorScale>
    </cfRule>
    <cfRule type="colorScale" priority="38">
      <colorScale>
        <cfvo type="num" val="&quot;&lt;$H$27&quot;"/>
        <cfvo type="num" val="$P$25"/>
        <color rgb="FFE98BD7"/>
        <color rgb="FF950054"/>
      </colorScale>
    </cfRule>
    <cfRule type="colorScale" priority="39">
      <colorScale>
        <cfvo type="num" val="&quot;&lt;$H$27&quot;"/>
        <cfvo type="num" val="$P$25"/>
        <color rgb="FFFF7128"/>
        <color rgb="FF950054"/>
      </colorScale>
    </cfRule>
  </conditionalFormatting>
  <conditionalFormatting sqref="Q26">
    <cfRule type="colorScale" priority="36">
      <colorScale>
        <cfvo type="num" val="$Q$25"/>
        <cfvo type="num" val="0"/>
        <color rgb="FFE98BD7"/>
        <color rgb="FF950054"/>
      </colorScale>
    </cfRule>
  </conditionalFormatting>
  <conditionalFormatting sqref="S26">
    <cfRule type="colorScale" priority="27">
      <colorScale>
        <cfvo type="num" val="$S$25"/>
        <cfvo type="num" val="$S$25"/>
        <color rgb="FFE98BD7"/>
        <color rgb="FF950054"/>
      </colorScale>
    </cfRule>
  </conditionalFormatting>
  <conditionalFormatting sqref="P29">
    <cfRule type="colorScale" priority="24">
      <colorScale>
        <cfvo type="num" val="$P$28"/>
        <cfvo type="num" val="$P$28"/>
        <color rgb="FFE98BD7"/>
        <color rgb="FF950054"/>
      </colorScale>
    </cfRule>
  </conditionalFormatting>
  <conditionalFormatting sqref="Q29">
    <cfRule type="colorScale" priority="23">
      <colorScale>
        <cfvo type="num" val="$Q$28"/>
        <cfvo type="num" val="$Q$28"/>
        <color rgb="FFE98BD7"/>
        <color rgb="FF950054"/>
      </colorScale>
    </cfRule>
  </conditionalFormatting>
  <conditionalFormatting sqref="R29">
    <cfRule type="colorScale" priority="22">
      <colorScale>
        <cfvo type="num" val="$R$28"/>
        <cfvo type="num" val="$R$28"/>
        <color rgb="FFE98BD7"/>
        <color rgb="FF950054"/>
      </colorScale>
    </cfRule>
  </conditionalFormatting>
  <conditionalFormatting sqref="S29">
    <cfRule type="colorScale" priority="21">
      <colorScale>
        <cfvo type="num" val="$S$28"/>
        <cfvo type="num" val="$S$28"/>
        <color rgb="FFE98BD7"/>
        <color rgb="FF950054"/>
      </colorScale>
    </cfRule>
  </conditionalFormatting>
  <conditionalFormatting sqref="S20">
    <cfRule type="colorScale" priority="18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P15:S15">
    <cfRule type="colorScale" priority="18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P17:S17">
    <cfRule type="colorScale" priority="18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20:S20">
    <cfRule type="colorScale" priority="191">
      <colorScale>
        <cfvo type="min"/>
        <cfvo type="max"/>
        <color rgb="FFE98BD7"/>
        <color rgb="FF950054"/>
      </colorScale>
    </cfRule>
  </conditionalFormatting>
  <conditionalFormatting sqref="H15:O15">
    <cfRule type="colorScale" priority="19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7:O17">
    <cfRule type="colorScale" priority="19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26:O26">
    <cfRule type="colorScale" priority="9">
      <colorScale>
        <cfvo type="num" val="$P$25"/>
        <cfvo type="num" val="$P$25"/>
        <color rgb="FFE98BD7"/>
        <color rgb="FF950054"/>
      </colorScale>
    </cfRule>
    <cfRule type="colorScale" priority="10">
      <colorScale>
        <cfvo type="num" val="&quot;&lt;$H$27&quot;"/>
        <cfvo type="num" val="$P$25"/>
        <color rgb="FFE98BD7"/>
        <color rgb="FF950054"/>
      </colorScale>
    </cfRule>
    <cfRule type="colorScale" priority="11">
      <colorScale>
        <cfvo type="num" val="&quot;&lt;$H$27&quot;"/>
        <cfvo type="num" val="$P$25"/>
        <color rgb="FFFF7128"/>
        <color rgb="FF950054"/>
      </colorScale>
    </cfRule>
  </conditionalFormatting>
  <conditionalFormatting sqref="H29:O29">
    <cfRule type="colorScale" priority="8">
      <colorScale>
        <cfvo type="num" val="$P$28"/>
        <cfvo type="num" val="$P$28"/>
        <color rgb="FFE98BD7"/>
        <color rgb="FF950054"/>
      </colorScale>
    </cfRule>
  </conditionalFormatting>
  <conditionalFormatting sqref="T8:T12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{8499AAA0-55A2-49CA-B707-32961F426DAF}</x14:id>
        </ext>
      </extLst>
    </cfRule>
  </conditionalFormatting>
  <conditionalFormatting sqref="P10:S12">
    <cfRule type="colorScale" priority="236">
      <colorScale>
        <cfvo type="min"/>
        <cfvo type="max"/>
        <color rgb="FF972958"/>
        <color rgb="FFE98BD7"/>
      </colorScale>
    </cfRule>
    <cfRule type="colorScale" priority="23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0:O12">
    <cfRule type="colorScale" priority="238">
      <colorScale>
        <cfvo type="min"/>
        <cfvo type="max"/>
        <color rgb="FF972958"/>
        <color rgb="FFE98BD7"/>
      </colorScale>
    </cfRule>
    <cfRule type="colorScale" priority="23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21:R23">
    <cfRule type="colorScale" priority="24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1:S23">
    <cfRule type="colorScale" priority="24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20:Q20 R20:S23">
    <cfRule type="colorScale" priority="245">
      <colorScale>
        <cfvo type="min"/>
        <cfvo type="max"/>
        <color rgb="FFE98BD7"/>
        <color rgb="FF950054"/>
      </colorScale>
    </cfRule>
  </conditionalFormatting>
  <conditionalFormatting sqref="R21:S23">
    <cfRule type="colorScale" priority="247">
      <colorScale>
        <cfvo type="min"/>
        <cfvo type="max"/>
        <color rgb="FFE98BD7"/>
        <color rgb="FF950054"/>
      </colorScale>
    </cfRule>
  </conditionalFormatting>
  <conditionalFormatting sqref="I21:Q21 J22:Q23">
    <cfRule type="colorScale" priority="24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1:Q21 J22:Q23">
    <cfRule type="colorScale" priority="249">
      <colorScale>
        <cfvo type="min"/>
        <cfvo type="max"/>
        <color rgb="FFE98BD7"/>
        <color rgb="FF950054"/>
      </colorScale>
    </cfRule>
  </conditionalFormatting>
  <conditionalFormatting sqref="H21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21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22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23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2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T1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{98715627-AEE3-4F90-AA72-076EB3C8E5E3}</x14:id>
        </ext>
      </extLst>
    </cfRule>
  </conditionalFormatting>
  <dataValidations count="1">
    <dataValidation showDropDown="1" showInputMessage="1" showErrorMessage="1" sqref="F15:F17 F10:F12 F25:F26 F28:F29 F21:F23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5" orientation="landscape" r:id="rId1"/>
  <rowBreaks count="1" manualBreakCount="1">
    <brk id="3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6D412-75BD-4689-BC03-2C38196D0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T16</xm:sqref>
        </x14:conditionalFormatting>
        <x14:conditionalFormatting xmlns:xm="http://schemas.microsoft.com/office/excel/2006/main">
          <x14:cfRule type="dataBar" id="{D217E6CE-D269-4861-B703-EFE9EC128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</xm:sqref>
        </x14:conditionalFormatting>
        <x14:conditionalFormatting xmlns:xm="http://schemas.microsoft.com/office/excel/2006/main">
          <x14:cfRule type="dataBar" id="{F85EE607-F330-4459-B3B2-774B42CB4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</xm:sqref>
        </x14:conditionalFormatting>
        <x14:conditionalFormatting xmlns:xm="http://schemas.microsoft.com/office/excel/2006/main">
          <x14:cfRule type="dataBar" id="{8FD4965A-32E8-44EF-B786-5DEAE7AFA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8499AAA0-55A2-49CA-B707-32961F426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T8:T12</xm:sqref>
        </x14:conditionalFormatting>
        <x14:conditionalFormatting xmlns:xm="http://schemas.microsoft.com/office/excel/2006/main">
          <x14:cfRule type="dataBar" id="{98715627-AEE3-4F90-AA72-076EB3C8E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4ea72f7-698a-4710-9b83-5c5b7609dc8a">PJHJ36CWT4ZF-97-6373</_dlc_DocId>
    <_dlc_DocIdUrl xmlns="d4ea72f7-698a-4710-9b83-5c5b7609dc8a">
      <Url>http://intranet.itguardian.com.mx/Calidad/_layouts/DocIdRedir.aspx?ID=PJHJ36CWT4ZF-97-6373</Url>
      <Description>PJHJ36CWT4ZF-97-6373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8DB2D399C8AD4BAAAAFF52CCD54D7A" ma:contentTypeVersion="0" ma:contentTypeDescription="Crear nuevo documento." ma:contentTypeScope="" ma:versionID="6f5250e81cb3a8914aa284c5434f391a">
  <xsd:schema xmlns:xsd="http://www.w3.org/2001/XMLSchema" xmlns:xs="http://www.w3.org/2001/XMLSchema" xmlns:p="http://schemas.microsoft.com/office/2006/metadata/properties" xmlns:ns2="d4ea72f7-698a-4710-9b83-5c5b7609dc8a" targetNamespace="http://schemas.microsoft.com/office/2006/metadata/properties" ma:root="true" ma:fieldsID="4e339b20546a0314c9f5729d075ba64a" ns2:_="">
    <xsd:import namespace="d4ea72f7-698a-4710-9b83-5c5b7609dc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72f7-698a-4710-9b83-5c5b7609dc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185E0A-896A-4DE9-8F71-746092AC2565}">
  <ds:schemaRefs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d4ea72f7-698a-4710-9b83-5c5b7609dc8a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71567-3370-4945-A420-85B502E4E7E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31DDFC6-AD0F-4E04-971E-D8C4E1D4B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a72f7-698a-4710-9b83-5c5b7609d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Proceso de Apoyo</vt:lpstr>
      <vt:lpstr>'Proceso de Apoyo'!Títulos_a_imprimir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ARRIAGA QUEZADA RAMON</cp:lastModifiedBy>
  <cp:lastPrinted>2020-12-12T00:11:56Z</cp:lastPrinted>
  <dcterms:created xsi:type="dcterms:W3CDTF">2017-02-09T16:44:50Z</dcterms:created>
  <dcterms:modified xsi:type="dcterms:W3CDTF">2021-07-22T18:34:48Z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0x010100E38DB2D399C8AD4BAAAAFF52CCD54D7A</vt:lpwstr>
  </property>
  <property fmtid="{D5CDD505-2E9C-101B-9397-08002B2CF9AE}" pid="3" name="_dlc_DocIdItemGuid">
    <vt:lpwstr>c437e133-8383-47ca-8925-3c16fbcdbf98</vt:lpwstr>
  </property>
</Properties>
</file>