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E\Desktop\Quintana Roo\Quintana Roo\9. Evaluación del Desempeño\"/>
    </mc:Choice>
  </mc:AlternateContent>
  <bookViews>
    <workbookView xWindow="0" yWindow="0" windowWidth="9084" windowHeight="7728" tabRatio="689"/>
  </bookViews>
  <sheets>
    <sheet name="PANEL DE CONTROL DISTRITAL" sheetId="14" r:id="rId1"/>
    <sheet name="180151" sheetId="29" r:id="rId2"/>
    <sheet name="180152" sheetId="70" r:id="rId3"/>
    <sheet name="180153" sheetId="71" r:id="rId4"/>
    <sheet name="180154" sheetId="72" r:id="rId5"/>
    <sheet name="180251" sheetId="74" r:id="rId6"/>
    <sheet name="180252 " sheetId="75" r:id="rId7"/>
    <sheet name="180253" sheetId="76" r:id="rId8"/>
    <sheet name="180351" sheetId="79" r:id="rId9"/>
    <sheet name="180352" sheetId="85" r:id="rId10"/>
    <sheet name="180353" sheetId="86" r:id="rId11"/>
    <sheet name="180354" sheetId="87" r:id="rId12"/>
  </sheets>
  <definedNames>
    <definedName name="_xlnm.Print_Titles" localSheetId="1">'180151'!$1:$4</definedName>
    <definedName name="_xlnm.Print_Titles" localSheetId="2">'180152'!$1:$4</definedName>
    <definedName name="_xlnm.Print_Titles" localSheetId="3">'180153'!$1:$4</definedName>
    <definedName name="_xlnm.Print_Titles" localSheetId="4">'180154'!$1:$4</definedName>
    <definedName name="_xlnm.Print_Titles" localSheetId="5">'180251'!$1:$4</definedName>
    <definedName name="_xlnm.Print_Titles" localSheetId="6">'180252 '!$1:$4</definedName>
    <definedName name="_xlnm.Print_Titles" localSheetId="7">'180253'!$1:$4</definedName>
    <definedName name="_xlnm.Print_Titles" localSheetId="8">'180351'!$1:$4</definedName>
    <definedName name="_xlnm.Print_Titles" localSheetId="9">'180352'!$1:$4</definedName>
    <definedName name="_xlnm.Print_Titles" localSheetId="10">'180353'!$1:$4</definedName>
    <definedName name="_xlnm.Print_Titles" localSheetId="11">'180354'!$1:$4</definedName>
    <definedName name="_xlnm.Print_Titles" localSheetId="0">'PANEL DE CONTROL DISTRITAL'!$1:$4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4" l="1"/>
  <c r="O18" i="14"/>
  <c r="O15" i="14"/>
  <c r="O12" i="14"/>
  <c r="O9" i="14"/>
  <c r="M21" i="14"/>
  <c r="M18" i="14"/>
  <c r="M15" i="14"/>
  <c r="M12" i="14"/>
  <c r="M9" i="14"/>
  <c r="K21" i="14"/>
  <c r="K18" i="14"/>
  <c r="K15" i="14"/>
  <c r="K12" i="14"/>
  <c r="I21" i="14"/>
  <c r="I18" i="14"/>
  <c r="I15" i="14"/>
  <c r="I12" i="14"/>
  <c r="I9" i="14"/>
  <c r="G46" i="87"/>
  <c r="F46" i="87"/>
  <c r="E46" i="87"/>
  <c r="D46" i="87"/>
  <c r="C46" i="87"/>
  <c r="B46" i="87"/>
  <c r="A46" i="87"/>
  <c r="G43" i="87"/>
  <c r="F43" i="87"/>
  <c r="E43" i="87"/>
  <c r="D43" i="87"/>
  <c r="C43" i="87"/>
  <c r="B43" i="87"/>
  <c r="A43" i="87"/>
  <c r="G40" i="87"/>
  <c r="F40" i="87"/>
  <c r="E40" i="87"/>
  <c r="D40" i="87"/>
  <c r="C40" i="87"/>
  <c r="B40" i="87"/>
  <c r="A40" i="87"/>
  <c r="G37" i="87"/>
  <c r="F37" i="87"/>
  <c r="E37" i="87"/>
  <c r="D37" i="87"/>
  <c r="C37" i="87"/>
  <c r="B37" i="87"/>
  <c r="A37" i="87"/>
  <c r="G34" i="87"/>
  <c r="F34" i="87"/>
  <c r="E34" i="87"/>
  <c r="D34" i="87"/>
  <c r="C34" i="87"/>
  <c r="B34" i="87"/>
  <c r="A34" i="87"/>
  <c r="H33" i="87"/>
  <c r="G33" i="87"/>
  <c r="F33" i="87"/>
  <c r="E33" i="87"/>
  <c r="D33" i="87"/>
  <c r="C33" i="87"/>
  <c r="B33" i="87"/>
  <c r="E32" i="87"/>
  <c r="B32" i="87"/>
  <c r="B31" i="87"/>
  <c r="A31" i="87"/>
  <c r="H23" i="87"/>
  <c r="AU22" i="87"/>
  <c r="H46" i="87" s="1"/>
  <c r="H22" i="87"/>
  <c r="G22" i="87"/>
  <c r="F22" i="87"/>
  <c r="E22" i="87"/>
  <c r="D22" i="87"/>
  <c r="C22" i="87"/>
  <c r="B22" i="87"/>
  <c r="A22" i="87"/>
  <c r="H20" i="87"/>
  <c r="AU19" i="87"/>
  <c r="H43" i="87" s="1"/>
  <c r="H19" i="87"/>
  <c r="G19" i="87"/>
  <c r="F19" i="87"/>
  <c r="E19" i="87"/>
  <c r="D19" i="87"/>
  <c r="C19" i="87"/>
  <c r="B19" i="87"/>
  <c r="A19" i="87"/>
  <c r="H17" i="87"/>
  <c r="AU16" i="87"/>
  <c r="H40" i="87" s="1"/>
  <c r="H16" i="87"/>
  <c r="G16" i="87"/>
  <c r="F16" i="87"/>
  <c r="E16" i="87"/>
  <c r="D16" i="87"/>
  <c r="C16" i="87"/>
  <c r="B16" i="87"/>
  <c r="A16" i="87"/>
  <c r="H14" i="87"/>
  <c r="AU13" i="87"/>
  <c r="H37" i="87" s="1"/>
  <c r="H13" i="87"/>
  <c r="G13" i="87"/>
  <c r="F13" i="87"/>
  <c r="E13" i="87"/>
  <c r="D13" i="87"/>
  <c r="C13" i="87"/>
  <c r="B13" i="87"/>
  <c r="A13" i="87"/>
  <c r="H11" i="87"/>
  <c r="AU10" i="87"/>
  <c r="H34" i="87" s="1"/>
  <c r="H10" i="87"/>
  <c r="G10" i="87"/>
  <c r="F10" i="87"/>
  <c r="E10" i="87"/>
  <c r="D10" i="87"/>
  <c r="C10" i="87"/>
  <c r="B10" i="87"/>
  <c r="A10" i="87"/>
  <c r="H9" i="87"/>
  <c r="G9" i="87"/>
  <c r="F9" i="87"/>
  <c r="E9" i="87"/>
  <c r="D9" i="87"/>
  <c r="C9" i="87"/>
  <c r="B9" i="87"/>
  <c r="I7" i="87"/>
  <c r="E7" i="87"/>
  <c r="B7" i="87"/>
  <c r="B6" i="87"/>
  <c r="A6" i="87"/>
  <c r="W2" i="87"/>
  <c r="A1" i="87"/>
  <c r="G46" i="86"/>
  <c r="F46" i="86"/>
  <c r="E46" i="86"/>
  <c r="D46" i="86"/>
  <c r="C46" i="86"/>
  <c r="B46" i="86"/>
  <c r="A46" i="86"/>
  <c r="G43" i="86"/>
  <c r="F43" i="86"/>
  <c r="E43" i="86"/>
  <c r="D43" i="86"/>
  <c r="C43" i="86"/>
  <c r="B43" i="86"/>
  <c r="A43" i="86"/>
  <c r="G40" i="86"/>
  <c r="F40" i="86"/>
  <c r="E40" i="86"/>
  <c r="D40" i="86"/>
  <c r="C40" i="86"/>
  <c r="B40" i="86"/>
  <c r="A40" i="86"/>
  <c r="G37" i="86"/>
  <c r="F37" i="86"/>
  <c r="E37" i="86"/>
  <c r="D37" i="86"/>
  <c r="C37" i="86"/>
  <c r="B37" i="86"/>
  <c r="A37" i="86"/>
  <c r="G34" i="86"/>
  <c r="F34" i="86"/>
  <c r="E34" i="86"/>
  <c r="D34" i="86"/>
  <c r="C34" i="86"/>
  <c r="B34" i="86"/>
  <c r="A34" i="86"/>
  <c r="H33" i="86"/>
  <c r="G33" i="86"/>
  <c r="F33" i="86"/>
  <c r="E33" i="86"/>
  <c r="D33" i="86"/>
  <c r="C33" i="86"/>
  <c r="B33" i="86"/>
  <c r="E32" i="86"/>
  <c r="B32" i="86"/>
  <c r="B31" i="86"/>
  <c r="A31" i="86"/>
  <c r="H23" i="86"/>
  <c r="AU22" i="86"/>
  <c r="H46" i="86" s="1"/>
  <c r="H22" i="86"/>
  <c r="G22" i="86"/>
  <c r="F22" i="86"/>
  <c r="E22" i="86"/>
  <c r="D22" i="86"/>
  <c r="C22" i="86"/>
  <c r="B22" i="86"/>
  <c r="A22" i="86"/>
  <c r="H20" i="86"/>
  <c r="AU19" i="86"/>
  <c r="H43" i="86" s="1"/>
  <c r="H19" i="86"/>
  <c r="G19" i="86"/>
  <c r="F19" i="86"/>
  <c r="E19" i="86"/>
  <c r="D19" i="86"/>
  <c r="C19" i="86"/>
  <c r="B19" i="86"/>
  <c r="A19" i="86"/>
  <c r="H17" i="86"/>
  <c r="AU16" i="86"/>
  <c r="H40" i="86" s="1"/>
  <c r="H16" i="86"/>
  <c r="G16" i="86"/>
  <c r="F16" i="86"/>
  <c r="E16" i="86"/>
  <c r="D16" i="86"/>
  <c r="C16" i="86"/>
  <c r="B16" i="86"/>
  <c r="A16" i="86"/>
  <c r="H14" i="86"/>
  <c r="AU13" i="86"/>
  <c r="H37" i="86" s="1"/>
  <c r="H13" i="86"/>
  <c r="G13" i="86"/>
  <c r="F13" i="86"/>
  <c r="E13" i="86"/>
  <c r="D13" i="86"/>
  <c r="C13" i="86"/>
  <c r="B13" i="86"/>
  <c r="A13" i="86"/>
  <c r="H11" i="86"/>
  <c r="AU10" i="86"/>
  <c r="H34" i="86" s="1"/>
  <c r="H10" i="86"/>
  <c r="G10" i="86"/>
  <c r="F10" i="86"/>
  <c r="E10" i="86"/>
  <c r="D10" i="86"/>
  <c r="C10" i="86"/>
  <c r="B10" i="86"/>
  <c r="A10" i="86"/>
  <c r="H9" i="86"/>
  <c r="G9" i="86"/>
  <c r="F9" i="86"/>
  <c r="E9" i="86"/>
  <c r="D9" i="86"/>
  <c r="C9" i="86"/>
  <c r="B9" i="86"/>
  <c r="I7" i="86"/>
  <c r="E7" i="86"/>
  <c r="B7" i="86"/>
  <c r="B6" i="86"/>
  <c r="A6" i="86"/>
  <c r="W2" i="86"/>
  <c r="A1" i="86"/>
  <c r="G46" i="85"/>
  <c r="F46" i="85"/>
  <c r="E46" i="85"/>
  <c r="D46" i="85"/>
  <c r="C46" i="85"/>
  <c r="B46" i="85"/>
  <c r="A46" i="85"/>
  <c r="G43" i="85"/>
  <c r="F43" i="85"/>
  <c r="E43" i="85"/>
  <c r="D43" i="85"/>
  <c r="C43" i="85"/>
  <c r="B43" i="85"/>
  <c r="A43" i="85"/>
  <c r="G40" i="85"/>
  <c r="F40" i="85"/>
  <c r="E40" i="85"/>
  <c r="D40" i="85"/>
  <c r="C40" i="85"/>
  <c r="B40" i="85"/>
  <c r="A40" i="85"/>
  <c r="G37" i="85"/>
  <c r="F37" i="85"/>
  <c r="E37" i="85"/>
  <c r="D37" i="85"/>
  <c r="C37" i="85"/>
  <c r="B37" i="85"/>
  <c r="A37" i="85"/>
  <c r="G34" i="85"/>
  <c r="F34" i="85"/>
  <c r="E34" i="85"/>
  <c r="D34" i="85"/>
  <c r="C34" i="85"/>
  <c r="B34" i="85"/>
  <c r="A34" i="85"/>
  <c r="H33" i="85"/>
  <c r="G33" i="85"/>
  <c r="F33" i="85"/>
  <c r="E33" i="85"/>
  <c r="D33" i="85"/>
  <c r="C33" i="85"/>
  <c r="B33" i="85"/>
  <c r="E32" i="85"/>
  <c r="B32" i="85"/>
  <c r="B31" i="85"/>
  <c r="A31" i="85"/>
  <c r="H23" i="85"/>
  <c r="AU22" i="85"/>
  <c r="H46" i="85" s="1"/>
  <c r="H22" i="85"/>
  <c r="G22" i="85"/>
  <c r="F22" i="85"/>
  <c r="E22" i="85"/>
  <c r="D22" i="85"/>
  <c r="C22" i="85"/>
  <c r="B22" i="85"/>
  <c r="A22" i="85"/>
  <c r="H20" i="85"/>
  <c r="AU19" i="85"/>
  <c r="H43" i="85" s="1"/>
  <c r="H19" i="85"/>
  <c r="G19" i="85"/>
  <c r="F19" i="85"/>
  <c r="E19" i="85"/>
  <c r="D19" i="85"/>
  <c r="C19" i="85"/>
  <c r="B19" i="85"/>
  <c r="A19" i="85"/>
  <c r="H17" i="85"/>
  <c r="AU16" i="85"/>
  <c r="H40" i="85" s="1"/>
  <c r="H16" i="85"/>
  <c r="G16" i="85"/>
  <c r="F16" i="85"/>
  <c r="E16" i="85"/>
  <c r="D16" i="85"/>
  <c r="C16" i="85"/>
  <c r="B16" i="85"/>
  <c r="A16" i="85"/>
  <c r="H14" i="85"/>
  <c r="AU13" i="85"/>
  <c r="H37" i="85" s="1"/>
  <c r="H13" i="85"/>
  <c r="G13" i="85"/>
  <c r="F13" i="85"/>
  <c r="E13" i="85"/>
  <c r="D13" i="85"/>
  <c r="C13" i="85"/>
  <c r="B13" i="85"/>
  <c r="A13" i="85"/>
  <c r="H11" i="85"/>
  <c r="AU10" i="85"/>
  <c r="H34" i="85" s="1"/>
  <c r="H10" i="85"/>
  <c r="G10" i="85"/>
  <c r="F10" i="85"/>
  <c r="E10" i="85"/>
  <c r="D10" i="85"/>
  <c r="C10" i="85"/>
  <c r="B10" i="85"/>
  <c r="A10" i="85"/>
  <c r="H9" i="85"/>
  <c r="G9" i="85"/>
  <c r="F9" i="85"/>
  <c r="E9" i="85"/>
  <c r="D9" i="85"/>
  <c r="C9" i="85"/>
  <c r="B9" i="85"/>
  <c r="I7" i="85"/>
  <c r="E7" i="85"/>
  <c r="B7" i="85"/>
  <c r="B6" i="85"/>
  <c r="A6" i="85"/>
  <c r="W2" i="85"/>
  <c r="A1" i="85"/>
  <c r="K9" i="14" l="1"/>
  <c r="G46" i="79" l="1"/>
  <c r="F46" i="79"/>
  <c r="E46" i="79"/>
  <c r="D46" i="79"/>
  <c r="C46" i="79"/>
  <c r="B46" i="79"/>
  <c r="A46" i="79"/>
  <c r="G43" i="79"/>
  <c r="F43" i="79"/>
  <c r="E43" i="79"/>
  <c r="D43" i="79"/>
  <c r="C43" i="79"/>
  <c r="B43" i="79"/>
  <c r="A43" i="79"/>
  <c r="G40" i="79"/>
  <c r="F40" i="79"/>
  <c r="E40" i="79"/>
  <c r="D40" i="79"/>
  <c r="C40" i="79"/>
  <c r="B40" i="79"/>
  <c r="A40" i="79"/>
  <c r="G37" i="79"/>
  <c r="F37" i="79"/>
  <c r="E37" i="79"/>
  <c r="D37" i="79"/>
  <c r="C37" i="79"/>
  <c r="B37" i="79"/>
  <c r="A37" i="79"/>
  <c r="G34" i="79"/>
  <c r="F34" i="79"/>
  <c r="E34" i="79"/>
  <c r="D34" i="79"/>
  <c r="C34" i="79"/>
  <c r="B34" i="79"/>
  <c r="A34" i="79"/>
  <c r="H33" i="79"/>
  <c r="G33" i="79"/>
  <c r="F33" i="79"/>
  <c r="E33" i="79"/>
  <c r="D33" i="79"/>
  <c r="C33" i="79"/>
  <c r="B33" i="79"/>
  <c r="E32" i="79"/>
  <c r="B32" i="79"/>
  <c r="B31" i="79"/>
  <c r="A31" i="79"/>
  <c r="H23" i="79"/>
  <c r="AU22" i="79"/>
  <c r="H46" i="79" s="1"/>
  <c r="H22" i="79"/>
  <c r="G22" i="79"/>
  <c r="F22" i="79"/>
  <c r="E22" i="79"/>
  <c r="D22" i="79"/>
  <c r="C22" i="79"/>
  <c r="B22" i="79"/>
  <c r="A22" i="79"/>
  <c r="H20" i="79"/>
  <c r="AU19" i="79"/>
  <c r="H43" i="79" s="1"/>
  <c r="H19" i="79"/>
  <c r="G19" i="79"/>
  <c r="F19" i="79"/>
  <c r="E19" i="79"/>
  <c r="D19" i="79"/>
  <c r="C19" i="79"/>
  <c r="B19" i="79"/>
  <c r="A19" i="79"/>
  <c r="H17" i="79"/>
  <c r="AU16" i="79"/>
  <c r="H40" i="79" s="1"/>
  <c r="H16" i="79"/>
  <c r="G16" i="79"/>
  <c r="F16" i="79"/>
  <c r="E16" i="79"/>
  <c r="D16" i="79"/>
  <c r="C16" i="79"/>
  <c r="B16" i="79"/>
  <c r="A16" i="79"/>
  <c r="H14" i="79"/>
  <c r="AU13" i="79"/>
  <c r="H37" i="79" s="1"/>
  <c r="H13" i="79"/>
  <c r="G13" i="79"/>
  <c r="F13" i="79"/>
  <c r="E13" i="79"/>
  <c r="D13" i="79"/>
  <c r="C13" i="79"/>
  <c r="B13" i="79"/>
  <c r="A13" i="79"/>
  <c r="H11" i="79"/>
  <c r="AU10" i="79"/>
  <c r="H34" i="79" s="1"/>
  <c r="H10" i="79"/>
  <c r="G10" i="79"/>
  <c r="F10" i="79"/>
  <c r="E10" i="79"/>
  <c r="D10" i="79"/>
  <c r="C10" i="79"/>
  <c r="B10" i="79"/>
  <c r="A10" i="79"/>
  <c r="H9" i="79"/>
  <c r="G9" i="79"/>
  <c r="F9" i="79"/>
  <c r="E9" i="79"/>
  <c r="D9" i="79"/>
  <c r="C9" i="79"/>
  <c r="B9" i="79"/>
  <c r="I7" i="79"/>
  <c r="E7" i="79"/>
  <c r="B7" i="79"/>
  <c r="B6" i="79"/>
  <c r="A6" i="79"/>
  <c r="W2" i="79"/>
  <c r="A1" i="79"/>
  <c r="G46" i="76"/>
  <c r="F46" i="76"/>
  <c r="E46" i="76"/>
  <c r="D46" i="76"/>
  <c r="C46" i="76"/>
  <c r="B46" i="76"/>
  <c r="A46" i="76"/>
  <c r="G43" i="76"/>
  <c r="F43" i="76"/>
  <c r="E43" i="76"/>
  <c r="D43" i="76"/>
  <c r="C43" i="76"/>
  <c r="B43" i="76"/>
  <c r="A43" i="76"/>
  <c r="G40" i="76"/>
  <c r="F40" i="76"/>
  <c r="E40" i="76"/>
  <c r="D40" i="76"/>
  <c r="C40" i="76"/>
  <c r="B40" i="76"/>
  <c r="A40" i="76"/>
  <c r="G37" i="76"/>
  <c r="F37" i="76"/>
  <c r="E37" i="76"/>
  <c r="D37" i="76"/>
  <c r="C37" i="76"/>
  <c r="B37" i="76"/>
  <c r="A37" i="76"/>
  <c r="G34" i="76"/>
  <c r="F34" i="76"/>
  <c r="E34" i="76"/>
  <c r="D34" i="76"/>
  <c r="C34" i="76"/>
  <c r="B34" i="76"/>
  <c r="A34" i="76"/>
  <c r="O33" i="76"/>
  <c r="I33" i="76"/>
  <c r="G33" i="76"/>
  <c r="F33" i="76"/>
  <c r="E33" i="76"/>
  <c r="D33" i="76"/>
  <c r="C33" i="76"/>
  <c r="B33" i="76"/>
  <c r="E32" i="76"/>
  <c r="B32" i="76"/>
  <c r="I31" i="76"/>
  <c r="B31" i="76"/>
  <c r="A31" i="76"/>
  <c r="H23" i="76"/>
  <c r="AU22" i="76"/>
  <c r="H46" i="76" s="1"/>
  <c r="H22" i="76"/>
  <c r="G22" i="76"/>
  <c r="F22" i="76"/>
  <c r="E22" i="76"/>
  <c r="D22" i="76"/>
  <c r="C22" i="76"/>
  <c r="B22" i="76"/>
  <c r="A22" i="76"/>
  <c r="H20" i="76"/>
  <c r="AU19" i="76"/>
  <c r="H43" i="76" s="1"/>
  <c r="H19" i="76"/>
  <c r="G19" i="76"/>
  <c r="F19" i="76"/>
  <c r="E19" i="76"/>
  <c r="D19" i="76"/>
  <c r="C19" i="76"/>
  <c r="B19" i="76"/>
  <c r="A19" i="76"/>
  <c r="H17" i="76"/>
  <c r="AU16" i="76"/>
  <c r="H40" i="76" s="1"/>
  <c r="H16" i="76"/>
  <c r="G16" i="76"/>
  <c r="F16" i="76"/>
  <c r="E16" i="76"/>
  <c r="D16" i="76"/>
  <c r="C16" i="76"/>
  <c r="B16" i="76"/>
  <c r="A16" i="76"/>
  <c r="H14" i="76"/>
  <c r="AU13" i="76"/>
  <c r="H37" i="76" s="1"/>
  <c r="H13" i="76"/>
  <c r="G13" i="76"/>
  <c r="F13" i="76"/>
  <c r="E13" i="76"/>
  <c r="D13" i="76"/>
  <c r="C13" i="76"/>
  <c r="B13" i="76"/>
  <c r="A13" i="76"/>
  <c r="H11" i="76"/>
  <c r="AU10" i="76"/>
  <c r="H34" i="76" s="1"/>
  <c r="H10" i="76"/>
  <c r="G10" i="76"/>
  <c r="F10" i="76"/>
  <c r="E10" i="76"/>
  <c r="D10" i="76"/>
  <c r="C10" i="76"/>
  <c r="B10" i="76"/>
  <c r="A10" i="76"/>
  <c r="AT9" i="76"/>
  <c r="AS9" i="76"/>
  <c r="AR9" i="76"/>
  <c r="AQ9" i="76"/>
  <c r="AP9" i="76"/>
  <c r="AO9" i="76"/>
  <c r="AN9" i="76"/>
  <c r="AM9" i="76"/>
  <c r="AL9" i="76"/>
  <c r="AK9" i="76"/>
  <c r="AJ9" i="76"/>
  <c r="AI9" i="76"/>
  <c r="AH9" i="76"/>
  <c r="AG9" i="76"/>
  <c r="AF9" i="76"/>
  <c r="AE9" i="76"/>
  <c r="AD9" i="76"/>
  <c r="AC9" i="76"/>
  <c r="AB9" i="76"/>
  <c r="AA9" i="76"/>
  <c r="Z9" i="76"/>
  <c r="Y9" i="76"/>
  <c r="X9" i="76"/>
  <c r="W9" i="76"/>
  <c r="V9" i="76"/>
  <c r="U9" i="76"/>
  <c r="T9" i="76"/>
  <c r="S9" i="76"/>
  <c r="R9" i="76"/>
  <c r="Q9" i="76"/>
  <c r="P9" i="76"/>
  <c r="O9" i="76"/>
  <c r="N9" i="76"/>
  <c r="M9" i="76"/>
  <c r="L9" i="76"/>
  <c r="K9" i="76"/>
  <c r="J9" i="76"/>
  <c r="I9" i="76"/>
  <c r="H9" i="76"/>
  <c r="G9" i="76"/>
  <c r="F9" i="76"/>
  <c r="E9" i="76"/>
  <c r="D9" i="76"/>
  <c r="C9" i="76"/>
  <c r="B9" i="76"/>
  <c r="I7" i="76"/>
  <c r="E7" i="76"/>
  <c r="B7" i="76"/>
  <c r="AU6" i="76"/>
  <c r="H33" i="76" s="1"/>
  <c r="I6" i="76"/>
  <c r="B6" i="76"/>
  <c r="A6" i="76"/>
  <c r="A4" i="76"/>
  <c r="W2" i="76"/>
  <c r="A1" i="76"/>
  <c r="H46" i="75"/>
  <c r="G46" i="75"/>
  <c r="F46" i="75"/>
  <c r="E46" i="75"/>
  <c r="D46" i="75"/>
  <c r="C46" i="75"/>
  <c r="B46" i="75"/>
  <c r="A46" i="75"/>
  <c r="H43" i="75"/>
  <c r="G43" i="75"/>
  <c r="F43" i="75"/>
  <c r="E43" i="75"/>
  <c r="D43" i="75"/>
  <c r="C43" i="75"/>
  <c r="B43" i="75"/>
  <c r="A43" i="75"/>
  <c r="H40" i="75"/>
  <c r="G40" i="75"/>
  <c r="F40" i="75"/>
  <c r="E40" i="75"/>
  <c r="D40" i="75"/>
  <c r="C40" i="75"/>
  <c r="B40" i="75"/>
  <c r="A40" i="75"/>
  <c r="H37" i="75"/>
  <c r="G37" i="75"/>
  <c r="F37" i="75"/>
  <c r="E37" i="75"/>
  <c r="D37" i="75"/>
  <c r="C37" i="75"/>
  <c r="B37" i="75"/>
  <c r="A37" i="75"/>
  <c r="H34" i="75"/>
  <c r="G34" i="75"/>
  <c r="F34" i="75"/>
  <c r="E34" i="75"/>
  <c r="D34" i="75"/>
  <c r="C34" i="75"/>
  <c r="B34" i="75"/>
  <c r="A34" i="75"/>
  <c r="O33" i="75"/>
  <c r="I33" i="75"/>
  <c r="G33" i="75"/>
  <c r="F33" i="75"/>
  <c r="E33" i="75"/>
  <c r="D33" i="75"/>
  <c r="C33" i="75"/>
  <c r="B33" i="75"/>
  <c r="E32" i="75"/>
  <c r="B32" i="75"/>
  <c r="I31" i="75"/>
  <c r="B31" i="75"/>
  <c r="A31" i="75"/>
  <c r="H23" i="75"/>
  <c r="AU22" i="75"/>
  <c r="H22" i="75"/>
  <c r="G22" i="75"/>
  <c r="F22" i="75"/>
  <c r="E22" i="75"/>
  <c r="D22" i="75"/>
  <c r="C22" i="75"/>
  <c r="B22" i="75"/>
  <c r="A22" i="75"/>
  <c r="H20" i="75"/>
  <c r="AU19" i="75"/>
  <c r="H19" i="75"/>
  <c r="G19" i="75"/>
  <c r="F19" i="75"/>
  <c r="E19" i="75"/>
  <c r="D19" i="75"/>
  <c r="C19" i="75"/>
  <c r="B19" i="75"/>
  <c r="A19" i="75"/>
  <c r="H17" i="75"/>
  <c r="AU16" i="75"/>
  <c r="H16" i="75"/>
  <c r="G16" i="75"/>
  <c r="F16" i="75"/>
  <c r="E16" i="75"/>
  <c r="D16" i="75"/>
  <c r="C16" i="75"/>
  <c r="B16" i="75"/>
  <c r="A16" i="75"/>
  <c r="H14" i="75"/>
  <c r="AU13" i="75"/>
  <c r="H13" i="75"/>
  <c r="G13" i="75"/>
  <c r="F13" i="75"/>
  <c r="E13" i="75"/>
  <c r="D13" i="75"/>
  <c r="C13" i="75"/>
  <c r="B13" i="75"/>
  <c r="A13" i="75"/>
  <c r="H11" i="75"/>
  <c r="AU10" i="75"/>
  <c r="H10" i="75"/>
  <c r="G10" i="75"/>
  <c r="F10" i="75"/>
  <c r="E10" i="75"/>
  <c r="D10" i="75"/>
  <c r="C10" i="75"/>
  <c r="B10" i="75"/>
  <c r="A10" i="75"/>
  <c r="AT9" i="75"/>
  <c r="AS9" i="75"/>
  <c r="AR9" i="75"/>
  <c r="AQ9" i="75"/>
  <c r="AP9" i="75"/>
  <c r="AO9" i="75"/>
  <c r="AN9" i="75"/>
  <c r="AM9" i="75"/>
  <c r="AL9" i="75"/>
  <c r="AK9" i="75"/>
  <c r="AJ9" i="75"/>
  <c r="AI9" i="75"/>
  <c r="AH9" i="75"/>
  <c r="AG9" i="75"/>
  <c r="AF9" i="75"/>
  <c r="AE9" i="75"/>
  <c r="AD9" i="75"/>
  <c r="AC9" i="75"/>
  <c r="AB9" i="75"/>
  <c r="AA9" i="75"/>
  <c r="Z9" i="75"/>
  <c r="Y9" i="75"/>
  <c r="X9" i="75"/>
  <c r="W9" i="75"/>
  <c r="V9" i="75"/>
  <c r="U9" i="75"/>
  <c r="T9" i="75"/>
  <c r="S9" i="75"/>
  <c r="R9" i="75"/>
  <c r="Q9" i="75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C9" i="75"/>
  <c r="B9" i="75"/>
  <c r="I7" i="75"/>
  <c r="E7" i="75"/>
  <c r="B7" i="75"/>
  <c r="AU6" i="75"/>
  <c r="H33" i="75" s="1"/>
  <c r="I6" i="75"/>
  <c r="B6" i="75"/>
  <c r="A6" i="75"/>
  <c r="A4" i="75"/>
  <c r="W2" i="75"/>
  <c r="A1" i="75"/>
  <c r="G46" i="74"/>
  <c r="F46" i="74"/>
  <c r="E46" i="74"/>
  <c r="D46" i="74"/>
  <c r="C46" i="74"/>
  <c r="B46" i="74"/>
  <c r="A46" i="74"/>
  <c r="H43" i="74"/>
  <c r="G43" i="74"/>
  <c r="F43" i="74"/>
  <c r="E43" i="74"/>
  <c r="D43" i="74"/>
  <c r="C43" i="74"/>
  <c r="B43" i="74"/>
  <c r="A43" i="74"/>
  <c r="G40" i="74"/>
  <c r="F40" i="74"/>
  <c r="E40" i="74"/>
  <c r="D40" i="74"/>
  <c r="C40" i="74"/>
  <c r="B40" i="74"/>
  <c r="A40" i="74"/>
  <c r="H37" i="74"/>
  <c r="G37" i="74"/>
  <c r="F37" i="74"/>
  <c r="E37" i="74"/>
  <c r="D37" i="74"/>
  <c r="C37" i="74"/>
  <c r="B37" i="74"/>
  <c r="A37" i="74"/>
  <c r="G34" i="74"/>
  <c r="F34" i="74"/>
  <c r="E34" i="74"/>
  <c r="D34" i="74"/>
  <c r="C34" i="74"/>
  <c r="B34" i="74"/>
  <c r="A34" i="74"/>
  <c r="H33" i="74"/>
  <c r="G33" i="74"/>
  <c r="F33" i="74"/>
  <c r="E33" i="74"/>
  <c r="D33" i="74"/>
  <c r="C33" i="74"/>
  <c r="B33" i="74"/>
  <c r="E32" i="74"/>
  <c r="B32" i="74"/>
  <c r="B31" i="74"/>
  <c r="A31" i="74"/>
  <c r="H23" i="74"/>
  <c r="AU22" i="74"/>
  <c r="H46" i="74" s="1"/>
  <c r="H22" i="74"/>
  <c r="G22" i="74"/>
  <c r="F22" i="74"/>
  <c r="E22" i="74"/>
  <c r="D22" i="74"/>
  <c r="C22" i="74"/>
  <c r="B22" i="74"/>
  <c r="A22" i="74"/>
  <c r="H20" i="74"/>
  <c r="AU19" i="74"/>
  <c r="H19" i="74"/>
  <c r="G19" i="74"/>
  <c r="F19" i="74"/>
  <c r="E19" i="74"/>
  <c r="D19" i="74"/>
  <c r="C19" i="74"/>
  <c r="B19" i="74"/>
  <c r="A19" i="74"/>
  <c r="H17" i="74"/>
  <c r="AU16" i="74"/>
  <c r="H40" i="74" s="1"/>
  <c r="H16" i="74"/>
  <c r="G16" i="74"/>
  <c r="F16" i="74"/>
  <c r="E16" i="74"/>
  <c r="D16" i="74"/>
  <c r="C16" i="74"/>
  <c r="B16" i="74"/>
  <c r="A16" i="74"/>
  <c r="H14" i="74"/>
  <c r="AU13" i="74"/>
  <c r="H13" i="74"/>
  <c r="G13" i="74"/>
  <c r="F13" i="74"/>
  <c r="E13" i="74"/>
  <c r="D13" i="74"/>
  <c r="C13" i="74"/>
  <c r="B13" i="74"/>
  <c r="A13" i="74"/>
  <c r="H11" i="74"/>
  <c r="AU10" i="74"/>
  <c r="H34" i="74" s="1"/>
  <c r="H10" i="74"/>
  <c r="G10" i="74"/>
  <c r="F10" i="74"/>
  <c r="E10" i="74"/>
  <c r="D10" i="74"/>
  <c r="C10" i="74"/>
  <c r="B10" i="74"/>
  <c r="A10" i="74"/>
  <c r="H9" i="74"/>
  <c r="G9" i="74"/>
  <c r="F9" i="74"/>
  <c r="E9" i="74"/>
  <c r="D9" i="74"/>
  <c r="C9" i="74"/>
  <c r="B9" i="74"/>
  <c r="I7" i="74"/>
  <c r="E7" i="74"/>
  <c r="B7" i="74"/>
  <c r="B6" i="74"/>
  <c r="A6" i="74"/>
  <c r="W2" i="74"/>
  <c r="A1" i="74"/>
  <c r="G46" i="72"/>
  <c r="F46" i="72"/>
  <c r="E46" i="72"/>
  <c r="D46" i="72"/>
  <c r="C46" i="72"/>
  <c r="B46" i="72"/>
  <c r="A46" i="72"/>
  <c r="G43" i="72"/>
  <c r="F43" i="72"/>
  <c r="E43" i="72"/>
  <c r="D43" i="72"/>
  <c r="C43" i="72"/>
  <c r="B43" i="72"/>
  <c r="A43" i="72"/>
  <c r="G40" i="72"/>
  <c r="F40" i="72"/>
  <c r="E40" i="72"/>
  <c r="D40" i="72"/>
  <c r="C40" i="72"/>
  <c r="B40" i="72"/>
  <c r="A40" i="72"/>
  <c r="G37" i="72"/>
  <c r="F37" i="72"/>
  <c r="E37" i="72"/>
  <c r="D37" i="72"/>
  <c r="C37" i="72"/>
  <c r="B37" i="72"/>
  <c r="A37" i="72"/>
  <c r="G34" i="72"/>
  <c r="F34" i="72"/>
  <c r="E34" i="72"/>
  <c r="D34" i="72"/>
  <c r="C34" i="72"/>
  <c r="B34" i="72"/>
  <c r="A34" i="72"/>
  <c r="O33" i="72"/>
  <c r="I33" i="72"/>
  <c r="G33" i="72"/>
  <c r="F33" i="72"/>
  <c r="E33" i="72"/>
  <c r="D33" i="72"/>
  <c r="C33" i="72"/>
  <c r="B33" i="72"/>
  <c r="E32" i="72"/>
  <c r="B32" i="72"/>
  <c r="I31" i="72"/>
  <c r="B31" i="72"/>
  <c r="A31" i="72"/>
  <c r="H23" i="72"/>
  <c r="AU22" i="72"/>
  <c r="H46" i="72" s="1"/>
  <c r="H22" i="72"/>
  <c r="G22" i="72"/>
  <c r="F22" i="72"/>
  <c r="E22" i="72"/>
  <c r="D22" i="72"/>
  <c r="C22" i="72"/>
  <c r="B22" i="72"/>
  <c r="A22" i="72"/>
  <c r="H20" i="72"/>
  <c r="AU19" i="72"/>
  <c r="H43" i="72" s="1"/>
  <c r="H19" i="72"/>
  <c r="G19" i="72"/>
  <c r="F19" i="72"/>
  <c r="E19" i="72"/>
  <c r="D19" i="72"/>
  <c r="C19" i="72"/>
  <c r="B19" i="72"/>
  <c r="A19" i="72"/>
  <c r="H17" i="72"/>
  <c r="AU16" i="72"/>
  <c r="H40" i="72" s="1"/>
  <c r="H16" i="72"/>
  <c r="G16" i="72"/>
  <c r="F16" i="72"/>
  <c r="E16" i="72"/>
  <c r="D16" i="72"/>
  <c r="C16" i="72"/>
  <c r="B16" i="72"/>
  <c r="A16" i="72"/>
  <c r="H14" i="72"/>
  <c r="AU13" i="72"/>
  <c r="H37" i="72" s="1"/>
  <c r="H13" i="72"/>
  <c r="G13" i="72"/>
  <c r="F13" i="72"/>
  <c r="E13" i="72"/>
  <c r="D13" i="72"/>
  <c r="C13" i="72"/>
  <c r="B13" i="72"/>
  <c r="A13" i="72"/>
  <c r="H11" i="72"/>
  <c r="AU10" i="72"/>
  <c r="H34" i="72" s="1"/>
  <c r="H10" i="72"/>
  <c r="G10" i="72"/>
  <c r="F10" i="72"/>
  <c r="E10" i="72"/>
  <c r="D10" i="72"/>
  <c r="C10" i="72"/>
  <c r="B10" i="72"/>
  <c r="A10" i="72"/>
  <c r="AT9" i="72"/>
  <c r="AS9" i="72"/>
  <c r="AR9" i="72"/>
  <c r="AQ9" i="72"/>
  <c r="AP9" i="72"/>
  <c r="AO9" i="72"/>
  <c r="AN9" i="72"/>
  <c r="AM9" i="72"/>
  <c r="AL9" i="72"/>
  <c r="AK9" i="72"/>
  <c r="AJ9" i="72"/>
  <c r="AI9" i="72"/>
  <c r="AH9" i="72"/>
  <c r="AG9" i="72"/>
  <c r="AF9" i="72"/>
  <c r="AE9" i="72"/>
  <c r="AD9" i="72"/>
  <c r="AC9" i="72"/>
  <c r="AB9" i="72"/>
  <c r="AA9" i="72"/>
  <c r="Z9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I7" i="72"/>
  <c r="E7" i="72"/>
  <c r="B7" i="72"/>
  <c r="AU6" i="72"/>
  <c r="H33" i="72" s="1"/>
  <c r="I6" i="72"/>
  <c r="B6" i="72"/>
  <c r="A6" i="72"/>
  <c r="A4" i="72"/>
  <c r="W2" i="72"/>
  <c r="A1" i="72"/>
  <c r="G46" i="71"/>
  <c r="F46" i="71"/>
  <c r="E46" i="71"/>
  <c r="D46" i="71"/>
  <c r="C46" i="71"/>
  <c r="B46" i="71"/>
  <c r="A46" i="71"/>
  <c r="G43" i="71"/>
  <c r="F43" i="71"/>
  <c r="E43" i="71"/>
  <c r="D43" i="71"/>
  <c r="C43" i="71"/>
  <c r="B43" i="71"/>
  <c r="A43" i="71"/>
  <c r="G40" i="71"/>
  <c r="F40" i="71"/>
  <c r="E40" i="71"/>
  <c r="D40" i="71"/>
  <c r="C40" i="71"/>
  <c r="B40" i="71"/>
  <c r="A40" i="71"/>
  <c r="G37" i="71"/>
  <c r="F37" i="71"/>
  <c r="E37" i="71"/>
  <c r="D37" i="71"/>
  <c r="C37" i="71"/>
  <c r="B37" i="71"/>
  <c r="A37" i="71"/>
  <c r="G34" i="71"/>
  <c r="F34" i="71"/>
  <c r="E34" i="71"/>
  <c r="D34" i="71"/>
  <c r="C34" i="71"/>
  <c r="B34" i="71"/>
  <c r="A34" i="71"/>
  <c r="O33" i="71"/>
  <c r="I33" i="71"/>
  <c r="G33" i="71"/>
  <c r="F33" i="71"/>
  <c r="E33" i="71"/>
  <c r="D33" i="71"/>
  <c r="C33" i="71"/>
  <c r="B33" i="71"/>
  <c r="E32" i="71"/>
  <c r="B32" i="71"/>
  <c r="I31" i="71"/>
  <c r="B31" i="71"/>
  <c r="A31" i="71"/>
  <c r="H23" i="71"/>
  <c r="AU22" i="71"/>
  <c r="H46" i="71" s="1"/>
  <c r="H22" i="71"/>
  <c r="G22" i="71"/>
  <c r="F22" i="71"/>
  <c r="E22" i="71"/>
  <c r="D22" i="71"/>
  <c r="C22" i="71"/>
  <c r="B22" i="71"/>
  <c r="A22" i="71"/>
  <c r="H20" i="71"/>
  <c r="AU19" i="71"/>
  <c r="H43" i="71" s="1"/>
  <c r="H19" i="71"/>
  <c r="G19" i="71"/>
  <c r="F19" i="71"/>
  <c r="E19" i="71"/>
  <c r="D19" i="71"/>
  <c r="C19" i="71"/>
  <c r="B19" i="71"/>
  <c r="A19" i="71"/>
  <c r="H17" i="71"/>
  <c r="AU16" i="71"/>
  <c r="H40" i="71" s="1"/>
  <c r="H16" i="71"/>
  <c r="G16" i="71"/>
  <c r="F16" i="71"/>
  <c r="E16" i="71"/>
  <c r="D16" i="71"/>
  <c r="C16" i="71"/>
  <c r="B16" i="71"/>
  <c r="A16" i="71"/>
  <c r="H14" i="71"/>
  <c r="AU13" i="71"/>
  <c r="H37" i="71" s="1"/>
  <c r="H13" i="71"/>
  <c r="G13" i="71"/>
  <c r="F13" i="71"/>
  <c r="E13" i="71"/>
  <c r="D13" i="71"/>
  <c r="C13" i="71"/>
  <c r="B13" i="71"/>
  <c r="A13" i="71"/>
  <c r="H11" i="71"/>
  <c r="AU10" i="71"/>
  <c r="H34" i="71" s="1"/>
  <c r="H10" i="71"/>
  <c r="G10" i="71"/>
  <c r="F10" i="71"/>
  <c r="E10" i="71"/>
  <c r="D10" i="71"/>
  <c r="C10" i="71"/>
  <c r="B10" i="71"/>
  <c r="A10" i="71"/>
  <c r="AT9" i="71"/>
  <c r="AS9" i="71"/>
  <c r="AR9" i="71"/>
  <c r="AQ9" i="71"/>
  <c r="AP9" i="71"/>
  <c r="AO9" i="71"/>
  <c r="AN9" i="71"/>
  <c r="AM9" i="71"/>
  <c r="AL9" i="71"/>
  <c r="AK9" i="71"/>
  <c r="AJ9" i="71"/>
  <c r="AI9" i="71"/>
  <c r="AH9" i="71"/>
  <c r="AG9" i="71"/>
  <c r="AF9" i="71"/>
  <c r="AE9" i="71"/>
  <c r="AD9" i="71"/>
  <c r="AC9" i="71"/>
  <c r="AB9" i="71"/>
  <c r="AA9" i="71"/>
  <c r="Z9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I7" i="71"/>
  <c r="E7" i="71"/>
  <c r="B7" i="71"/>
  <c r="AU6" i="71"/>
  <c r="H33" i="71" s="1"/>
  <c r="I6" i="71"/>
  <c r="B6" i="71"/>
  <c r="A6" i="71"/>
  <c r="A4" i="71"/>
  <c r="W2" i="71"/>
  <c r="A1" i="71"/>
  <c r="O33" i="70"/>
  <c r="I33" i="70"/>
  <c r="I31" i="70"/>
  <c r="AU6" i="70"/>
  <c r="A4" i="70"/>
  <c r="I6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Z9" i="70"/>
  <c r="AA9" i="70"/>
  <c r="AB9" i="70"/>
  <c r="AC9" i="70"/>
  <c r="AD9" i="70"/>
  <c r="AE9" i="70"/>
  <c r="AF9" i="70"/>
  <c r="AG9" i="70"/>
  <c r="AH9" i="70"/>
  <c r="AI9" i="70"/>
  <c r="AJ9" i="70"/>
  <c r="AK9" i="70"/>
  <c r="AL9" i="70"/>
  <c r="AM9" i="70"/>
  <c r="AN9" i="70"/>
  <c r="AO9" i="70"/>
  <c r="AP9" i="70"/>
  <c r="AQ9" i="70"/>
  <c r="AR9" i="70"/>
  <c r="AS9" i="70"/>
  <c r="AT9" i="70"/>
  <c r="I9" i="70"/>
  <c r="G46" i="70"/>
  <c r="F46" i="70"/>
  <c r="E46" i="70"/>
  <c r="D46" i="70"/>
  <c r="C46" i="70"/>
  <c r="B46" i="70"/>
  <c r="A46" i="70"/>
  <c r="G43" i="70"/>
  <c r="F43" i="70"/>
  <c r="E43" i="70"/>
  <c r="D43" i="70"/>
  <c r="C43" i="70"/>
  <c r="B43" i="70"/>
  <c r="A43" i="70"/>
  <c r="G40" i="70"/>
  <c r="F40" i="70"/>
  <c r="E40" i="70"/>
  <c r="D40" i="70"/>
  <c r="C40" i="70"/>
  <c r="B40" i="70"/>
  <c r="A40" i="70"/>
  <c r="G37" i="70"/>
  <c r="F37" i="70"/>
  <c r="E37" i="70"/>
  <c r="D37" i="70"/>
  <c r="C37" i="70"/>
  <c r="B37" i="70"/>
  <c r="A37" i="70"/>
  <c r="G34" i="70"/>
  <c r="F34" i="70"/>
  <c r="E34" i="70"/>
  <c r="D34" i="70"/>
  <c r="C34" i="70"/>
  <c r="B34" i="70"/>
  <c r="A34" i="70"/>
  <c r="H33" i="70"/>
  <c r="G33" i="70"/>
  <c r="F33" i="70"/>
  <c r="E33" i="70"/>
  <c r="D33" i="70"/>
  <c r="C33" i="70"/>
  <c r="B33" i="70"/>
  <c r="E32" i="70"/>
  <c r="B32" i="70"/>
  <c r="B31" i="70"/>
  <c r="A31" i="70"/>
  <c r="H23" i="70"/>
  <c r="AU22" i="70"/>
  <c r="H46" i="70" s="1"/>
  <c r="H22" i="70"/>
  <c r="G22" i="70"/>
  <c r="F22" i="70"/>
  <c r="E22" i="70"/>
  <c r="D22" i="70"/>
  <c r="C22" i="70"/>
  <c r="B22" i="70"/>
  <c r="A22" i="70"/>
  <c r="H20" i="70"/>
  <c r="AU19" i="70"/>
  <c r="H43" i="70" s="1"/>
  <c r="H19" i="70"/>
  <c r="G19" i="70"/>
  <c r="F19" i="70"/>
  <c r="E19" i="70"/>
  <c r="D19" i="70"/>
  <c r="C19" i="70"/>
  <c r="B19" i="70"/>
  <c r="A19" i="70"/>
  <c r="H17" i="70"/>
  <c r="AU16" i="70"/>
  <c r="H40" i="70" s="1"/>
  <c r="H16" i="70"/>
  <c r="G16" i="70"/>
  <c r="F16" i="70"/>
  <c r="E16" i="70"/>
  <c r="D16" i="70"/>
  <c r="C16" i="70"/>
  <c r="B16" i="70"/>
  <c r="A16" i="70"/>
  <c r="H14" i="70"/>
  <c r="AU13" i="70"/>
  <c r="H37" i="70" s="1"/>
  <c r="H13" i="70"/>
  <c r="G13" i="70"/>
  <c r="F13" i="70"/>
  <c r="E13" i="70"/>
  <c r="D13" i="70"/>
  <c r="C13" i="70"/>
  <c r="B13" i="70"/>
  <c r="A13" i="70"/>
  <c r="H11" i="70"/>
  <c r="AU10" i="70"/>
  <c r="H34" i="70" s="1"/>
  <c r="H10" i="70"/>
  <c r="G10" i="70"/>
  <c r="F10" i="70"/>
  <c r="E10" i="70"/>
  <c r="D10" i="70"/>
  <c r="C10" i="70"/>
  <c r="B10" i="70"/>
  <c r="A10" i="70"/>
  <c r="H9" i="70"/>
  <c r="G9" i="70"/>
  <c r="F9" i="70"/>
  <c r="E9" i="70"/>
  <c r="D9" i="70"/>
  <c r="C9" i="70"/>
  <c r="B9" i="70"/>
  <c r="I7" i="70"/>
  <c r="E7" i="70"/>
  <c r="B7" i="70"/>
  <c r="B6" i="70"/>
  <c r="A6" i="70"/>
  <c r="W2" i="70"/>
  <c r="A1" i="70"/>
  <c r="A31" i="29"/>
  <c r="A34" i="29"/>
  <c r="G46" i="29"/>
  <c r="F46" i="29"/>
  <c r="E46" i="29"/>
  <c r="D46" i="29"/>
  <c r="C46" i="29"/>
  <c r="B46" i="29"/>
  <c r="A46" i="29"/>
  <c r="G43" i="29"/>
  <c r="F43" i="29"/>
  <c r="E43" i="29"/>
  <c r="D43" i="29"/>
  <c r="C43" i="29"/>
  <c r="B43" i="29"/>
  <c r="A43" i="29"/>
  <c r="G40" i="29"/>
  <c r="F40" i="29"/>
  <c r="E40" i="29"/>
  <c r="D40" i="29"/>
  <c r="C40" i="29"/>
  <c r="B40" i="29"/>
  <c r="A40" i="29"/>
  <c r="G37" i="29"/>
  <c r="F37" i="29"/>
  <c r="E37" i="29"/>
  <c r="D37" i="29"/>
  <c r="C37" i="29"/>
  <c r="B37" i="29"/>
  <c r="A37" i="29"/>
  <c r="B34" i="29"/>
  <c r="C34" i="29"/>
  <c r="D34" i="29"/>
  <c r="E34" i="29"/>
  <c r="F34" i="29"/>
  <c r="G34" i="29"/>
  <c r="H33" i="29"/>
  <c r="C33" i="29"/>
  <c r="D33" i="29"/>
  <c r="E33" i="29"/>
  <c r="F33" i="29"/>
  <c r="G33" i="29"/>
  <c r="B33" i="29"/>
  <c r="E32" i="29"/>
  <c r="B32" i="29"/>
  <c r="B31" i="29"/>
  <c r="AU22" i="29"/>
  <c r="AU19" i="29"/>
  <c r="AU16" i="29"/>
  <c r="AU13" i="29"/>
  <c r="AU10" i="29"/>
  <c r="H22" i="29" l="1"/>
  <c r="H23" i="29"/>
  <c r="G22" i="29"/>
  <c r="F22" i="29"/>
  <c r="E22" i="29"/>
  <c r="D22" i="29"/>
  <c r="C22" i="29"/>
  <c r="B22" i="29"/>
  <c r="A22" i="29"/>
  <c r="H19" i="29"/>
  <c r="H20" i="29"/>
  <c r="G19" i="29"/>
  <c r="F19" i="29"/>
  <c r="E19" i="29"/>
  <c r="D19" i="29"/>
  <c r="C19" i="29"/>
  <c r="B19" i="29"/>
  <c r="A19" i="29"/>
  <c r="H16" i="29"/>
  <c r="H17" i="29"/>
  <c r="G16" i="29"/>
  <c r="F16" i="29"/>
  <c r="E16" i="29"/>
  <c r="D16" i="29"/>
  <c r="C16" i="29"/>
  <c r="B16" i="29"/>
  <c r="A16" i="29"/>
  <c r="H13" i="29"/>
  <c r="H14" i="29"/>
  <c r="G13" i="29"/>
  <c r="F13" i="29"/>
  <c r="E13" i="29"/>
  <c r="D13" i="29"/>
  <c r="C13" i="29"/>
  <c r="B13" i="29"/>
  <c r="A13" i="29"/>
  <c r="H10" i="29"/>
  <c r="H11" i="29"/>
  <c r="G10" i="29"/>
  <c r="F10" i="29"/>
  <c r="E10" i="29"/>
  <c r="D10" i="29"/>
  <c r="C10" i="29"/>
  <c r="A10" i="29"/>
  <c r="H9" i="29" l="1"/>
  <c r="G9" i="29"/>
  <c r="F9" i="29"/>
  <c r="E9" i="29"/>
  <c r="D9" i="29"/>
  <c r="C9" i="29"/>
  <c r="B9" i="29"/>
  <c r="A6" i="29"/>
  <c r="E7" i="29"/>
  <c r="B7" i="29"/>
  <c r="B6" i="29"/>
  <c r="A1" i="29"/>
  <c r="B10" i="29"/>
  <c r="I7" i="29" l="1"/>
  <c r="W2" i="29" l="1"/>
  <c r="H40" i="29" l="1"/>
  <c r="H34" i="29" l="1"/>
  <c r="H46" i="29"/>
  <c r="H37" i="29"/>
  <c r="H43" i="29"/>
</calcChain>
</file>

<file path=xl/sharedStrings.xml><?xml version="1.0" encoding="utf-8"?>
<sst xmlns="http://schemas.openxmlformats.org/spreadsheetml/2006/main" count="400" uniqueCount="101">
  <si>
    <t>(Número de paquetes de datos aceptados/ Total de paquetes procesados) x100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</si>
  <si>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</si>
  <si>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</si>
  <si>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</si>
  <si>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</si>
  <si>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</si>
  <si>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</si>
  <si>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</si>
  <si>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</si>
  <si>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</si>
  <si>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</si>
  <si>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ENTREVISTA</t>
  </si>
  <si>
    <t>Efectividad de la entrevista =</t>
  </si>
  <si>
    <t>Semanal (remesa)</t>
  </si>
  <si>
    <t>TRÁMITE</t>
  </si>
  <si>
    <t>(Número de trámites exitosos /Número de trámites aplicados) x 100</t>
  </si>
  <si>
    <t>(Número de trámites/Número de fichas requisitadas) x 100</t>
  </si>
  <si>
    <t>TRANSFERENCIA</t>
  </si>
  <si>
    <t xml:space="preserve">Transacciones exitosas = </t>
  </si>
  <si>
    <t>Trámites exitosos efectivos=</t>
  </si>
  <si>
    <t>CONCILIACIÓN</t>
  </si>
  <si>
    <t xml:space="preserve">Credenciales disponibles para entrega = </t>
  </si>
  <si>
    <t>ENTREGA</t>
  </si>
  <si>
    <t xml:space="preserve">Efectividad de entrega de CPV en MAC = </t>
  </si>
  <si>
    <t>SEMANA OPERATIVA</t>
  </si>
  <si>
    <t>Número de fichas requisitadas</t>
  </si>
  <si>
    <t xml:space="preserve">Número de trámites aplicados </t>
  </si>
  <si>
    <t>Total de paquetes procesados</t>
  </si>
  <si>
    <t>Credenciales Recibidas</t>
  </si>
  <si>
    <t xml:space="preserve">PROCESOS SUSTANTIVOS E INDICADORES </t>
  </si>
  <si>
    <t xml:space="preserve">Trámites aplicados </t>
  </si>
  <si>
    <t>Trámites exitosos</t>
  </si>
  <si>
    <t>Número de paquetes de datos aceptados</t>
  </si>
  <si>
    <t>Valor esperado</t>
  </si>
  <si>
    <t xml:space="preserve">Distrito </t>
  </si>
  <si>
    <t>Módulo</t>
  </si>
  <si>
    <t>TABLERO DE CONTROL DE PROCESOS SUSTANTIVOS DEL SISTEMA DE GESTIÓN DE LA CALIDAD</t>
  </si>
  <si>
    <t xml:space="preserve">CUADRO DE OBSERVACIONES </t>
  </si>
  <si>
    <t>Descripción</t>
  </si>
  <si>
    <t xml:space="preserve">No conformidad </t>
  </si>
  <si>
    <t xml:space="preserve">Valor que requiere atención y justificación en el apartado de observaciones </t>
  </si>
  <si>
    <t xml:space="preserve">Valor suficiente </t>
  </si>
  <si>
    <t xml:space="preserve">Semaforización </t>
  </si>
  <si>
    <t>Credenciales Recibidas-Solicitudes de reimpresión</t>
  </si>
  <si>
    <t>Credenciales exitosas</t>
  </si>
  <si>
    <t>Credenciales exitosas - Anexas a solicitud SIIAPE</t>
  </si>
  <si>
    <t>*Registre el valor nominal solicitado en la celda, el resultado proporcional esta automatizado.</t>
  </si>
  <si>
    <t>2019-51</t>
  </si>
  <si>
    <t xml:space="preserve">% AVANCE REGISTRADO </t>
  </si>
  <si>
    <t xml:space="preserve">TABLERO DE CONTROL DISTRITAL DE PROCESOS SUSTANTIVOS DEL SISTEMA DE GESTIÓN DE LA CALIDAD </t>
  </si>
  <si>
    <t>((Credenciales recibidas -credenciales inconsistentes) / (Credenciales recibidas)) x 100</t>
  </si>
  <si>
    <t xml:space="preserve"> ((Credenciales entregadas - reimpresiones) / (Total de credenciales entregadas ))x 100</t>
  </si>
  <si>
    <t>Distrito 01</t>
  </si>
  <si>
    <t>Distrito 02</t>
  </si>
  <si>
    <t>Distrito 03</t>
  </si>
  <si>
    <t xml:space="preserve">Tablero de Control Estatal </t>
  </si>
  <si>
    <t>Estatal</t>
  </si>
  <si>
    <t>Fecha de corte   dd / mm / aaaa</t>
  </si>
  <si>
    <t>CAMPAÑA ANUAL PERMANENTE 2019-2020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</si>
  <si>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</si>
  <si>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</si>
  <si>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</si>
  <si>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</si>
  <si>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</si>
  <si>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</si>
  <si>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</si>
  <si>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</si>
  <si>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</si>
  <si>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</si>
  <si>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</si>
  <si>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</si>
  <si>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</si>
  <si>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</si>
  <si>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</si>
  <si>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</si>
  <si>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</si>
  <si>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</si>
  <si>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2020-18</t>
  </si>
  <si>
    <t>2020-19</t>
  </si>
  <si>
    <t>2020-20</t>
  </si>
  <si>
    <t>2020-21</t>
  </si>
  <si>
    <t>2020-22</t>
  </si>
  <si>
    <t>2020-23</t>
  </si>
  <si>
    <t>2020-24</t>
  </si>
  <si>
    <t>2020-25</t>
  </si>
  <si>
    <t>2020-26</t>
  </si>
  <si>
    <t>2020-27</t>
  </si>
  <si>
    <t>2020-28</t>
  </si>
  <si>
    <t>2020-29</t>
  </si>
  <si>
    <t>2020-30</t>
  </si>
  <si>
    <t>2020-31</t>
  </si>
  <si>
    <t>2020-32</t>
  </si>
  <si>
    <t>2020-33</t>
  </si>
  <si>
    <t>2020-34</t>
  </si>
  <si>
    <t>2020-35</t>
  </si>
  <si>
    <t>2020-36</t>
  </si>
  <si>
    <t>Dueño de Proceso</t>
  </si>
  <si>
    <t xml:space="preserve"> Auxiliar de Atención Ciudadana</t>
  </si>
  <si>
    <t>Operador de Equipo Tecnológico</t>
  </si>
  <si>
    <t>Responsable de Módulo</t>
  </si>
  <si>
    <t xml:space="preserve">INSTITUTO NACIONAL ELECTORAL
SISTEMA DE GESTIÓN DE LA CALIDAD
NAYARIT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</si>
</sst>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sz val="10"/>
      <color rgb="FF333F4F"/>
      <name val="Arial"/>
      <family val="2"/>
    </font>
    <font>
      <b/>
      <sz val="10"/>
      <color rgb="FF333F4F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4"/>
      <color theme="3"/>
      <name val="Arial"/>
      <family val="2"/>
    </font>
    <font>
      <b/>
      <sz val="14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B2B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theme="2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rgb="FFB2B2B2"/>
      </left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/>
      <top style="double">
        <color rgb="FFB2B2B2"/>
      </top>
      <bottom style="double">
        <color rgb="FFB2B2B2"/>
      </bottom>
      <diagonal/>
    </border>
    <border>
      <left/>
      <right/>
      <top style="double">
        <color rgb="FFB2B2B2"/>
      </top>
      <bottom style="double">
        <color rgb="FFB2B2B2"/>
      </bottom>
      <diagonal/>
    </border>
    <border>
      <left/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 style="double">
        <color rgb="FFB2B2B2"/>
      </right>
      <top style="double">
        <color rgb="FFB2B2B2"/>
      </top>
      <bottom/>
      <diagonal/>
    </border>
    <border>
      <left style="double">
        <color rgb="FFB2B2B2"/>
      </left>
      <right style="double">
        <color rgb="FFB2B2B2"/>
      </right>
      <top/>
      <bottom style="double">
        <color rgb="FFB2B2B2"/>
      </bottom>
      <diagonal/>
    </border>
  </borders>
  <cellStyleXfs count="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" borderId="0" applyFont="0" applyBorder="0" applyAlignment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/>
    </xf>
    <xf numFmtId="3" fontId="18" fillId="4" borderId="1" xfId="3" applyNumberFormat="1" applyFont="1" applyFill="1" applyBorder="1" applyAlignment="1">
      <alignment horizontal="center" vertical="center" wrapText="1"/>
    </xf>
    <xf numFmtId="0" fontId="18" fillId="4" borderId="1" xfId="3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6" fillId="0" borderId="0" xfId="0" applyFont="1" applyAlignment="1">
      <alignment horizontal="justify" vertical="center" wrapText="1"/>
    </xf>
    <xf numFmtId="49" fontId="26" fillId="0" borderId="0" xfId="0" applyNumberFormat="1" applyFont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12" fillId="4" borderId="4" xfId="0" applyFont="1" applyFill="1" applyBorder="1" applyAlignment="1">
      <alignment horizontal="center" vertical="center" wrapText="1"/>
    </xf>
    <xf numFmtId="3" fontId="17" fillId="4" borderId="1" xfId="3" applyNumberFormat="1" applyFont="1" applyFill="1" applyBorder="1" applyAlignment="1">
      <alignment horizontal="center" vertical="center" wrapText="1"/>
    </xf>
    <xf numFmtId="0" fontId="13" fillId="4" borderId="4" xfId="3" applyNumberFormat="1" applyFont="1" applyFill="1" applyBorder="1" applyAlignment="1">
      <alignment horizontal="center" vertical="center" wrapText="1"/>
    </xf>
    <xf numFmtId="0" fontId="13" fillId="4" borderId="4" xfId="3" applyNumberFormat="1" applyFont="1" applyFill="1" applyBorder="1" applyAlignment="1">
      <alignment horizontal="center" wrapText="1"/>
    </xf>
    <xf numFmtId="2" fontId="2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5" fillId="0" borderId="10" xfId="0" applyFont="1" applyFill="1" applyBorder="1" applyAlignment="1">
      <alignment horizontal="center" vertical="center" wrapText="1"/>
    </xf>
    <xf numFmtId="2" fontId="22" fillId="0" borderId="10" xfId="0" applyNumberFormat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vertical="center"/>
    </xf>
    <xf numFmtId="0" fontId="25" fillId="0" borderId="0" xfId="0" applyFont="1" applyAlignment="1">
      <alignment vertical="center" wrapText="1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1" fillId="0" borderId="0" xfId="0" applyFont="1" applyAlignment="1">
      <alignment horizontal="center"/>
    </xf>
    <xf numFmtId="49" fontId="26" fillId="0" borderId="0" xfId="0" applyNumberFormat="1" applyFont="1" applyAlignment="1">
      <alignment vertical="center" wrapText="1"/>
    </xf>
    <xf numFmtId="0" fontId="26" fillId="0" borderId="0" xfId="0" applyNumberFormat="1" applyFont="1" applyAlignment="1">
      <alignment vertical="center" wrapText="1"/>
    </xf>
    <xf numFmtId="0" fontId="26" fillId="0" borderId="0" xfId="0" applyNumberFormat="1" applyFont="1" applyAlignment="1">
      <alignment horizontal="justify" vertical="center" wrapText="1"/>
    </xf>
    <xf numFmtId="1" fontId="10" fillId="2" borderId="10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 wrapText="1"/>
    </xf>
    <xf numFmtId="3" fontId="5" fillId="0" borderId="13" xfId="5" applyNumberFormat="1" applyFont="1" applyFill="1" applyBorder="1" applyAlignment="1">
      <alignment horizontal="center" vertical="center"/>
    </xf>
    <xf numFmtId="3" fontId="19" fillId="4" borderId="13" xfId="5" applyNumberFormat="1" applyFont="1" applyFill="1" applyBorder="1" applyAlignment="1">
      <alignment horizontal="center" vertical="center"/>
    </xf>
    <xf numFmtId="0" fontId="5" fillId="0" borderId="13" xfId="3" applyNumberFormat="1" applyFont="1" applyFill="1" applyBorder="1" applyAlignment="1">
      <alignment horizontal="center" vertical="center"/>
    </xf>
    <xf numFmtId="0" fontId="19" fillId="4" borderId="13" xfId="3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" fontId="19" fillId="4" borderId="13" xfId="3" applyNumberFormat="1" applyFont="1" applyFill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vertical="center"/>
    </xf>
    <xf numFmtId="0" fontId="1" fillId="0" borderId="0" xfId="0" applyFont="1" applyBorder="1" applyAlignment="1"/>
    <xf numFmtId="3" fontId="12" fillId="4" borderId="13" xfId="0" applyNumberFormat="1" applyFont="1" applyFill="1" applyBorder="1" applyAlignment="1">
      <alignment horizontal="center" vertical="center" wrapText="1"/>
    </xf>
    <xf numFmtId="3" fontId="17" fillId="9" borderId="13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16" fillId="2" borderId="13" xfId="0" applyFont="1" applyFill="1" applyBorder="1" applyAlignment="1">
      <alignment horizontal="center" vertical="center" wrapText="1"/>
    </xf>
    <xf numFmtId="9" fontId="22" fillId="8" borderId="10" xfId="3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textRotation="90"/>
    </xf>
    <xf numFmtId="0" fontId="16" fillId="2" borderId="11" xfId="0" applyFont="1" applyFill="1" applyBorder="1" applyAlignment="1">
      <alignment horizontal="center" vertical="center" textRotation="90"/>
    </xf>
    <xf numFmtId="0" fontId="16" fillId="2" borderId="3" xfId="0" applyFont="1" applyFill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22" fillId="8" borderId="10" xfId="3" applyNumberFormat="1" applyFont="1" applyFill="1" applyBorder="1" applyAlignment="1">
      <alignment horizontal="center" vertical="center" wrapText="1"/>
    </xf>
    <xf numFmtId="9" fontId="21" fillId="0" borderId="2" xfId="3" applyNumberFormat="1" applyFont="1" applyFill="1" applyBorder="1" applyAlignment="1">
      <alignment horizontal="center" vertical="center"/>
    </xf>
    <xf numFmtId="9" fontId="21" fillId="0" borderId="3" xfId="3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20" fillId="0" borderId="2" xfId="2" applyNumberFormat="1" applyFont="1" applyFill="1" applyBorder="1" applyAlignment="1">
      <alignment horizontal="center" vertical="center"/>
    </xf>
    <xf numFmtId="9" fontId="20" fillId="0" borderId="3" xfId="2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22" fillId="8" borderId="0" xfId="3" applyFont="1" applyFill="1" applyBorder="1" applyAlignment="1">
      <alignment horizontal="center" vertical="center" wrapText="1"/>
    </xf>
    <xf numFmtId="9" fontId="22" fillId="8" borderId="11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2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20" fillId="0" borderId="13" xfId="2" applyNumberFormat="1" applyFont="1" applyFill="1" applyBorder="1" applyAlignment="1">
      <alignment horizontal="center" vertical="center"/>
    </xf>
    <xf numFmtId="9" fontId="22" fillId="4" borderId="18" xfId="3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9" fontId="22" fillId="4" borderId="13" xfId="3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 wrapText="1"/>
    </xf>
    <xf numFmtId="0" fontId="16" fillId="2" borderId="1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2" fontId="4" fillId="10" borderId="14" xfId="0" applyNumberFormat="1" applyFont="1" applyFill="1" applyBorder="1" applyAlignment="1">
      <alignment horizontal="center" vertical="center" wrapText="1"/>
    </xf>
    <xf numFmtId="2" fontId="4" fillId="10" borderId="15" xfId="0" applyNumberFormat="1" applyFont="1" applyFill="1" applyBorder="1" applyAlignment="1">
      <alignment horizontal="center" vertical="center" wrapText="1"/>
    </xf>
    <xf numFmtId="2" fontId="4" fillId="10" borderId="16" xfId="0" applyNumberFormat="1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2" fontId="4" fillId="9" borderId="14" xfId="0" applyNumberFormat="1" applyFont="1" applyFill="1" applyBorder="1" applyAlignment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 wrapText="1"/>
    </xf>
    <xf numFmtId="2" fontId="4" fillId="9" borderId="16" xfId="0" applyNumberFormat="1" applyFont="1" applyFill="1" applyBorder="1" applyAlignment="1">
      <alignment horizontal="center" vertical="center" wrapText="1"/>
    </xf>
    <xf numFmtId="9" fontId="22" fillId="9" borderId="18" xfId="3" applyFont="1" applyFill="1" applyBorder="1" applyAlignment="1">
      <alignment horizontal="center" vertical="center" wrapText="1"/>
    </xf>
  </cellXfs>
  <cellStyles count="9">
    <cellStyle name="FONS" xfId="4"/>
    <cellStyle name="Millares" xfId="2" builtinId="3"/>
    <cellStyle name="Millares 2" xfId="5"/>
    <cellStyle name="Millares 2 2" xfId="8"/>
    <cellStyle name="Millares 3" xfId="7"/>
    <cellStyle name="Normal" xfId="0" builtinId="0"/>
    <cellStyle name="Normal 2" xfId="1"/>
    <cellStyle name="Porcentaje" xfId="3" builtinId="5"/>
    <cellStyle name="Porcentaje 2" xfId="6"/>
  </cellStyles>
  <dxfs count="0"/>
  <tableStyles count="0" defaultTableStyle="TableStyleMedium2" defaultPivotStyle="PivotStyleLight16"/>
  <colors>
    <mruColors>
      <color rgb="FF972958"/>
      <color rgb="FFFF69C2"/>
      <color rgb="FFB2B2B2"/>
      <color rgb="FF950054"/>
      <color rgb="FFD5007F"/>
      <color rgb="FFE98BD7"/>
      <color rgb="FFB8006E"/>
      <color rgb="FFFA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5070" cy="4857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9376" cy="485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showGridLines="0" tabSelected="1" zoomScale="55" zoomScaleNormal="55" workbookViewId="0">
      <selection activeCell="O23" sqref="O23"/>
    </sheetView>
  </sheetViews>
  <sheetFormatPr baseColWidth="10" defaultColWidth="11.44140625" defaultRowHeight="30" customHeight="1" x14ac:dyDescent="0.25"/>
  <cols>
    <col min="1" max="1" width="3" style="1" bestFit="1" customWidth="1"/>
    <col min="2" max="2" width="25.109375" style="1" customWidth="1"/>
    <col min="3" max="3" width="21.4414062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3.33203125" style="1" customWidth="1"/>
    <col min="9" max="9" width="29.6640625" style="1" customWidth="1"/>
    <col min="10" max="10" width="1.5546875" style="1" customWidth="1"/>
    <col min="11" max="11" width="29.6640625" style="1" customWidth="1"/>
    <col min="12" max="12" width="1.5546875" style="1" customWidth="1"/>
    <col min="13" max="13" width="29.6640625" style="1" customWidth="1"/>
    <col min="14" max="14" width="1.5546875" style="1" customWidth="1"/>
    <col min="15" max="15" width="29.6640625" style="1" customWidth="1"/>
    <col min="16" max="16384" width="11.44140625" style="1"/>
  </cols>
  <sheetData>
    <row r="1" spans="1:15" ht="40.5" customHeight="1" x14ac:dyDescent="0.25">
      <c r="A1" s="100" t="s">
        <v>100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5" ht="40.5" customHeight="1" x14ac:dyDescent="0.25">
      <c r="A2" s="20"/>
      <c r="B2" s="20"/>
      <c r="C2" s="42"/>
      <c r="D2" s="67" t="s">
        <v>55</v>
      </c>
      <c r="E2" s="67"/>
      <c r="F2" s="67"/>
      <c r="G2" s="67"/>
      <c r="H2" s="18"/>
      <c r="I2" s="20"/>
      <c r="J2" s="20"/>
      <c r="M2" s="101" t="s">
        <v>57</v>
      </c>
      <c r="N2" s="67"/>
    </row>
    <row r="3" spans="1:15" ht="11.25" customHeight="1" x14ac:dyDescent="0.25">
      <c r="A3" s="20"/>
      <c r="B3" s="6"/>
      <c r="C3" s="6"/>
      <c r="D3" s="6"/>
      <c r="E3" s="6"/>
      <c r="F3" s="6"/>
      <c r="G3" s="6"/>
      <c r="H3" s="6"/>
    </row>
    <row r="4" spans="1:15" ht="30" customHeight="1" x14ac:dyDescent="0.25">
      <c r="A4" s="65" t="s">
        <v>49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</row>
    <row r="5" spans="1:15" ht="26.25" customHeight="1" x14ac:dyDescent="0.25">
      <c r="I5" s="66" t="s">
        <v>58</v>
      </c>
      <c r="J5" s="66"/>
      <c r="K5" s="66"/>
      <c r="L5" s="66"/>
      <c r="M5" s="66"/>
      <c r="N5" s="66"/>
      <c r="O5" s="66"/>
    </row>
    <row r="6" spans="1:15" ht="18" customHeight="1" x14ac:dyDescent="0.25">
      <c r="A6" s="69" t="s">
        <v>1</v>
      </c>
      <c r="B6" s="76" t="s">
        <v>29</v>
      </c>
      <c r="C6" s="77"/>
      <c r="D6" s="77"/>
      <c r="E6" s="77"/>
      <c r="F6" s="77"/>
      <c r="G6" s="77"/>
      <c r="H6" s="78"/>
      <c r="I6" s="68" t="s">
        <v>48</v>
      </c>
      <c r="J6" s="28"/>
      <c r="K6" s="68" t="s">
        <v>48</v>
      </c>
      <c r="L6" s="28"/>
      <c r="M6" s="68" t="s">
        <v>48</v>
      </c>
      <c r="N6" s="28"/>
      <c r="O6" s="68" t="s">
        <v>48</v>
      </c>
    </row>
    <row r="7" spans="1:15" ht="15.6" x14ac:dyDescent="0.25">
      <c r="A7" s="70"/>
      <c r="B7" s="76" t="s">
        <v>5</v>
      </c>
      <c r="C7" s="77"/>
      <c r="D7" s="78"/>
      <c r="E7" s="76" t="s">
        <v>6</v>
      </c>
      <c r="F7" s="77"/>
      <c r="G7" s="77"/>
      <c r="H7" s="78"/>
      <c r="I7" s="68"/>
      <c r="J7" s="28"/>
      <c r="K7" s="68"/>
      <c r="L7" s="28"/>
      <c r="M7" s="68"/>
      <c r="N7" s="28"/>
      <c r="O7" s="68"/>
    </row>
    <row r="8" spans="1:15" s="2" customFormat="1" ht="29.25" customHeight="1" x14ac:dyDescent="0.25">
      <c r="A8" s="71"/>
      <c r="B8" s="5" t="s">
        <v>10</v>
      </c>
      <c r="C8" s="5" t="s">
        <v>96</v>
      </c>
      <c r="D8" s="5" t="s">
        <v>2</v>
      </c>
      <c r="E8" s="5" t="s">
        <v>4</v>
      </c>
      <c r="F8" s="19" t="s">
        <v>3</v>
      </c>
      <c r="G8" s="19" t="s">
        <v>7</v>
      </c>
      <c r="H8" s="19" t="s">
        <v>9</v>
      </c>
      <c r="I8" s="38" t="s">
        <v>52</v>
      </c>
      <c r="J8" s="28"/>
      <c r="K8" s="38" t="s">
        <v>53</v>
      </c>
      <c r="L8" s="28"/>
      <c r="M8" s="38" t="s">
        <v>54</v>
      </c>
      <c r="N8" s="28"/>
      <c r="O8" s="38" t="s">
        <v>56</v>
      </c>
    </row>
    <row r="9" spans="1:15" s="2" customFormat="1" ht="45" customHeight="1" x14ac:dyDescent="0.25">
      <c r="A9" s="94">
        <v>1</v>
      </c>
      <c r="B9" s="88" t="s">
        <v>11</v>
      </c>
      <c r="C9" s="88" t="s">
        <v>97</v>
      </c>
      <c r="D9" s="104" t="s">
        <v>12</v>
      </c>
      <c r="E9" s="72" t="s">
        <v>16</v>
      </c>
      <c r="F9" s="74" t="s">
        <v>13</v>
      </c>
      <c r="G9" s="92">
        <v>0.9</v>
      </c>
      <c r="H9" s="21" t="s">
        <v>25</v>
      </c>
      <c r="I9" s="79">
        <f>AVERAGE('180151'!H34:H35,'180152'!H34:H35,'180153'!H34:H35,'180154'!H34:H35)</f>
        <v>0</v>
      </c>
      <c r="J9" s="29"/>
      <c r="K9" s="79">
        <f>AVERAGE('180251'!H34:H35,'180252 '!H34:H35,'180253'!H34:H35)</f>
        <v>0</v>
      </c>
      <c r="L9" s="29"/>
      <c r="M9" s="64">
        <f>AVERAGE('180351'!H34:H35,'180352'!H34:H35,'180353'!H34:H35,'180354'!H34:H35)</f>
        <v>0</v>
      </c>
      <c r="N9" s="29"/>
      <c r="O9" s="64">
        <f>(I9+K9+M9)/3</f>
        <v>0</v>
      </c>
    </row>
    <row r="10" spans="1:15" s="2" customFormat="1" ht="37.5" customHeight="1" x14ac:dyDescent="0.25">
      <c r="A10" s="95"/>
      <c r="B10" s="89"/>
      <c r="C10" s="89"/>
      <c r="D10" s="105"/>
      <c r="E10" s="73"/>
      <c r="F10" s="75"/>
      <c r="G10" s="93"/>
      <c r="H10" s="22" t="s">
        <v>30</v>
      </c>
      <c r="I10" s="79"/>
      <c r="J10" s="29"/>
      <c r="K10" s="79"/>
      <c r="L10" s="29"/>
      <c r="M10" s="64"/>
      <c r="N10" s="29"/>
      <c r="O10" s="64"/>
    </row>
    <row r="11" spans="1:15" s="3" customFormat="1" ht="28.5" customHeight="1" x14ac:dyDescent="0.25">
      <c r="A11" s="84"/>
      <c r="B11" s="85"/>
      <c r="C11" s="85"/>
      <c r="D11" s="85"/>
      <c r="E11" s="85"/>
      <c r="F11" s="85"/>
      <c r="G11" s="85"/>
      <c r="H11" s="85"/>
      <c r="I11" s="9"/>
      <c r="J11" s="9"/>
      <c r="K11" s="9"/>
      <c r="L11" s="9"/>
      <c r="M11" s="9"/>
      <c r="N11" s="9"/>
    </row>
    <row r="12" spans="1:15" s="3" customFormat="1" ht="42" customHeight="1" x14ac:dyDescent="0.25">
      <c r="A12" s="94">
        <v>2</v>
      </c>
      <c r="B12" s="88" t="s">
        <v>14</v>
      </c>
      <c r="C12" s="88" t="s">
        <v>98</v>
      </c>
      <c r="D12" s="72" t="s">
        <v>19</v>
      </c>
      <c r="E12" s="96" t="s">
        <v>15</v>
      </c>
      <c r="F12" s="74" t="s">
        <v>13</v>
      </c>
      <c r="G12" s="80">
        <v>0.9</v>
      </c>
      <c r="H12" s="23" t="s">
        <v>26</v>
      </c>
      <c r="I12" s="64">
        <f>AVERAGE('180151'!H37:H38,'180152'!H37:H38,'180153'!H37:H38,'180154'!H37:H38)</f>
        <v>0</v>
      </c>
      <c r="J12" s="29"/>
      <c r="K12" s="99">
        <f>AVERAGE('180251'!H37:H38,'180252 '!H37:H38,'180253'!H37:H38)</f>
        <v>0</v>
      </c>
      <c r="L12" s="29"/>
      <c r="M12" s="64">
        <f>AVERAGE('180351'!H37:H38,'180352'!H37:H38,'180353'!H37:H38,'180353'!H37:H38)</f>
        <v>0</v>
      </c>
      <c r="N12" s="29"/>
      <c r="O12" s="64">
        <f>(I12+K12+M12)/3</f>
        <v>0</v>
      </c>
    </row>
    <row r="13" spans="1:15" s="3" customFormat="1" ht="42" customHeight="1" x14ac:dyDescent="0.25">
      <c r="A13" s="95"/>
      <c r="B13" s="89"/>
      <c r="C13" s="89"/>
      <c r="D13" s="73"/>
      <c r="E13" s="97"/>
      <c r="F13" s="75"/>
      <c r="G13" s="81"/>
      <c r="H13" s="22" t="s">
        <v>31</v>
      </c>
      <c r="I13" s="64"/>
      <c r="J13" s="29"/>
      <c r="K13" s="99"/>
      <c r="L13" s="29"/>
      <c r="M13" s="64"/>
      <c r="N13" s="29"/>
      <c r="O13" s="64"/>
    </row>
    <row r="14" spans="1:15" s="3" customFormat="1" ht="28.5" customHeight="1" x14ac:dyDescent="0.25">
      <c r="A14" s="32"/>
      <c r="B14" s="33"/>
      <c r="C14" s="33"/>
      <c r="D14" s="33"/>
      <c r="E14" s="33"/>
      <c r="F14" s="33"/>
      <c r="G14" s="33"/>
      <c r="H14" s="33"/>
      <c r="I14" s="10"/>
      <c r="J14" s="30"/>
      <c r="K14" s="10"/>
      <c r="L14" s="30"/>
      <c r="M14" s="10"/>
      <c r="N14" s="30"/>
    </row>
    <row r="15" spans="1:15" s="3" customFormat="1" ht="39" customHeight="1" x14ac:dyDescent="0.2">
      <c r="A15" s="94">
        <v>3</v>
      </c>
      <c r="B15" s="88" t="s">
        <v>17</v>
      </c>
      <c r="C15" s="88" t="s">
        <v>99</v>
      </c>
      <c r="D15" s="72" t="s">
        <v>18</v>
      </c>
      <c r="E15" s="96" t="s">
        <v>0</v>
      </c>
      <c r="F15" s="102" t="s">
        <v>13</v>
      </c>
      <c r="G15" s="80">
        <v>0.9</v>
      </c>
      <c r="H15" s="24" t="s">
        <v>27</v>
      </c>
      <c r="I15" s="98">
        <f>AVERAGE('180151'!H40:H41,'180152'!H40:H41,'180153'!H40:H41,'180154'!H40:H41)</f>
        <v>0</v>
      </c>
      <c r="J15" s="25"/>
      <c r="K15" s="98">
        <f>AVERAGE('180251'!H40:H41,'180252 '!H40:H41,'180253'!H40:H41,)</f>
        <v>0</v>
      </c>
      <c r="L15" s="25"/>
      <c r="M15" s="98">
        <f>AVERAGE('180351'!H40:H41,'180352'!H40:H41,'180353'!H40:H41,'180354'!H40:H41)</f>
        <v>0</v>
      </c>
      <c r="N15" s="25"/>
      <c r="O15" s="64">
        <f>(I12+K12+M12)/3</f>
        <v>0</v>
      </c>
    </row>
    <row r="16" spans="1:15" s="3" customFormat="1" ht="51" customHeight="1" x14ac:dyDescent="0.25">
      <c r="A16" s="95"/>
      <c r="B16" s="89"/>
      <c r="C16" s="89"/>
      <c r="D16" s="73"/>
      <c r="E16" s="97"/>
      <c r="F16" s="103"/>
      <c r="G16" s="81"/>
      <c r="H16" s="7" t="s">
        <v>32</v>
      </c>
      <c r="I16" s="64"/>
      <c r="J16" s="29"/>
      <c r="K16" s="98"/>
      <c r="L16" s="29"/>
      <c r="M16" s="64"/>
      <c r="N16" s="29"/>
      <c r="O16" s="64"/>
    </row>
    <row r="17" spans="1:15" s="3" customFormat="1" ht="28.5" customHeight="1" x14ac:dyDescent="0.25">
      <c r="A17" s="84"/>
      <c r="B17" s="85"/>
      <c r="C17" s="85"/>
      <c r="D17" s="85"/>
      <c r="E17" s="85"/>
      <c r="F17" s="85"/>
      <c r="G17" s="85"/>
      <c r="H17" s="85"/>
      <c r="I17" s="10"/>
      <c r="J17" s="30"/>
      <c r="K17" s="10"/>
      <c r="L17" s="30"/>
      <c r="M17" s="10"/>
      <c r="N17" s="30"/>
    </row>
    <row r="18" spans="1:15" s="3" customFormat="1" ht="37.5" customHeight="1" x14ac:dyDescent="0.25">
      <c r="A18" s="94">
        <v>4</v>
      </c>
      <c r="B18" s="88" t="s">
        <v>20</v>
      </c>
      <c r="C18" s="88" t="s">
        <v>99</v>
      </c>
      <c r="D18" s="72" t="s">
        <v>21</v>
      </c>
      <c r="E18" s="90" t="s">
        <v>50</v>
      </c>
      <c r="F18" s="102" t="s">
        <v>13</v>
      </c>
      <c r="G18" s="80">
        <v>0.9</v>
      </c>
      <c r="H18" s="23" t="s">
        <v>28</v>
      </c>
      <c r="I18" s="64">
        <f>AVERAGE('180151'!H43:H44,'180152'!H43:H44,'180153'!H43:H44,'180154'!H43:H44)</f>
        <v>0</v>
      </c>
      <c r="J18" s="29"/>
      <c r="K18" s="99">
        <f>AVERAGE('180251'!H43:H44,'180252 '!H43:H44,'180253'!H43:H44)</f>
        <v>0</v>
      </c>
      <c r="L18" s="29"/>
      <c r="M18" s="64">
        <f>AVERAGE('180351'!H43:H44,'180352'!H43:H44,'180353'!H43:H44,'180354'!H43:H44)</f>
        <v>0</v>
      </c>
      <c r="N18" s="29"/>
      <c r="O18" s="64">
        <f>(I18+K18+M18)/3</f>
        <v>0</v>
      </c>
    </row>
    <row r="19" spans="1:15" s="3" customFormat="1" ht="48.75" customHeight="1" x14ac:dyDescent="0.25">
      <c r="A19" s="95"/>
      <c r="B19" s="89"/>
      <c r="C19" s="89"/>
      <c r="D19" s="73"/>
      <c r="E19" s="91"/>
      <c r="F19" s="103"/>
      <c r="G19" s="81"/>
      <c r="H19" s="7" t="s">
        <v>43</v>
      </c>
      <c r="I19" s="64"/>
      <c r="J19" s="29"/>
      <c r="K19" s="99"/>
      <c r="L19" s="29"/>
      <c r="M19" s="64"/>
      <c r="N19" s="29"/>
      <c r="O19" s="64"/>
    </row>
    <row r="20" spans="1:15" s="3" customFormat="1" ht="28.5" customHeight="1" x14ac:dyDescent="0.25">
      <c r="A20" s="84"/>
      <c r="B20" s="85"/>
      <c r="C20" s="85"/>
      <c r="D20" s="85"/>
      <c r="E20" s="85"/>
      <c r="F20" s="85"/>
      <c r="G20" s="85"/>
      <c r="H20" s="85"/>
      <c r="I20" s="10"/>
      <c r="J20" s="30"/>
      <c r="K20" s="10"/>
      <c r="L20" s="30"/>
      <c r="M20" s="10"/>
      <c r="N20" s="30"/>
    </row>
    <row r="21" spans="1:15" s="3" customFormat="1" ht="33" customHeight="1" x14ac:dyDescent="0.25">
      <c r="A21" s="86">
        <v>5</v>
      </c>
      <c r="B21" s="88" t="s">
        <v>22</v>
      </c>
      <c r="C21" s="88" t="s">
        <v>98</v>
      </c>
      <c r="D21" s="72" t="s">
        <v>23</v>
      </c>
      <c r="E21" s="90" t="s">
        <v>51</v>
      </c>
      <c r="F21" s="74" t="s">
        <v>13</v>
      </c>
      <c r="G21" s="92">
        <v>0.9</v>
      </c>
      <c r="H21" s="23" t="s">
        <v>44</v>
      </c>
      <c r="I21" s="64">
        <f>AVERAGE('180151'!H46:H47,'180152'!H46:H47,'180153'!H46:H47,'180154'!H46:H47)</f>
        <v>0</v>
      </c>
      <c r="J21" s="29"/>
      <c r="K21" s="99">
        <f>AVERAGE('180251'!H46:H47,'180252 '!H46:H47,'180253'!H46:H47)</f>
        <v>0</v>
      </c>
      <c r="L21" s="29"/>
      <c r="M21" s="64">
        <f>AVERAGE('180351'!H43:H44,'180352'!H43:H44,'180353'!H43:H44,'180354'!H43:H44)</f>
        <v>0</v>
      </c>
      <c r="N21" s="29"/>
      <c r="O21" s="64">
        <f>(I21+K21+M21)/3</f>
        <v>0</v>
      </c>
    </row>
    <row r="22" spans="1:15" s="4" customFormat="1" ht="46.5" customHeight="1" x14ac:dyDescent="0.25">
      <c r="A22" s="87"/>
      <c r="B22" s="89"/>
      <c r="C22" s="89"/>
      <c r="D22" s="73"/>
      <c r="E22" s="91"/>
      <c r="F22" s="75"/>
      <c r="G22" s="93"/>
      <c r="H22" s="8" t="s">
        <v>45</v>
      </c>
      <c r="I22" s="64"/>
      <c r="J22" s="29"/>
      <c r="K22" s="99"/>
      <c r="L22" s="29"/>
      <c r="M22" s="64"/>
      <c r="N22" s="29"/>
      <c r="O22" s="64"/>
    </row>
    <row r="23" spans="1:15" s="4" customFormat="1" ht="22.8" x14ac:dyDescent="0.25">
      <c r="A23" s="82"/>
      <c r="B23" s="83"/>
      <c r="C23" s="83"/>
      <c r="D23" s="83"/>
      <c r="E23" s="83"/>
      <c r="F23" s="83"/>
      <c r="G23" s="83"/>
      <c r="H23" s="83"/>
      <c r="I23" s="25"/>
      <c r="J23" s="25"/>
    </row>
    <row r="24" spans="1:15" ht="18.75" customHeight="1" x14ac:dyDescent="0.25">
      <c r="A24" s="16"/>
      <c r="B24" s="27"/>
      <c r="C24" s="27"/>
      <c r="D24" s="27"/>
      <c r="E24" s="27"/>
      <c r="F24" s="27"/>
      <c r="G24" s="27"/>
      <c r="H24" s="27"/>
      <c r="I24" s="26"/>
      <c r="J24" s="26"/>
    </row>
  </sheetData>
  <mergeCells count="72">
    <mergeCell ref="A9:A10"/>
    <mergeCell ref="B9:B10"/>
    <mergeCell ref="D9:D10"/>
    <mergeCell ref="G15:G16"/>
    <mergeCell ref="A15:A16"/>
    <mergeCell ref="B15:B16"/>
    <mergeCell ref="F15:F16"/>
    <mergeCell ref="B18:B19"/>
    <mergeCell ref="D18:D19"/>
    <mergeCell ref="E18:E19"/>
    <mergeCell ref="F18:F19"/>
    <mergeCell ref="I21:I22"/>
    <mergeCell ref="K21:K22"/>
    <mergeCell ref="M21:M22"/>
    <mergeCell ref="A1:N1"/>
    <mergeCell ref="M2:N2"/>
    <mergeCell ref="K18:K19"/>
    <mergeCell ref="M18:M19"/>
    <mergeCell ref="K9:K10"/>
    <mergeCell ref="M9:M10"/>
    <mergeCell ref="I15:I16"/>
    <mergeCell ref="A17:H17"/>
    <mergeCell ref="A18:A19"/>
    <mergeCell ref="I18:I19"/>
    <mergeCell ref="M12:M13"/>
    <mergeCell ref="K15:K16"/>
    <mergeCell ref="M15:M16"/>
    <mergeCell ref="K12:K13"/>
    <mergeCell ref="C9:C10"/>
    <mergeCell ref="C12:C13"/>
    <mergeCell ref="C15:C16"/>
    <mergeCell ref="C18:C19"/>
    <mergeCell ref="C21:C22"/>
    <mergeCell ref="A23:H23"/>
    <mergeCell ref="A20:H20"/>
    <mergeCell ref="A21:A22"/>
    <mergeCell ref="B21:B22"/>
    <mergeCell ref="D21:D22"/>
    <mergeCell ref="E21:E22"/>
    <mergeCell ref="F21:F22"/>
    <mergeCell ref="G21:G22"/>
    <mergeCell ref="B6:H6"/>
    <mergeCell ref="B7:D7"/>
    <mergeCell ref="E7:H7"/>
    <mergeCell ref="I9:I10"/>
    <mergeCell ref="G18:G19"/>
    <mergeCell ref="I12:I13"/>
    <mergeCell ref="G9:G10"/>
    <mergeCell ref="A11:H11"/>
    <mergeCell ref="A12:A13"/>
    <mergeCell ref="B12:B13"/>
    <mergeCell ref="D12:D13"/>
    <mergeCell ref="E12:E13"/>
    <mergeCell ref="F12:F13"/>
    <mergeCell ref="G12:G13"/>
    <mergeCell ref="D15:D16"/>
    <mergeCell ref="E15:E16"/>
    <mergeCell ref="O18:O19"/>
    <mergeCell ref="O21:O22"/>
    <mergeCell ref="A4:O4"/>
    <mergeCell ref="I5:O5"/>
    <mergeCell ref="D2:G2"/>
    <mergeCell ref="O6:O7"/>
    <mergeCell ref="O9:O10"/>
    <mergeCell ref="O12:O13"/>
    <mergeCell ref="O15:O16"/>
    <mergeCell ref="I6:I7"/>
    <mergeCell ref="K6:K7"/>
    <mergeCell ref="M6:M7"/>
    <mergeCell ref="A6:A8"/>
    <mergeCell ref="E9:E10"/>
    <mergeCell ref="F9:F10"/>
  </mergeCells>
  <conditionalFormatting sqref="I9:J22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{5EC15DF9-54FB-4FED-A908-0D1A7E1FC0B8}</x14:id>
        </ext>
      </extLst>
    </cfRule>
  </conditionalFormatting>
  <conditionalFormatting sqref="K9:L2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{24701D79-D03A-46AC-B88B-0DB1B44C5051}</x14:id>
        </ext>
      </extLst>
    </cfRule>
  </conditionalFormatting>
  <conditionalFormatting sqref="O9:O10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{1B1F86B3-8CA4-40B3-8BFA-3ACC9DF3718C}</x14:id>
        </ext>
      </extLst>
    </cfRule>
  </conditionalFormatting>
  <conditionalFormatting sqref="O9:O10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{830549AB-A344-4D30-85E2-CAA507113CAD}</x14:id>
        </ext>
      </extLst>
    </cfRule>
  </conditionalFormatting>
  <conditionalFormatting sqref="O12:O13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{C1E8086D-008A-4671-A430-2AC7BE5059E0}</x14:id>
        </ext>
      </extLst>
    </cfRule>
  </conditionalFormatting>
  <conditionalFormatting sqref="O12:O13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{505CC74C-8A9A-4375-AB92-A6BDF9E3A67A}</x14:id>
        </ext>
      </extLst>
    </cfRule>
  </conditionalFormatting>
  <conditionalFormatting sqref="O15:O16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{D46FBF87-855A-49F7-8682-CF7258D16464}</x14:id>
        </ext>
      </extLst>
    </cfRule>
  </conditionalFormatting>
  <conditionalFormatting sqref="O15:O16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{10228EE7-F4FC-4E03-A5B6-8170BB457D75}</x14:id>
        </ext>
      </extLst>
    </cfRule>
  </conditionalFormatting>
  <conditionalFormatting sqref="O18:O19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{D9679399-8567-4E17-9EA3-DF97AB8AE33E}</x14:id>
        </ext>
      </extLst>
    </cfRule>
  </conditionalFormatting>
  <conditionalFormatting sqref="O18:O19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{015DEA7E-05B4-492A-922A-7AB5D974259F}</x14:id>
        </ext>
      </extLst>
    </cfRule>
  </conditionalFormatting>
  <conditionalFormatting sqref="O21:O22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{B38451E1-2831-414B-B1B0-9D6E0958BA19}</x14:id>
        </ext>
      </extLst>
    </cfRule>
  </conditionalFormatting>
  <conditionalFormatting sqref="O21:O2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{FA288E2F-CD32-4DCA-8443-99554E21B51B}</x14:id>
        </ext>
      </extLst>
    </cfRule>
  </conditionalFormatting>
  <conditionalFormatting sqref="K9:K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{8C0DF1C2-74F3-41EA-B8E5-FE52EFD39CF8}</x14:id>
        </ext>
      </extLst>
    </cfRule>
  </conditionalFormatting>
  <conditionalFormatting sqref="I11:N11 I17:N17 I14:N14 I20:N20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{DDA11D83-AEE3-4A5C-BB65-F3C88DB7EADE}</x14:id>
        </ext>
      </extLst>
    </cfRule>
  </conditionalFormatting>
  <conditionalFormatting sqref="I9:N10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{1DABA211-F9E3-4E77-8709-DF86FAD7C9EE}</x14:id>
        </ext>
      </extLst>
    </cfRule>
  </conditionalFormatting>
  <conditionalFormatting sqref="I9:J23 K9:N22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{A1D2A8DA-0DF5-44A4-8191-DD37E251674B}</x14:id>
        </ext>
      </extLst>
    </cfRule>
  </conditionalFormatting>
  <dataValidations count="1">
    <dataValidation showDropDown="1" showInputMessage="1" showErrorMessage="1" sqref="G21 G12 G15 G9 G18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48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15DF9-54FB-4FED-A908-0D1A7E1FC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I9:J22</xm:sqref>
        </x14:conditionalFormatting>
        <x14:conditionalFormatting xmlns:xm="http://schemas.microsoft.com/office/excel/2006/main">
          <x14:cfRule type="dataBar" id="{24701D79-D03A-46AC-B88B-0DB1B44C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K9:L22</xm:sqref>
        </x14:conditionalFormatting>
        <x14:conditionalFormatting xmlns:xm="http://schemas.microsoft.com/office/excel/2006/main">
          <x14:cfRule type="dataBar" id="{1B1F86B3-8CA4-40B3-8BFA-3ACC9DF3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O9:O10</xm:sqref>
        </x14:conditionalFormatting>
        <x14:conditionalFormatting xmlns:xm="http://schemas.microsoft.com/office/excel/2006/main">
          <x14:cfRule type="dataBar" id="{830549AB-A344-4D30-85E2-CAA507113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O9:O10</xm:sqref>
        </x14:conditionalFormatting>
        <x14:conditionalFormatting xmlns:xm="http://schemas.microsoft.com/office/excel/2006/main">
          <x14:cfRule type="dataBar" id="{C1E8086D-008A-4671-A430-2AC7BE505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505CC74C-8A9A-4375-AB92-A6BDF9E3A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D46FBF87-855A-49F7-8682-CF7258D164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10228EE7-F4FC-4E03-A5B6-8170BB457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D9679399-8567-4E17-9EA3-DF97AB8AE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015DEA7E-05B4-492A-922A-7AB5D9742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B38451E1-2831-414B-B1B0-9D6E0958B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FA288E2F-CD32-4DCA-8443-99554E21B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8C0DF1C2-74F3-41EA-B8E5-FE52EFD3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DDA11D83-AEE3-4A5C-BB65-F3C88DB7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I11:N11 I17:N17 I14:N14 I20:N20</xm:sqref>
        </x14:conditionalFormatting>
        <x14:conditionalFormatting xmlns:xm="http://schemas.microsoft.com/office/excel/2006/main">
          <x14:cfRule type="dataBar" id="{1DABA211-F9E3-4E77-8709-DF86FAD7C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I9:N10</xm:sqref>
        </x14:conditionalFormatting>
        <x14:conditionalFormatting xmlns:xm="http://schemas.microsoft.com/office/excel/2006/main">
          <x14:cfRule type="dataBar" id="{A1D2A8DA-0DF5-44A4-8191-DD37E2516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I9:J23 K9:N22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48"/>
  <sheetViews>
    <sheetView showGridLines="0" topLeftCell="E1" zoomScale="60" zoomScaleNormal="60" workbookViewId="0">
      <selection activeCell="H3" sqref="H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61"/>
      <c r="B2" s="61"/>
      <c r="C2" s="61"/>
      <c r="D2" s="17" t="s">
        <v>34</v>
      </c>
      <c r="E2" s="37">
        <v>1</v>
      </c>
      <c r="F2" s="67" t="s">
        <v>35</v>
      </c>
      <c r="G2" s="67"/>
      <c r="H2" s="36">
        <v>180352</v>
      </c>
      <c r="I2" s="35"/>
      <c r="J2" s="35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6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">
        <v>24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">
        <v>8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63" t="s">
        <v>47</v>
      </c>
      <c r="J9" s="63" t="s">
        <v>59</v>
      </c>
      <c r="K9" s="63" t="s">
        <v>60</v>
      </c>
      <c r="L9" s="63" t="s">
        <v>61</v>
      </c>
      <c r="M9" s="63" t="s">
        <v>62</v>
      </c>
      <c r="N9" s="63" t="s">
        <v>63</v>
      </c>
      <c r="O9" s="63" t="s">
        <v>64</v>
      </c>
      <c r="P9" s="63" t="s">
        <v>65</v>
      </c>
      <c r="Q9" s="63" t="s">
        <v>66</v>
      </c>
      <c r="R9" s="63" t="s">
        <v>67</v>
      </c>
      <c r="S9" s="63" t="s">
        <v>68</v>
      </c>
      <c r="T9" s="63" t="s">
        <v>69</v>
      </c>
      <c r="U9" s="63" t="s">
        <v>70</v>
      </c>
      <c r="V9" s="63" t="s">
        <v>71</v>
      </c>
      <c r="W9" s="63" t="s">
        <v>72</v>
      </c>
      <c r="X9" s="63" t="s">
        <v>73</v>
      </c>
      <c r="Y9" s="63" t="s">
        <v>74</v>
      </c>
      <c r="Z9" s="63" t="s">
        <v>75</v>
      </c>
      <c r="AA9" s="63" t="s">
        <v>76</v>
      </c>
      <c r="AB9" s="63" t="s">
        <v>77</v>
      </c>
      <c r="AC9" s="63" t="s">
        <v>78</v>
      </c>
      <c r="AD9" s="63" t="s">
        <v>79</v>
      </c>
      <c r="AE9" s="63" t="s">
        <v>80</v>
      </c>
      <c r="AF9" s="63" t="s">
        <v>81</v>
      </c>
      <c r="AG9" s="63" t="s">
        <v>82</v>
      </c>
      <c r="AH9" s="63" t="s">
        <v>83</v>
      </c>
      <c r="AI9" s="63" t="s">
        <v>84</v>
      </c>
      <c r="AJ9" s="63" t="s">
        <v>85</v>
      </c>
      <c r="AK9" s="63" t="s">
        <v>86</v>
      </c>
      <c r="AL9" s="63" t="s">
        <v>87</v>
      </c>
      <c r="AM9" s="63" t="s">
        <v>88</v>
      </c>
      <c r="AN9" s="63" t="s">
        <v>89</v>
      </c>
      <c r="AO9" s="63" t="s">
        <v>90</v>
      </c>
      <c r="AP9" s="63" t="s">
        <v>91</v>
      </c>
      <c r="AQ9" s="63" t="s">
        <v>92</v>
      </c>
      <c r="AR9" s="63" t="s">
        <v>93</v>
      </c>
      <c r="AS9" s="63" t="s">
        <v>94</v>
      </c>
      <c r="AT9" s="63" t="s">
        <v>95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">
        <v>37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">
        <v>38</v>
      </c>
      <c r="J33" s="106"/>
      <c r="K33" s="106"/>
      <c r="L33" s="106"/>
      <c r="M33" s="106"/>
      <c r="N33" s="106"/>
      <c r="O33" s="106" t="s">
        <v>39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50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5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I26:L26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8:AU18"/>
    <mergeCell ref="A19:A20"/>
    <mergeCell ref="B19:B20"/>
    <mergeCell ref="C19:C20"/>
    <mergeCell ref="D19:D20"/>
    <mergeCell ref="E19:E20"/>
    <mergeCell ref="F19:F20"/>
    <mergeCell ref="G19:G20"/>
    <mergeCell ref="AU19:AU20"/>
    <mergeCell ref="A15:AU15"/>
    <mergeCell ref="A16:A17"/>
    <mergeCell ref="B16:B17"/>
    <mergeCell ref="C16:C17"/>
    <mergeCell ref="D16:D17"/>
    <mergeCell ref="E16:E17"/>
    <mergeCell ref="F16:F17"/>
    <mergeCell ref="G16:G17"/>
    <mergeCell ref="AU16:AU17"/>
    <mergeCell ref="AU10:AU11"/>
    <mergeCell ref="A12:AU12"/>
    <mergeCell ref="A13:A14"/>
    <mergeCell ref="B13:B14"/>
    <mergeCell ref="C13:C14"/>
    <mergeCell ref="D13:D14"/>
    <mergeCell ref="E13:E14"/>
    <mergeCell ref="F13:F14"/>
    <mergeCell ref="G13:G14"/>
    <mergeCell ref="AU13:AU14"/>
    <mergeCell ref="E7:H7"/>
    <mergeCell ref="I7:AT7"/>
    <mergeCell ref="B8:AT8"/>
    <mergeCell ref="A10:A11"/>
    <mergeCell ref="B10:B11"/>
    <mergeCell ref="C10:C11"/>
    <mergeCell ref="D10:D11"/>
    <mergeCell ref="E10:E11"/>
    <mergeCell ref="F10:F11"/>
    <mergeCell ref="G10:G11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{B6D59AA3-9415-47BF-BD2C-96E70D94096F}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{DC581D57-34E7-4554-B066-6DFF8B12AC8F}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{B1FF724C-53D8-4203-ABAB-8D1E0649E15F}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{4079E5D6-A205-4BEF-BF3F-19BEEE62676D}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{46848AD2-B8F7-46F0-AFB1-0A4ED7CF83B1}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{4352DE8A-CABD-49CD-9FE2-18D57E38024C}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{2A1CCB05-DFF0-4A24-810A-D7310709F66B}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D59AA3-9415-47BF-BD2C-96E70D940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DC581D57-34E7-4554-B066-6DFF8B12A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B1FF724C-53D8-4203-ABAB-8D1E0649E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4079E5D6-A205-4BEF-BF3F-19BEEE626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46848AD2-B8F7-46F0-AFB1-0A4ED7CF8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4352DE8A-CABD-49CD-9FE2-18D57E380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2A1CCB05-DFF0-4A24-810A-D7310709F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48"/>
  <sheetViews>
    <sheetView showGridLines="0" topLeftCell="E1" zoomScale="60" zoomScaleNormal="60" workbookViewId="0">
      <selection activeCell="H3" sqref="H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61"/>
      <c r="B2" s="61"/>
      <c r="C2" s="61"/>
      <c r="D2" s="17" t="s">
        <v>34</v>
      </c>
      <c r="E2" s="37">
        <v>1</v>
      </c>
      <c r="F2" s="67" t="s">
        <v>35</v>
      </c>
      <c r="G2" s="67"/>
      <c r="H2" s="36">
        <v>180353</v>
      </c>
      <c r="I2" s="35"/>
      <c r="J2" s="35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6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">
        <v>24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">
        <v>8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63" t="s">
        <v>47</v>
      </c>
      <c r="J9" s="63" t="s">
        <v>59</v>
      </c>
      <c r="K9" s="63" t="s">
        <v>60</v>
      </c>
      <c r="L9" s="63" t="s">
        <v>61</v>
      </c>
      <c r="M9" s="63" t="s">
        <v>62</v>
      </c>
      <c r="N9" s="63" t="s">
        <v>63</v>
      </c>
      <c r="O9" s="63" t="s">
        <v>64</v>
      </c>
      <c r="P9" s="63" t="s">
        <v>65</v>
      </c>
      <c r="Q9" s="63" t="s">
        <v>66</v>
      </c>
      <c r="R9" s="63" t="s">
        <v>67</v>
      </c>
      <c r="S9" s="63" t="s">
        <v>68</v>
      </c>
      <c r="T9" s="63" t="s">
        <v>69</v>
      </c>
      <c r="U9" s="63" t="s">
        <v>70</v>
      </c>
      <c r="V9" s="63" t="s">
        <v>71</v>
      </c>
      <c r="W9" s="63" t="s">
        <v>72</v>
      </c>
      <c r="X9" s="63" t="s">
        <v>73</v>
      </c>
      <c r="Y9" s="63" t="s">
        <v>74</v>
      </c>
      <c r="Z9" s="63" t="s">
        <v>75</v>
      </c>
      <c r="AA9" s="63" t="s">
        <v>76</v>
      </c>
      <c r="AB9" s="63" t="s">
        <v>77</v>
      </c>
      <c r="AC9" s="63" t="s">
        <v>78</v>
      </c>
      <c r="AD9" s="63" t="s">
        <v>79</v>
      </c>
      <c r="AE9" s="63" t="s">
        <v>80</v>
      </c>
      <c r="AF9" s="63" t="s">
        <v>81</v>
      </c>
      <c r="AG9" s="63" t="s">
        <v>82</v>
      </c>
      <c r="AH9" s="63" t="s">
        <v>83</v>
      </c>
      <c r="AI9" s="63" t="s">
        <v>84</v>
      </c>
      <c r="AJ9" s="63" t="s">
        <v>85</v>
      </c>
      <c r="AK9" s="63" t="s">
        <v>86</v>
      </c>
      <c r="AL9" s="63" t="s">
        <v>87</v>
      </c>
      <c r="AM9" s="63" t="s">
        <v>88</v>
      </c>
      <c r="AN9" s="63" t="s">
        <v>89</v>
      </c>
      <c r="AO9" s="63" t="s">
        <v>90</v>
      </c>
      <c r="AP9" s="63" t="s">
        <v>91</v>
      </c>
      <c r="AQ9" s="63" t="s">
        <v>92</v>
      </c>
      <c r="AR9" s="63" t="s">
        <v>93</v>
      </c>
      <c r="AS9" s="63" t="s">
        <v>94</v>
      </c>
      <c r="AT9" s="63" t="s">
        <v>95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">
        <v>37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">
        <v>38</v>
      </c>
      <c r="J33" s="106"/>
      <c r="K33" s="106"/>
      <c r="L33" s="106"/>
      <c r="M33" s="106"/>
      <c r="N33" s="106"/>
      <c r="O33" s="106" t="s">
        <v>39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50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5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I26:L26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8:AU18"/>
    <mergeCell ref="A19:A20"/>
    <mergeCell ref="B19:B20"/>
    <mergeCell ref="C19:C20"/>
    <mergeCell ref="D19:D20"/>
    <mergeCell ref="E19:E20"/>
    <mergeCell ref="F19:F20"/>
    <mergeCell ref="G19:G20"/>
    <mergeCell ref="AU19:AU20"/>
    <mergeCell ref="A15:AU15"/>
    <mergeCell ref="A16:A17"/>
    <mergeCell ref="B16:B17"/>
    <mergeCell ref="C16:C17"/>
    <mergeCell ref="D16:D17"/>
    <mergeCell ref="E16:E17"/>
    <mergeCell ref="F16:F17"/>
    <mergeCell ref="G16:G17"/>
    <mergeCell ref="AU16:AU17"/>
    <mergeCell ref="AU10:AU11"/>
    <mergeCell ref="A12:AU12"/>
    <mergeCell ref="A13:A14"/>
    <mergeCell ref="B13:B14"/>
    <mergeCell ref="C13:C14"/>
    <mergeCell ref="D13:D14"/>
    <mergeCell ref="E13:E14"/>
    <mergeCell ref="F13:F14"/>
    <mergeCell ref="G13:G14"/>
    <mergeCell ref="AU13:AU14"/>
    <mergeCell ref="E7:H7"/>
    <mergeCell ref="I7:AT7"/>
    <mergeCell ref="B8:AT8"/>
    <mergeCell ref="A10:A11"/>
    <mergeCell ref="B10:B11"/>
    <mergeCell ref="C10:C11"/>
    <mergeCell ref="D10:D11"/>
    <mergeCell ref="E10:E11"/>
    <mergeCell ref="F10:F11"/>
    <mergeCell ref="G10:G11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{2529110B-6663-44AA-8F10-FCB5AEAFACA2}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{A9C7601C-E4AE-4A61-BD04-6A0537E298E4}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{7F604777-B3BB-4E9A-82CD-E9EA3256103E}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{05F74061-4601-417D-8392-10814C132B63}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{62046D67-B220-4CB1-9F89-4E69CD3C1E31}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{90BEDE64-7922-4CEC-A024-30C791B4B7B5}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{95BA5DC8-2AC7-4698-AD69-04CE9334A282}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9110B-6663-44AA-8F10-FCB5AEAFA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A9C7601C-E4AE-4A61-BD04-6A0537E29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7F604777-B3BB-4E9A-82CD-E9EA32561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05F74061-4601-417D-8392-10814C132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62046D67-B220-4CB1-9F89-4E69CD3C1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90BEDE64-7922-4CEC-A024-30C791B4B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95BA5DC8-2AC7-4698-AD69-04CE9334A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48"/>
  <sheetViews>
    <sheetView showGridLines="0" topLeftCell="E1" zoomScale="60" zoomScaleNormal="60" workbookViewId="0">
      <selection activeCell="E3" sqref="E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61"/>
      <c r="B2" s="61"/>
      <c r="C2" s="61"/>
      <c r="D2" s="17" t="s">
        <v>34</v>
      </c>
      <c r="E2" s="37">
        <v>1</v>
      </c>
      <c r="F2" s="67" t="s">
        <v>35</v>
      </c>
      <c r="G2" s="67"/>
      <c r="H2" s="36">
        <v>180354</v>
      </c>
      <c r="I2" s="35"/>
      <c r="J2" s="35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6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">
        <v>24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">
        <v>8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63" t="s">
        <v>47</v>
      </c>
      <c r="J9" s="63" t="s">
        <v>59</v>
      </c>
      <c r="K9" s="63" t="s">
        <v>60</v>
      </c>
      <c r="L9" s="63" t="s">
        <v>61</v>
      </c>
      <c r="M9" s="63" t="s">
        <v>62</v>
      </c>
      <c r="N9" s="63" t="s">
        <v>63</v>
      </c>
      <c r="O9" s="63" t="s">
        <v>64</v>
      </c>
      <c r="P9" s="63" t="s">
        <v>65</v>
      </c>
      <c r="Q9" s="63" t="s">
        <v>66</v>
      </c>
      <c r="R9" s="63" t="s">
        <v>67</v>
      </c>
      <c r="S9" s="63" t="s">
        <v>68</v>
      </c>
      <c r="T9" s="63" t="s">
        <v>69</v>
      </c>
      <c r="U9" s="63" t="s">
        <v>70</v>
      </c>
      <c r="V9" s="63" t="s">
        <v>71</v>
      </c>
      <c r="W9" s="63" t="s">
        <v>72</v>
      </c>
      <c r="X9" s="63" t="s">
        <v>73</v>
      </c>
      <c r="Y9" s="63" t="s">
        <v>74</v>
      </c>
      <c r="Z9" s="63" t="s">
        <v>75</v>
      </c>
      <c r="AA9" s="63" t="s">
        <v>76</v>
      </c>
      <c r="AB9" s="63" t="s">
        <v>77</v>
      </c>
      <c r="AC9" s="63" t="s">
        <v>78</v>
      </c>
      <c r="AD9" s="63" t="s">
        <v>79</v>
      </c>
      <c r="AE9" s="63" t="s">
        <v>80</v>
      </c>
      <c r="AF9" s="63" t="s">
        <v>81</v>
      </c>
      <c r="AG9" s="63" t="s">
        <v>82</v>
      </c>
      <c r="AH9" s="63" t="s">
        <v>83</v>
      </c>
      <c r="AI9" s="63" t="s">
        <v>84</v>
      </c>
      <c r="AJ9" s="63" t="s">
        <v>85</v>
      </c>
      <c r="AK9" s="63" t="s">
        <v>86</v>
      </c>
      <c r="AL9" s="63" t="s">
        <v>87</v>
      </c>
      <c r="AM9" s="63" t="s">
        <v>88</v>
      </c>
      <c r="AN9" s="63" t="s">
        <v>89</v>
      </c>
      <c r="AO9" s="63" t="s">
        <v>90</v>
      </c>
      <c r="AP9" s="63" t="s">
        <v>91</v>
      </c>
      <c r="AQ9" s="63" t="s">
        <v>92</v>
      </c>
      <c r="AR9" s="63" t="s">
        <v>93</v>
      </c>
      <c r="AS9" s="63" t="s">
        <v>94</v>
      </c>
      <c r="AT9" s="63" t="s">
        <v>95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">
        <v>37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">
        <v>38</v>
      </c>
      <c r="J33" s="106"/>
      <c r="K33" s="106"/>
      <c r="L33" s="106"/>
      <c r="M33" s="106"/>
      <c r="N33" s="106"/>
      <c r="O33" s="106" t="s">
        <v>39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50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5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I26:L26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8:AU18"/>
    <mergeCell ref="A19:A20"/>
    <mergeCell ref="B19:B20"/>
    <mergeCell ref="C19:C20"/>
    <mergeCell ref="D19:D20"/>
    <mergeCell ref="E19:E20"/>
    <mergeCell ref="F19:F20"/>
    <mergeCell ref="G19:G20"/>
    <mergeCell ref="AU19:AU20"/>
    <mergeCell ref="A15:AU15"/>
    <mergeCell ref="A16:A17"/>
    <mergeCell ref="B16:B17"/>
    <mergeCell ref="C16:C17"/>
    <mergeCell ref="D16:D17"/>
    <mergeCell ref="E16:E17"/>
    <mergeCell ref="F16:F17"/>
    <mergeCell ref="G16:G17"/>
    <mergeCell ref="AU16:AU17"/>
    <mergeCell ref="AU10:AU11"/>
    <mergeCell ref="A12:AU12"/>
    <mergeCell ref="A13:A14"/>
    <mergeCell ref="B13:B14"/>
    <mergeCell ref="C13:C14"/>
    <mergeCell ref="D13:D14"/>
    <mergeCell ref="E13:E14"/>
    <mergeCell ref="F13:F14"/>
    <mergeCell ref="G13:G14"/>
    <mergeCell ref="AU13:AU14"/>
    <mergeCell ref="E7:H7"/>
    <mergeCell ref="I7:AT7"/>
    <mergeCell ref="B8:AT8"/>
    <mergeCell ref="A10:A11"/>
    <mergeCell ref="B10:B11"/>
    <mergeCell ref="C10:C11"/>
    <mergeCell ref="D10:D11"/>
    <mergeCell ref="E10:E11"/>
    <mergeCell ref="F10:F11"/>
    <mergeCell ref="G10:G11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{E960A8D6-BDFF-4F48-AA22-6FE26F453E15}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{C904ABAD-F7F7-4C3C-8BC6-69FDB38CD447}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{99B20155-F6E9-422A-AEEB-C7F2B93A7234}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{1B10CCC0-C93C-485B-8942-1A276068A363}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{EE2A8DE9-18E9-461E-AFA5-99E9156B945C}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{D481AB54-10FC-4096-BD03-FF4A5318D8F1}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{24940088-69DA-43DB-8FBC-8FE425AE49CF}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60A8D6-BDFF-4F48-AA22-6FE26F453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C904ABAD-F7F7-4C3C-8BC6-69FDB38CD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99B20155-F6E9-422A-AEEB-C7F2B93A7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1B10CCC0-C93C-485B-8942-1A276068A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EE2A8DE9-18E9-461E-AFA5-99E9156B9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D481AB54-10FC-4096-BD03-FF4A5318D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24940088-69DA-43DB-8FBC-8FE425AE4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G48"/>
  <sheetViews>
    <sheetView showGridLines="0" zoomScale="90" zoomScaleNormal="90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39"/>
      <c r="B2" s="39"/>
      <c r="C2" s="41"/>
      <c r="D2" s="17" t="s">
        <v>34</v>
      </c>
      <c r="E2" s="37">
        <v>1</v>
      </c>
      <c r="F2" s="67" t="s">
        <v>35</v>
      </c>
      <c r="G2" s="67"/>
      <c r="H2" s="36">
        <v>180151</v>
      </c>
      <c r="I2" s="35"/>
      <c r="J2" s="35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3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">
        <v>24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">
        <v>8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">
        <v>47</v>
      </c>
      <c r="J9" s="47" t="s">
        <v>59</v>
      </c>
      <c r="K9" s="47" t="s">
        <v>60</v>
      </c>
      <c r="L9" s="47" t="s">
        <v>61</v>
      </c>
      <c r="M9" s="47" t="s">
        <v>62</v>
      </c>
      <c r="N9" s="47" t="s">
        <v>63</v>
      </c>
      <c r="O9" s="47" t="s">
        <v>64</v>
      </c>
      <c r="P9" s="47" t="s">
        <v>65</v>
      </c>
      <c r="Q9" s="47" t="s">
        <v>66</v>
      </c>
      <c r="R9" s="47" t="s">
        <v>67</v>
      </c>
      <c r="S9" s="47" t="s">
        <v>68</v>
      </c>
      <c r="T9" s="47" t="s">
        <v>69</v>
      </c>
      <c r="U9" s="47" t="s">
        <v>70</v>
      </c>
      <c r="V9" s="47" t="s">
        <v>71</v>
      </c>
      <c r="W9" s="47" t="s">
        <v>72</v>
      </c>
      <c r="X9" s="47" t="s">
        <v>73</v>
      </c>
      <c r="Y9" s="47" t="s">
        <v>74</v>
      </c>
      <c r="Z9" s="47" t="s">
        <v>75</v>
      </c>
      <c r="AA9" s="47" t="s">
        <v>76</v>
      </c>
      <c r="AB9" s="47" t="s">
        <v>77</v>
      </c>
      <c r="AC9" s="47" t="s">
        <v>78</v>
      </c>
      <c r="AD9" s="47" t="s">
        <v>79</v>
      </c>
      <c r="AE9" s="47" t="s">
        <v>80</v>
      </c>
      <c r="AF9" s="47" t="s">
        <v>81</v>
      </c>
      <c r="AG9" s="47" t="s">
        <v>82</v>
      </c>
      <c r="AH9" s="47" t="s">
        <v>83</v>
      </c>
      <c r="AI9" s="47" t="s">
        <v>84</v>
      </c>
      <c r="AJ9" s="47" t="s">
        <v>85</v>
      </c>
      <c r="AK9" s="47" t="s">
        <v>86</v>
      </c>
      <c r="AL9" s="47" t="s">
        <v>87</v>
      </c>
      <c r="AM9" s="47" t="s">
        <v>88</v>
      </c>
      <c r="AN9" s="47" t="s">
        <v>89</v>
      </c>
      <c r="AO9" s="47" t="s">
        <v>90</v>
      </c>
      <c r="AP9" s="47" t="s">
        <v>91</v>
      </c>
      <c r="AQ9" s="47" t="s">
        <v>92</v>
      </c>
      <c r="AR9" s="47" t="s">
        <v>93</v>
      </c>
      <c r="AS9" s="47" t="s">
        <v>94</v>
      </c>
      <c r="AT9" s="47" t="s">
        <v>95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59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59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59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59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59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">
        <v>37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">
        <v>38</v>
      </c>
      <c r="J33" s="106"/>
      <c r="K33" s="106"/>
      <c r="L33" s="106"/>
      <c r="M33" s="106"/>
      <c r="N33" s="106"/>
      <c r="O33" s="106" t="s">
        <v>39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15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15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A1:AU1"/>
    <mergeCell ref="F2:G2"/>
    <mergeCell ref="W2:AU2"/>
    <mergeCell ref="A6:A9"/>
    <mergeCell ref="B6:H6"/>
    <mergeCell ref="AU6:AU9"/>
    <mergeCell ref="B7:D7"/>
    <mergeCell ref="E7:H7"/>
    <mergeCell ref="A4:AU4"/>
    <mergeCell ref="A5:AU5"/>
    <mergeCell ref="I6:AT6"/>
    <mergeCell ref="I7:AT7"/>
    <mergeCell ref="B8:AT8"/>
    <mergeCell ref="E10:E11"/>
    <mergeCell ref="F10:F11"/>
    <mergeCell ref="G10:G11"/>
    <mergeCell ref="A19:A20"/>
    <mergeCell ref="B19:B20"/>
    <mergeCell ref="D19:D20"/>
    <mergeCell ref="E19:E20"/>
    <mergeCell ref="F19:F20"/>
    <mergeCell ref="G19:G20"/>
    <mergeCell ref="C10:C11"/>
    <mergeCell ref="C13:C14"/>
    <mergeCell ref="A12:AU12"/>
    <mergeCell ref="A15:AU15"/>
    <mergeCell ref="AU10:AU11"/>
    <mergeCell ref="AU13:AU14"/>
    <mergeCell ref="A13:A14"/>
    <mergeCell ref="B13:B14"/>
    <mergeCell ref="D13:D14"/>
    <mergeCell ref="E13:E14"/>
    <mergeCell ref="F13:F14"/>
    <mergeCell ref="G13:G14"/>
    <mergeCell ref="A10:A11"/>
    <mergeCell ref="B10:B11"/>
    <mergeCell ref="D10:D11"/>
    <mergeCell ref="AU16:AU17"/>
    <mergeCell ref="AU19:AU20"/>
    <mergeCell ref="AU22:AU23"/>
    <mergeCell ref="A16:A17"/>
    <mergeCell ref="B16:B17"/>
    <mergeCell ref="D16:D17"/>
    <mergeCell ref="E16:E17"/>
    <mergeCell ref="F16:F17"/>
    <mergeCell ref="G16:G17"/>
    <mergeCell ref="C16:C17"/>
    <mergeCell ref="C19:C20"/>
    <mergeCell ref="A18:AU18"/>
    <mergeCell ref="A21:AU21"/>
    <mergeCell ref="I26:L26"/>
    <mergeCell ref="A31:A33"/>
    <mergeCell ref="B32:D32"/>
    <mergeCell ref="B31:H31"/>
    <mergeCell ref="E32:H32"/>
    <mergeCell ref="A22:A23"/>
    <mergeCell ref="B22:B23"/>
    <mergeCell ref="D22:D23"/>
    <mergeCell ref="E22:E23"/>
    <mergeCell ref="F22:F23"/>
    <mergeCell ref="G22:G23"/>
    <mergeCell ref="C22:C23"/>
    <mergeCell ref="I33:N33"/>
    <mergeCell ref="O46:T47"/>
    <mergeCell ref="A43:A44"/>
    <mergeCell ref="B43:B44"/>
    <mergeCell ref="D43:D44"/>
    <mergeCell ref="E43:E44"/>
    <mergeCell ref="F43:F44"/>
    <mergeCell ref="G43:G44"/>
    <mergeCell ref="H43:H44"/>
    <mergeCell ref="C43:C44"/>
    <mergeCell ref="H46:H47"/>
    <mergeCell ref="A46:A47"/>
    <mergeCell ref="B46:B47"/>
    <mergeCell ref="D46:D47"/>
    <mergeCell ref="E46:E47"/>
    <mergeCell ref="F46:F47"/>
    <mergeCell ref="G46:G47"/>
    <mergeCell ref="C46:C47"/>
    <mergeCell ref="I46:N47"/>
    <mergeCell ref="A45:T45"/>
    <mergeCell ref="B40:B41"/>
    <mergeCell ref="D40:D41"/>
    <mergeCell ref="E40:E41"/>
    <mergeCell ref="F40:F41"/>
    <mergeCell ref="G40:G41"/>
    <mergeCell ref="H40:H41"/>
    <mergeCell ref="C40:C41"/>
    <mergeCell ref="H34:H35"/>
    <mergeCell ref="A37:A38"/>
    <mergeCell ref="B37:B38"/>
    <mergeCell ref="D37:D38"/>
    <mergeCell ref="E37:E38"/>
    <mergeCell ref="F37:F38"/>
    <mergeCell ref="O33:T33"/>
    <mergeCell ref="I31:T32"/>
    <mergeCell ref="I34:N35"/>
    <mergeCell ref="I37:N38"/>
    <mergeCell ref="I40:N41"/>
    <mergeCell ref="I43:N44"/>
    <mergeCell ref="O34:T35"/>
    <mergeCell ref="O37:T38"/>
    <mergeCell ref="O40:T41"/>
    <mergeCell ref="O43:T44"/>
    <mergeCell ref="A36:T36"/>
    <mergeCell ref="A39:T39"/>
    <mergeCell ref="A42:T42"/>
    <mergeCell ref="G37:G38"/>
    <mergeCell ref="H37:H38"/>
    <mergeCell ref="A34:A35"/>
    <mergeCell ref="B34:B35"/>
    <mergeCell ref="D34:D35"/>
    <mergeCell ref="E34:E35"/>
    <mergeCell ref="F34:F35"/>
    <mergeCell ref="G34:G35"/>
    <mergeCell ref="C34:C35"/>
    <mergeCell ref="C37:C38"/>
    <mergeCell ref="A40:A41"/>
  </mergeCells>
  <conditionalFormatting sqref="H34:H3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{40E9F7D0-3355-4874-9B86-5CE13C82A5DB}</x14:id>
        </ext>
      </extLst>
    </cfRule>
  </conditionalFormatting>
  <conditionalFormatting sqref="H46:H47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{F1CAADF0-9E69-456B-8A80-1B7EF51FF905}</x14:id>
        </ext>
      </extLst>
    </cfRule>
  </conditionalFormatting>
  <conditionalFormatting sqref="H34:H35 H37:H38 H40:H4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{38788DEF-D2D5-4E90-ABE7-5C5FCA46B873}</x14:id>
        </ext>
      </extLst>
    </cfRule>
  </conditionalFormatting>
  <conditionalFormatting sqref="H43:H4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{B0F663F1-E475-4B07-9DB6-C3F8A83E062F}</x14:id>
        </ext>
      </extLst>
    </cfRule>
  </conditionalFormatting>
  <conditionalFormatting sqref="H34:H35 H37:H38 H43:H44 H46:H47 H40:H4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{8D4ACB50-9A62-4EC4-B358-3C76C31E0193}</x14:id>
        </ext>
      </extLst>
    </cfRule>
  </conditionalFormatting>
  <conditionalFormatting sqref="I14:AT14">
    <cfRule type="colorScale" priority="8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8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8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8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{922B438E-D0AD-49AD-A123-855E6BE67FAF}</x14:id>
        </ext>
      </extLst>
    </cfRule>
  </conditionalFormatting>
  <conditionalFormatting sqref="AU22:AU23 AU19:AU20 AU13:AU14 AU10:AU11 AU16:AU17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{8797E218-5764-40E0-8648-0A3ABEA896A6}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E9F7D0-3355-4874-9B86-5CE13C82A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F1CAADF0-9E69-456B-8A80-1B7EF51F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38788DEF-D2D5-4E90-ABE7-5C5FCA46B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B0F663F1-E475-4B07-9DB6-C3F8A83E0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8D4ACB50-9A62-4EC4-B358-3C76C31E0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922B438E-D0AD-49AD-A123-855E6BE67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8797E218-5764-40E0-8648-0A3ABEA8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G48"/>
  <sheetViews>
    <sheetView showGridLines="0" topLeftCell="C1" zoomScale="55" zoomScaleNormal="55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180152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tr">
        <f>'180151'!A4:AU4</f>
        <v>TABLERO DE CONTROL DE PROCESOS SUSTANTIVOS DEL SISTEMA DE GESTIÓN DE LA CALIDAD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tr">
        <f>'180151'!I6:AT6</f>
        <v>SEMANA OPERATIVA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tr">
        <f>'180151'!AU6:AU9</f>
        <v>% AVANCE REGISTRADO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7" t="str">
        <f>'PANEL DE CONTROL DISTRITAL'!I5</f>
        <v>CAMPAÑA ANUAL PERMANENTE 2019-2020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9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tr">
        <f>'180151'!I9</f>
        <v>2019-51</v>
      </c>
      <c r="J9" s="47" t="str">
        <f>'180151'!J9</f>
        <v>2019-52</v>
      </c>
      <c r="K9" s="47" t="str">
        <f>'180151'!K9</f>
        <v>2020-01</v>
      </c>
      <c r="L9" s="47" t="str">
        <f>'180151'!L9</f>
        <v>2020-02</v>
      </c>
      <c r="M9" s="47" t="str">
        <f>'180151'!M9</f>
        <v>2020-03</v>
      </c>
      <c r="N9" s="47" t="str">
        <f>'180151'!N9</f>
        <v>2020-04</v>
      </c>
      <c r="O9" s="47" t="str">
        <f>'180151'!O9</f>
        <v>2020-05</v>
      </c>
      <c r="P9" s="47" t="str">
        <f>'180151'!P9</f>
        <v>2020-06</v>
      </c>
      <c r="Q9" s="47" t="str">
        <f>'180151'!Q9</f>
        <v>2020-07</v>
      </c>
      <c r="R9" s="47" t="str">
        <f>'180151'!R9</f>
        <v>2020-08</v>
      </c>
      <c r="S9" s="47" t="str">
        <f>'180151'!S9</f>
        <v>2020-09</v>
      </c>
      <c r="T9" s="47" t="str">
        <f>'180151'!T9</f>
        <v>2020-10</v>
      </c>
      <c r="U9" s="47" t="str">
        <f>'180151'!U9</f>
        <v>2020-11</v>
      </c>
      <c r="V9" s="47" t="str">
        <f>'180151'!V9</f>
        <v>2020-12</v>
      </c>
      <c r="W9" s="47" t="str">
        <f>'180151'!W9</f>
        <v>2020-13</v>
      </c>
      <c r="X9" s="47" t="str">
        <f>'180151'!X9</f>
        <v>2020-14</v>
      </c>
      <c r="Y9" s="47" t="str">
        <f>'180151'!Y9</f>
        <v>2020-15</v>
      </c>
      <c r="Z9" s="47" t="str">
        <f>'180151'!Z9</f>
        <v>2020-16</v>
      </c>
      <c r="AA9" s="47" t="str">
        <f>'180151'!AA9</f>
        <v>2020-17</v>
      </c>
      <c r="AB9" s="47" t="str">
        <f>'180151'!AB9</f>
        <v>2020-18</v>
      </c>
      <c r="AC9" s="47" t="str">
        <f>'180151'!AC9</f>
        <v>2020-19</v>
      </c>
      <c r="AD9" s="47" t="str">
        <f>'180151'!AD9</f>
        <v>2020-20</v>
      </c>
      <c r="AE9" s="47" t="str">
        <f>'180151'!AE9</f>
        <v>2020-21</v>
      </c>
      <c r="AF9" s="47" t="str">
        <f>'180151'!AF9</f>
        <v>2020-22</v>
      </c>
      <c r="AG9" s="47" t="str">
        <f>'180151'!AG9</f>
        <v>2020-23</v>
      </c>
      <c r="AH9" s="47" t="str">
        <f>'180151'!AH9</f>
        <v>2020-24</v>
      </c>
      <c r="AI9" s="47" t="str">
        <f>'180151'!AI9</f>
        <v>2020-25</v>
      </c>
      <c r="AJ9" s="47" t="str">
        <f>'180151'!AJ9</f>
        <v>2020-26</v>
      </c>
      <c r="AK9" s="47" t="str">
        <f>'180151'!AK9</f>
        <v>2020-27</v>
      </c>
      <c r="AL9" s="47" t="str">
        <f>'180151'!AL9</f>
        <v>2020-28</v>
      </c>
      <c r="AM9" s="47" t="str">
        <f>'180151'!AM9</f>
        <v>2020-29</v>
      </c>
      <c r="AN9" s="47" t="str">
        <f>'180151'!AN9</f>
        <v>2020-30</v>
      </c>
      <c r="AO9" s="47" t="str">
        <f>'180151'!AO9</f>
        <v>2020-31</v>
      </c>
      <c r="AP9" s="47" t="str">
        <f>'180151'!AP9</f>
        <v>2020-32</v>
      </c>
      <c r="AQ9" s="47" t="str">
        <f>'180151'!AQ9</f>
        <v>2020-33</v>
      </c>
      <c r="AR9" s="47" t="str">
        <f>'180151'!AR9</f>
        <v>2020-34</v>
      </c>
      <c r="AS9" s="47" t="str">
        <f>'180151'!AS9</f>
        <v>2020-35</v>
      </c>
      <c r="AT9" s="47" t="str">
        <f>'180151'!AT9</f>
        <v>2020-36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tr">
        <f>'180151'!I31:T32</f>
        <v xml:space="preserve">CUADRO DE OBSERVACIONES 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tr">
        <f>'180151'!I33:N33</f>
        <v>Descripción</v>
      </c>
      <c r="J33" s="106"/>
      <c r="K33" s="106"/>
      <c r="L33" s="106"/>
      <c r="M33" s="106"/>
      <c r="N33" s="106"/>
      <c r="O33" s="106" t="str">
        <f>'180151'!O33:T33</f>
        <v xml:space="preserve">No conformidad 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15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15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{2F1FA28A-D442-4F01-A89F-CE3A8DE143E8}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{AB4B2B54-AC9D-4FD4-9D05-803DD6074416}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{3C5B8C08-3480-41C0-A571-9755E887C176}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{69FAA0F4-CD3B-4831-BEC8-DC214CFEA462}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{486DE632-5DDD-4794-83C6-D03FABA53299}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{2D605FF6-EFE7-474C-BFC9-BB06A7630549}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{5FF2C4EF-CEF9-4684-A297-5D282ACD5809}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FA28A-D442-4F01-A89F-CE3A8DE14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AB4B2B54-AC9D-4FD4-9D05-803DD6074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3C5B8C08-3480-41C0-A571-9755E887C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69FAA0F4-CD3B-4831-BEC8-DC214CFEA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486DE632-5DDD-4794-83C6-D03FABA53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2D605FF6-EFE7-474C-BFC9-BB06A7630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5FF2C4EF-CEF9-4684-A297-5D282ACD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G48"/>
  <sheetViews>
    <sheetView showGridLines="0" topLeftCell="H1" zoomScale="70" zoomScaleNormal="70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180153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tr">
        <f>'180151'!A4:AU4</f>
        <v>TABLERO DE CONTROL DE PROCESOS SUSTANTIVOS DEL SISTEMA DE GESTIÓN DE LA CALIDAD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tr">
        <f>'180151'!I6:AT6</f>
        <v>SEMANA OPERATIVA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tr">
        <f>'180151'!AU6:AU9</f>
        <v>% AVANCE REGISTRADO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7" t="str">
        <f>'PANEL DE CONTROL DISTRITAL'!I5</f>
        <v>CAMPAÑA ANUAL PERMANENTE 2019-2020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9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tr">
        <f>'180151'!I9</f>
        <v>2019-51</v>
      </c>
      <c r="J9" s="47" t="str">
        <f>'180151'!J9</f>
        <v>2019-52</v>
      </c>
      <c r="K9" s="47" t="str">
        <f>'180151'!K9</f>
        <v>2020-01</v>
      </c>
      <c r="L9" s="47" t="str">
        <f>'180151'!L9</f>
        <v>2020-02</v>
      </c>
      <c r="M9" s="47" t="str">
        <f>'180151'!M9</f>
        <v>2020-03</v>
      </c>
      <c r="N9" s="47" t="str">
        <f>'180151'!N9</f>
        <v>2020-04</v>
      </c>
      <c r="O9" s="47" t="str">
        <f>'180151'!O9</f>
        <v>2020-05</v>
      </c>
      <c r="P9" s="47" t="str">
        <f>'180151'!P9</f>
        <v>2020-06</v>
      </c>
      <c r="Q9" s="47" t="str">
        <f>'180151'!Q9</f>
        <v>2020-07</v>
      </c>
      <c r="R9" s="47" t="str">
        <f>'180151'!R9</f>
        <v>2020-08</v>
      </c>
      <c r="S9" s="47" t="str">
        <f>'180151'!S9</f>
        <v>2020-09</v>
      </c>
      <c r="T9" s="47" t="str">
        <f>'180151'!T9</f>
        <v>2020-10</v>
      </c>
      <c r="U9" s="47" t="str">
        <f>'180151'!U9</f>
        <v>2020-11</v>
      </c>
      <c r="V9" s="47" t="str">
        <f>'180151'!V9</f>
        <v>2020-12</v>
      </c>
      <c r="W9" s="47" t="str">
        <f>'180151'!W9</f>
        <v>2020-13</v>
      </c>
      <c r="X9" s="47" t="str">
        <f>'180151'!X9</f>
        <v>2020-14</v>
      </c>
      <c r="Y9" s="47" t="str">
        <f>'180151'!Y9</f>
        <v>2020-15</v>
      </c>
      <c r="Z9" s="47" t="str">
        <f>'180151'!Z9</f>
        <v>2020-16</v>
      </c>
      <c r="AA9" s="47" t="str">
        <f>'180151'!AA9</f>
        <v>2020-17</v>
      </c>
      <c r="AB9" s="47" t="str">
        <f>'180151'!AB9</f>
        <v>2020-18</v>
      </c>
      <c r="AC9" s="47" t="str">
        <f>'180151'!AC9</f>
        <v>2020-19</v>
      </c>
      <c r="AD9" s="47" t="str">
        <f>'180151'!AD9</f>
        <v>2020-20</v>
      </c>
      <c r="AE9" s="47" t="str">
        <f>'180151'!AE9</f>
        <v>2020-21</v>
      </c>
      <c r="AF9" s="47" t="str">
        <f>'180151'!AF9</f>
        <v>2020-22</v>
      </c>
      <c r="AG9" s="47" t="str">
        <f>'180151'!AG9</f>
        <v>2020-23</v>
      </c>
      <c r="AH9" s="47" t="str">
        <f>'180151'!AH9</f>
        <v>2020-24</v>
      </c>
      <c r="AI9" s="47" t="str">
        <f>'180151'!AI9</f>
        <v>2020-25</v>
      </c>
      <c r="AJ9" s="47" t="str">
        <f>'180151'!AJ9</f>
        <v>2020-26</v>
      </c>
      <c r="AK9" s="47" t="str">
        <f>'180151'!AK9</f>
        <v>2020-27</v>
      </c>
      <c r="AL9" s="47" t="str">
        <f>'180151'!AL9</f>
        <v>2020-28</v>
      </c>
      <c r="AM9" s="47" t="str">
        <f>'180151'!AM9</f>
        <v>2020-29</v>
      </c>
      <c r="AN9" s="47" t="str">
        <f>'180151'!AN9</f>
        <v>2020-30</v>
      </c>
      <c r="AO9" s="47" t="str">
        <f>'180151'!AO9</f>
        <v>2020-31</v>
      </c>
      <c r="AP9" s="47" t="str">
        <f>'180151'!AP9</f>
        <v>2020-32</v>
      </c>
      <c r="AQ9" s="47" t="str">
        <f>'180151'!AQ9</f>
        <v>2020-33</v>
      </c>
      <c r="AR9" s="47" t="str">
        <f>'180151'!AR9</f>
        <v>2020-34</v>
      </c>
      <c r="AS9" s="47" t="str">
        <f>'180151'!AS9</f>
        <v>2020-35</v>
      </c>
      <c r="AT9" s="47" t="str">
        <f>'180151'!AT9</f>
        <v>2020-36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tr">
        <f>'180151'!I31:T32</f>
        <v xml:space="preserve">CUADRO DE OBSERVACIONES 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tr">
        <f>'180151'!I33:N33</f>
        <v>Descripción</v>
      </c>
      <c r="J33" s="106"/>
      <c r="K33" s="106"/>
      <c r="L33" s="106"/>
      <c r="M33" s="106"/>
      <c r="N33" s="106"/>
      <c r="O33" s="106" t="str">
        <f>'180151'!O33:T33</f>
        <v xml:space="preserve">No conformidad 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15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15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{2703D0DA-1672-4309-AC96-92A9C27B8F7F}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{635350CB-06E2-4E8E-8DDB-7B33A62B53B3}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{A42BD915-699A-4AD0-A508-271E9E0579F0}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{4CC83AFB-CD78-42AA-8638-7632C9ADB19C}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{EC508934-94ED-4C47-A18B-CB37AB909F6C}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{D8F72A4A-5E75-49B8-AF87-5804CE46DC9D}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{6C721F80-1DA7-4578-A2F2-956BFBC86C9F}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03D0DA-1672-4309-AC96-92A9C27B8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635350CB-06E2-4E8E-8DDB-7B33A62B5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A42BD915-699A-4AD0-A508-271E9E057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4CC83AFB-CD78-42AA-8638-7632C9ADB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EC508934-94ED-4C47-A18B-CB37AB909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D8F72A4A-5E75-49B8-AF87-5804CE46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6C721F80-1DA7-4578-A2F2-956BFBC86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G48"/>
  <sheetViews>
    <sheetView showGridLines="0" topLeftCell="H1" zoomScale="70" zoomScaleNormal="70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180154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tr">
        <f>'180151'!A4:AU4</f>
        <v>TABLERO DE CONTROL DE PROCESOS SUSTANTIVOS DEL SISTEMA DE GESTIÓN DE LA CALIDAD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tr">
        <f>'180151'!I6:AT6</f>
        <v>SEMANA OPERATIVA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tr">
        <f>'180151'!AU6:AU9</f>
        <v>% AVANCE REGISTRADO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7" t="str">
        <f>'PANEL DE CONTROL DISTRITAL'!I5</f>
        <v>CAMPAÑA ANUAL PERMANENTE 2019-2020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9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tr">
        <f>'180151'!I9</f>
        <v>2019-51</v>
      </c>
      <c r="J9" s="47" t="str">
        <f>'180151'!J9</f>
        <v>2019-52</v>
      </c>
      <c r="K9" s="47" t="str">
        <f>'180151'!K9</f>
        <v>2020-01</v>
      </c>
      <c r="L9" s="47" t="str">
        <f>'180151'!L9</f>
        <v>2020-02</v>
      </c>
      <c r="M9" s="47" t="str">
        <f>'180151'!M9</f>
        <v>2020-03</v>
      </c>
      <c r="N9" s="47" t="str">
        <f>'180151'!N9</f>
        <v>2020-04</v>
      </c>
      <c r="O9" s="47" t="str">
        <f>'180151'!O9</f>
        <v>2020-05</v>
      </c>
      <c r="P9" s="47" t="str">
        <f>'180151'!P9</f>
        <v>2020-06</v>
      </c>
      <c r="Q9" s="47" t="str">
        <f>'180151'!Q9</f>
        <v>2020-07</v>
      </c>
      <c r="R9" s="47" t="str">
        <f>'180151'!R9</f>
        <v>2020-08</v>
      </c>
      <c r="S9" s="47" t="str">
        <f>'180151'!S9</f>
        <v>2020-09</v>
      </c>
      <c r="T9" s="47" t="str">
        <f>'180151'!T9</f>
        <v>2020-10</v>
      </c>
      <c r="U9" s="47" t="str">
        <f>'180151'!U9</f>
        <v>2020-11</v>
      </c>
      <c r="V9" s="47" t="str">
        <f>'180151'!V9</f>
        <v>2020-12</v>
      </c>
      <c r="W9" s="47" t="str">
        <f>'180151'!W9</f>
        <v>2020-13</v>
      </c>
      <c r="X9" s="47" t="str">
        <f>'180151'!X9</f>
        <v>2020-14</v>
      </c>
      <c r="Y9" s="47" t="str">
        <f>'180151'!Y9</f>
        <v>2020-15</v>
      </c>
      <c r="Z9" s="47" t="str">
        <f>'180151'!Z9</f>
        <v>2020-16</v>
      </c>
      <c r="AA9" s="47" t="str">
        <f>'180151'!AA9</f>
        <v>2020-17</v>
      </c>
      <c r="AB9" s="47" t="str">
        <f>'180151'!AB9</f>
        <v>2020-18</v>
      </c>
      <c r="AC9" s="47" t="str">
        <f>'180151'!AC9</f>
        <v>2020-19</v>
      </c>
      <c r="AD9" s="47" t="str">
        <f>'180151'!AD9</f>
        <v>2020-20</v>
      </c>
      <c r="AE9" s="47" t="str">
        <f>'180151'!AE9</f>
        <v>2020-21</v>
      </c>
      <c r="AF9" s="47" t="str">
        <f>'180151'!AF9</f>
        <v>2020-22</v>
      </c>
      <c r="AG9" s="47" t="str">
        <f>'180151'!AG9</f>
        <v>2020-23</v>
      </c>
      <c r="AH9" s="47" t="str">
        <f>'180151'!AH9</f>
        <v>2020-24</v>
      </c>
      <c r="AI9" s="47" t="str">
        <f>'180151'!AI9</f>
        <v>2020-25</v>
      </c>
      <c r="AJ9" s="47" t="str">
        <f>'180151'!AJ9</f>
        <v>2020-26</v>
      </c>
      <c r="AK9" s="47" t="str">
        <f>'180151'!AK9</f>
        <v>2020-27</v>
      </c>
      <c r="AL9" s="47" t="str">
        <f>'180151'!AL9</f>
        <v>2020-28</v>
      </c>
      <c r="AM9" s="47" t="str">
        <f>'180151'!AM9</f>
        <v>2020-29</v>
      </c>
      <c r="AN9" s="47" t="str">
        <f>'180151'!AN9</f>
        <v>2020-30</v>
      </c>
      <c r="AO9" s="47" t="str">
        <f>'180151'!AO9</f>
        <v>2020-31</v>
      </c>
      <c r="AP9" s="47" t="str">
        <f>'180151'!AP9</f>
        <v>2020-32</v>
      </c>
      <c r="AQ9" s="47" t="str">
        <f>'180151'!AQ9</f>
        <v>2020-33</v>
      </c>
      <c r="AR9" s="47" t="str">
        <f>'180151'!AR9</f>
        <v>2020-34</v>
      </c>
      <c r="AS9" s="47" t="str">
        <f>'180151'!AS9</f>
        <v>2020-35</v>
      </c>
      <c r="AT9" s="47" t="str">
        <f>'180151'!AT9</f>
        <v>2020-36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tr">
        <f>'180151'!I31:T32</f>
        <v xml:space="preserve">CUADRO DE OBSERVACIONES 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tr">
        <f>'180151'!I33:N33</f>
        <v>Descripción</v>
      </c>
      <c r="J33" s="106"/>
      <c r="K33" s="106"/>
      <c r="L33" s="106"/>
      <c r="M33" s="106"/>
      <c r="N33" s="106"/>
      <c r="O33" s="106" t="str">
        <f>'180151'!O33:T33</f>
        <v xml:space="preserve">No conformidad 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15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15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{F9E793FC-16D4-4B38-8828-3A0424C6CB76}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{DCBAEA71-4C25-4915-ABA6-920F45093886}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{ABEBE03F-0310-4FD5-B681-59EACAC50390}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{F17CEF1A-C50D-45B9-8B53-343191DC4E42}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{AAE627F3-920D-425A-A074-B07F17A96D22}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{3AFD173F-AF1D-478D-8A50-A42747FFA266}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{B9A72A58-B706-498D-8D5C-B291B502934B}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E793FC-16D4-4B38-8828-3A0424C6C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DCBAEA71-4C25-4915-ABA6-920F45093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ABEBE03F-0310-4FD5-B681-59EACAC5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F17CEF1A-C50D-45B9-8B53-343191DC4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AAE627F3-920D-425A-A074-B07F17A96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3AFD173F-AF1D-478D-8A50-A42747FFA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B9A72A58-B706-498D-8D5C-B291B5029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48"/>
  <sheetViews>
    <sheetView showGridLines="0" zoomScale="40" zoomScaleNormal="40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180251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">
        <v>24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">
        <v>8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">
        <v>47</v>
      </c>
      <c r="J9" s="47" t="s">
        <v>59</v>
      </c>
      <c r="K9" s="47" t="s">
        <v>60</v>
      </c>
      <c r="L9" s="47" t="s">
        <v>61</v>
      </c>
      <c r="M9" s="47" t="s">
        <v>62</v>
      </c>
      <c r="N9" s="47" t="s">
        <v>63</v>
      </c>
      <c r="O9" s="47" t="s">
        <v>64</v>
      </c>
      <c r="P9" s="47" t="s">
        <v>65</v>
      </c>
      <c r="Q9" s="47" t="s">
        <v>66</v>
      </c>
      <c r="R9" s="47" t="s">
        <v>67</v>
      </c>
      <c r="S9" s="47" t="s">
        <v>68</v>
      </c>
      <c r="T9" s="47" t="s">
        <v>69</v>
      </c>
      <c r="U9" s="47" t="s">
        <v>70</v>
      </c>
      <c r="V9" s="47" t="s">
        <v>71</v>
      </c>
      <c r="W9" s="47" t="s">
        <v>72</v>
      </c>
      <c r="X9" s="47" t="s">
        <v>73</v>
      </c>
      <c r="Y9" s="47" t="s">
        <v>74</v>
      </c>
      <c r="Z9" s="47" t="s">
        <v>75</v>
      </c>
      <c r="AA9" s="47" t="s">
        <v>76</v>
      </c>
      <c r="AB9" s="47" t="s">
        <v>77</v>
      </c>
      <c r="AC9" s="47" t="s">
        <v>78</v>
      </c>
      <c r="AD9" s="47" t="s">
        <v>79</v>
      </c>
      <c r="AE9" s="47" t="s">
        <v>80</v>
      </c>
      <c r="AF9" s="47" t="s">
        <v>81</v>
      </c>
      <c r="AG9" s="47" t="s">
        <v>82</v>
      </c>
      <c r="AH9" s="47" t="s">
        <v>83</v>
      </c>
      <c r="AI9" s="47" t="s">
        <v>84</v>
      </c>
      <c r="AJ9" s="47" t="s">
        <v>85</v>
      </c>
      <c r="AK9" s="47" t="s">
        <v>86</v>
      </c>
      <c r="AL9" s="47" t="s">
        <v>87</v>
      </c>
      <c r="AM9" s="47" t="s">
        <v>88</v>
      </c>
      <c r="AN9" s="47" t="s">
        <v>89</v>
      </c>
      <c r="AO9" s="47" t="s">
        <v>90</v>
      </c>
      <c r="AP9" s="47" t="s">
        <v>91</v>
      </c>
      <c r="AQ9" s="47" t="s">
        <v>92</v>
      </c>
      <c r="AR9" s="47" t="s">
        <v>93</v>
      </c>
      <c r="AS9" s="47" t="s">
        <v>94</v>
      </c>
      <c r="AT9" s="47" t="s">
        <v>95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">
        <v>37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">
        <v>38</v>
      </c>
      <c r="J33" s="106"/>
      <c r="K33" s="106"/>
      <c r="L33" s="106"/>
      <c r="M33" s="106"/>
      <c r="N33" s="106"/>
      <c r="O33" s="106" t="s">
        <v>39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50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5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{BA3D1FA1-561A-41EA-9417-C980DF9D226A}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{DA321CD5-41CE-449A-8229-53477C62347C}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{AB1C0FFE-5170-4F87-9E7C-4A129DF2D9FE}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{422C1E2B-F3D5-4CB8-8F73-5A203521861F}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{FD4EF0ED-95E3-4C15-ADDA-D1CAFB83CE4A}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{FB70E10D-21BB-4130-8C71-2AF56214B929}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{05B61528-CD87-40F8-9E56-6D9E2685F2EE}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D1FA1-561A-41EA-9417-C980DF9D2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DA321CD5-41CE-449A-8229-53477C623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AB1C0FFE-5170-4F87-9E7C-4A129DF2D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422C1E2B-F3D5-4CB8-8F73-5A2035218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FD4EF0ED-95E3-4C15-ADDA-D1CAFB83C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FB70E10D-21BB-4130-8C71-2AF56214B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05B61528-CD87-40F8-9E56-6D9E2685F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48"/>
  <sheetViews>
    <sheetView showGridLines="0" zoomScale="40" zoomScaleNormal="40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180252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tr">
        <f>'180251'!A4:AU4</f>
        <v>TABLERO DE CONTROL DE PROCESOS SUSTANTIVOS DEL SISTEMA DE GESTIÓN DE LA CALIDAD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tr">
        <f>'180251'!I6:AT6</f>
        <v>SEMANA OPERATIVA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tr">
        <f>'180251'!AU6:AU9</f>
        <v>% AVANCE REGISTRADO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7" t="str">
        <f>'PANEL DE CONTROL DISTRITAL'!I5</f>
        <v>CAMPAÑA ANUAL PERMANENTE 2019-2020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9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tr">
        <f>'180251'!I9</f>
        <v>2019-51</v>
      </c>
      <c r="J9" s="47" t="str">
        <f>'180251'!J9</f>
        <v>2019-52</v>
      </c>
      <c r="K9" s="47" t="str">
        <f>'180251'!K9</f>
        <v>2020-01</v>
      </c>
      <c r="L9" s="47" t="str">
        <f>'180251'!L9</f>
        <v>2020-02</v>
      </c>
      <c r="M9" s="47" t="str">
        <f>'180251'!M9</f>
        <v>2020-03</v>
      </c>
      <c r="N9" s="47" t="str">
        <f>'180251'!N9</f>
        <v>2020-04</v>
      </c>
      <c r="O9" s="47" t="str">
        <f>'180251'!O9</f>
        <v>2020-05</v>
      </c>
      <c r="P9" s="47" t="str">
        <f>'180251'!P9</f>
        <v>2020-06</v>
      </c>
      <c r="Q9" s="47" t="str">
        <f>'180251'!Q9</f>
        <v>2020-07</v>
      </c>
      <c r="R9" s="47" t="str">
        <f>'180251'!R9</f>
        <v>2020-08</v>
      </c>
      <c r="S9" s="47" t="str">
        <f>'180251'!S9</f>
        <v>2020-09</v>
      </c>
      <c r="T9" s="47" t="str">
        <f>'180251'!T9</f>
        <v>2020-10</v>
      </c>
      <c r="U9" s="47" t="str">
        <f>'180251'!U9</f>
        <v>2020-11</v>
      </c>
      <c r="V9" s="47" t="str">
        <f>'180251'!V9</f>
        <v>2020-12</v>
      </c>
      <c r="W9" s="47" t="str">
        <f>'180251'!W9</f>
        <v>2020-13</v>
      </c>
      <c r="X9" s="47" t="str">
        <f>'180251'!X9</f>
        <v>2020-14</v>
      </c>
      <c r="Y9" s="47" t="str">
        <f>'180251'!Y9</f>
        <v>2020-15</v>
      </c>
      <c r="Z9" s="47" t="str">
        <f>'180251'!Z9</f>
        <v>2020-16</v>
      </c>
      <c r="AA9" s="47" t="str">
        <f>'180251'!AA9</f>
        <v>2020-17</v>
      </c>
      <c r="AB9" s="47" t="str">
        <f>'180251'!AB9</f>
        <v>2020-18</v>
      </c>
      <c r="AC9" s="47" t="str">
        <f>'180251'!AC9</f>
        <v>2020-19</v>
      </c>
      <c r="AD9" s="47" t="str">
        <f>'180251'!AD9</f>
        <v>2020-20</v>
      </c>
      <c r="AE9" s="47" t="str">
        <f>'180251'!AE9</f>
        <v>2020-21</v>
      </c>
      <c r="AF9" s="47" t="str">
        <f>'180251'!AF9</f>
        <v>2020-22</v>
      </c>
      <c r="AG9" s="47" t="str">
        <f>'180251'!AG9</f>
        <v>2020-23</v>
      </c>
      <c r="AH9" s="47" t="str">
        <f>'180251'!AH9</f>
        <v>2020-24</v>
      </c>
      <c r="AI9" s="47" t="str">
        <f>'180251'!AI9</f>
        <v>2020-25</v>
      </c>
      <c r="AJ9" s="47" t="str">
        <f>'180251'!AJ9</f>
        <v>2020-26</v>
      </c>
      <c r="AK9" s="47" t="str">
        <f>'180251'!AK9</f>
        <v>2020-27</v>
      </c>
      <c r="AL9" s="47" t="str">
        <f>'180251'!AL9</f>
        <v>2020-28</v>
      </c>
      <c r="AM9" s="47" t="str">
        <f>'180251'!AM9</f>
        <v>2020-29</v>
      </c>
      <c r="AN9" s="47" t="str">
        <f>'180251'!AN9</f>
        <v>2020-30</v>
      </c>
      <c r="AO9" s="47" t="str">
        <f>'180251'!AO9</f>
        <v>2020-31</v>
      </c>
      <c r="AP9" s="47" t="str">
        <f>'180251'!AP9</f>
        <v>2020-32</v>
      </c>
      <c r="AQ9" s="47" t="str">
        <f>'180251'!AQ9</f>
        <v>2020-33</v>
      </c>
      <c r="AR9" s="47" t="str">
        <f>'180251'!AR9</f>
        <v>2020-34</v>
      </c>
      <c r="AS9" s="47" t="str">
        <f>'180251'!AS9</f>
        <v>2020-35</v>
      </c>
      <c r="AT9" s="47" t="str">
        <f>'180251'!AT9</f>
        <v>2020-36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tr">
        <f>'180251'!I31:T32</f>
        <v xml:space="preserve">CUADRO DE OBSERVACIONES 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tr">
        <f>'180251'!I33:N33</f>
        <v>Descripción</v>
      </c>
      <c r="J33" s="106"/>
      <c r="K33" s="106"/>
      <c r="L33" s="106"/>
      <c r="M33" s="106"/>
      <c r="N33" s="106"/>
      <c r="O33" s="106" t="str">
        <f>'180251'!O33:T33</f>
        <v xml:space="preserve">No conformidad 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15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15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{4184CFD1-33D5-47C0-8ABD-6C45BB475D3F}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{A7055B40-F335-446F-A298-0D54EE62EDEC}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{6DA3480F-FC89-435A-B3E1-E0D9361DFD01}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{190F0E6F-79F2-452B-B861-D0822F88D41B}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{38AD6120-6F53-4EF0-BF99-7CA059C3D0C1}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{45685ECD-5357-468A-9574-53D92AC5FC8D}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{D559C811-44C7-4EB3-A5F9-89DBAACAA96F}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4CFD1-33D5-47C0-8ABD-6C45BB475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A7055B40-F335-446F-A298-0D54EE62E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6DA3480F-FC89-435A-B3E1-E0D9361DF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190F0E6F-79F2-452B-B861-D0822F88D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38AD6120-6F53-4EF0-BF99-7CA059C3D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45685ECD-5357-468A-9574-53D92AC5F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D559C811-44C7-4EB3-A5F9-89DBAACAA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48"/>
  <sheetViews>
    <sheetView showGridLines="0" zoomScale="40" zoomScaleNormal="40" workbookViewId="0">
      <selection activeCell="H2" sqref="H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180253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tr">
        <f>'180251'!A4:AU4</f>
        <v>TABLERO DE CONTROL DE PROCESOS SUSTANTIVOS DEL SISTEMA DE GESTIÓN DE LA CALIDAD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tr">
        <f>'180251'!I6:AT6</f>
        <v>SEMANA OPERATIVA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tr">
        <f>'180251'!AU6:AU9</f>
        <v>% AVANCE REGISTRADO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tr">
        <f>'180251'!I9</f>
        <v>2019-51</v>
      </c>
      <c r="J9" s="47" t="str">
        <f>'180251'!J9</f>
        <v>2019-52</v>
      </c>
      <c r="K9" s="47" t="str">
        <f>'180251'!K9</f>
        <v>2020-01</v>
      </c>
      <c r="L9" s="47" t="str">
        <f>'180251'!L9</f>
        <v>2020-02</v>
      </c>
      <c r="M9" s="47" t="str">
        <f>'180251'!M9</f>
        <v>2020-03</v>
      </c>
      <c r="N9" s="47" t="str">
        <f>'180251'!N9</f>
        <v>2020-04</v>
      </c>
      <c r="O9" s="47" t="str">
        <f>'180251'!O9</f>
        <v>2020-05</v>
      </c>
      <c r="P9" s="47" t="str">
        <f>'180251'!P9</f>
        <v>2020-06</v>
      </c>
      <c r="Q9" s="47" t="str">
        <f>'180251'!Q9</f>
        <v>2020-07</v>
      </c>
      <c r="R9" s="47" t="str">
        <f>'180251'!R9</f>
        <v>2020-08</v>
      </c>
      <c r="S9" s="47" t="str">
        <f>'180251'!S9</f>
        <v>2020-09</v>
      </c>
      <c r="T9" s="47" t="str">
        <f>'180251'!T9</f>
        <v>2020-10</v>
      </c>
      <c r="U9" s="47" t="str">
        <f>'180251'!U9</f>
        <v>2020-11</v>
      </c>
      <c r="V9" s="47" t="str">
        <f>'180251'!V9</f>
        <v>2020-12</v>
      </c>
      <c r="W9" s="47" t="str">
        <f>'180251'!W9</f>
        <v>2020-13</v>
      </c>
      <c r="X9" s="47" t="str">
        <f>'180251'!X9</f>
        <v>2020-14</v>
      </c>
      <c r="Y9" s="47" t="str">
        <f>'180251'!Y9</f>
        <v>2020-15</v>
      </c>
      <c r="Z9" s="47" t="str">
        <f>'180251'!Z9</f>
        <v>2020-16</v>
      </c>
      <c r="AA9" s="47" t="str">
        <f>'180251'!AA9</f>
        <v>2020-17</v>
      </c>
      <c r="AB9" s="47" t="str">
        <f>'180251'!AB9</f>
        <v>2020-18</v>
      </c>
      <c r="AC9" s="47" t="str">
        <f>'180251'!AC9</f>
        <v>2020-19</v>
      </c>
      <c r="AD9" s="47" t="str">
        <f>'180251'!AD9</f>
        <v>2020-20</v>
      </c>
      <c r="AE9" s="47" t="str">
        <f>'180251'!AE9</f>
        <v>2020-21</v>
      </c>
      <c r="AF9" s="47" t="str">
        <f>'180251'!AF9</f>
        <v>2020-22</v>
      </c>
      <c r="AG9" s="47" t="str">
        <f>'180251'!AG9</f>
        <v>2020-23</v>
      </c>
      <c r="AH9" s="47" t="str">
        <f>'180251'!AH9</f>
        <v>2020-24</v>
      </c>
      <c r="AI9" s="47" t="str">
        <f>'180251'!AI9</f>
        <v>2020-25</v>
      </c>
      <c r="AJ9" s="47" t="str">
        <f>'180251'!AJ9</f>
        <v>2020-26</v>
      </c>
      <c r="AK9" s="47" t="str">
        <f>'180251'!AK9</f>
        <v>2020-27</v>
      </c>
      <c r="AL9" s="47" t="str">
        <f>'180251'!AL9</f>
        <v>2020-28</v>
      </c>
      <c r="AM9" s="47" t="str">
        <f>'180251'!AM9</f>
        <v>2020-29</v>
      </c>
      <c r="AN9" s="47" t="str">
        <f>'180251'!AN9</f>
        <v>2020-30</v>
      </c>
      <c r="AO9" s="47" t="str">
        <f>'180251'!AO9</f>
        <v>2020-31</v>
      </c>
      <c r="AP9" s="47" t="str">
        <f>'180251'!AP9</f>
        <v>2020-32</v>
      </c>
      <c r="AQ9" s="47" t="str">
        <f>'180251'!AQ9</f>
        <v>2020-33</v>
      </c>
      <c r="AR9" s="47" t="str">
        <f>'180251'!AR9</f>
        <v>2020-34</v>
      </c>
      <c r="AS9" s="47" t="str">
        <f>'180251'!AS9</f>
        <v>2020-35</v>
      </c>
      <c r="AT9" s="47" t="str">
        <f>'180251'!AT9</f>
        <v>2020-36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tr">
        <f>'180251'!I31:T32</f>
        <v xml:space="preserve">CUADRO DE OBSERVACIONES 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tr">
        <f>'180251'!I33:N33</f>
        <v>Descripción</v>
      </c>
      <c r="J33" s="106"/>
      <c r="K33" s="106"/>
      <c r="L33" s="106"/>
      <c r="M33" s="106"/>
      <c r="N33" s="106"/>
      <c r="O33" s="106" t="str">
        <f>'180251'!O33:T33</f>
        <v xml:space="preserve">No conformidad 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15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15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{AD251BB3-E18A-4EA8-A26E-2F297C908C28}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{8FD9743E-A576-4B02-87E3-FD28AEA27666}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{99D77F5D-179C-4E5A-A041-2DD92090E98C}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{28EF2F83-382E-4237-847B-E1162E16AB77}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{225D41DA-E417-4395-B5A3-CD9D5D00FF05}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{1666A9EF-599F-4373-BB82-E9779E2C4C08}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{34AE70D2-6765-47E1-8732-28403B339C29}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251BB3-E18A-4EA8-A26E-2F297C908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8FD9743E-A576-4B02-87E3-FD28AEA27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99D77F5D-179C-4E5A-A041-2DD92090E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28EF2F83-382E-4237-847B-E1162E16A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225D41DA-E417-4395-B5A3-CD9D5D00F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1666A9EF-599F-4373-BB82-E9779E2C4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34AE70D2-6765-47E1-8732-28403B339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G48"/>
  <sheetViews>
    <sheetView showGridLines="0" topLeftCell="E1" zoomScale="60" zoomScaleNormal="60" workbookViewId="0">
      <selection activeCell="H3" sqref="H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46" width="10.6640625" style="1" customWidth="1"/>
    <col min="47" max="47" width="22.6640625" style="1" customWidth="1"/>
    <col min="48" max="16384" width="11.44140625" style="1"/>
  </cols>
  <sheetData>
    <row r="1" spans="1:59" ht="40.5" customHeight="1" x14ac:dyDescent="0.25">
      <c r="A1" s="100" t="str">
        <f>'PANEL DE CONTROL DISTRITAL'!A1:N1</f>
        <v xml:space="preserve">INSTITUTO NACIONAL ELECTORAL
SISTEMA DE GESTIÓN DE LA CALIDAD
NAYARIT
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</row>
    <row r="2" spans="1:59" ht="33.75" customHeight="1" x14ac:dyDescent="0.25">
      <c r="A2" s="42"/>
      <c r="B2" s="42"/>
      <c r="C2" s="42"/>
      <c r="D2" s="17" t="s">
        <v>34</v>
      </c>
      <c r="E2" s="37">
        <v>1</v>
      </c>
      <c r="F2" s="67" t="s">
        <v>35</v>
      </c>
      <c r="G2" s="67"/>
      <c r="H2" s="36">
        <v>180351</v>
      </c>
      <c r="I2" s="35"/>
      <c r="J2" s="35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128" t="e">
        <f>'PANEL DE CONTROL DISTRITAL'!#REF!</f>
        <v>#REF!</v>
      </c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31"/>
    </row>
    <row r="3" spans="1:59" ht="11.25" customHeight="1" thickBot="1" x14ac:dyDescent="0.3">
      <c r="A3" s="4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59" ht="30" customHeight="1" thickTop="1" thickBot="1" x14ac:dyDescent="0.3">
      <c r="A4" s="132" t="s">
        <v>36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4"/>
      <c r="AW4" s="34"/>
    </row>
    <row r="5" spans="1:59" ht="5.25" customHeight="1" thickTop="1" thickBot="1" x14ac:dyDescent="0.3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7"/>
    </row>
    <row r="6" spans="1:59" ht="18" customHeight="1" thickTop="1" thickBot="1" x14ac:dyDescent="0.3">
      <c r="A6" s="129" t="str">
        <f>'PANEL DE CONTROL DISTRITAL'!A6:A8</f>
        <v>Número</v>
      </c>
      <c r="B6" s="130" t="str">
        <f>'PANEL DE CONTROL DISTRITAL'!B6:H6</f>
        <v xml:space="preserve">PROCESOS SUSTANTIVOS E INDICADORES </v>
      </c>
      <c r="C6" s="130"/>
      <c r="D6" s="130"/>
      <c r="E6" s="130"/>
      <c r="F6" s="130"/>
      <c r="G6" s="130"/>
      <c r="H6" s="130"/>
      <c r="I6" s="138" t="s">
        <v>24</v>
      </c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40"/>
      <c r="AU6" s="131" t="s">
        <v>8</v>
      </c>
    </row>
    <row r="7" spans="1:59" ht="17.25" customHeight="1" thickTop="1" thickBot="1" x14ac:dyDescent="0.3">
      <c r="A7" s="129"/>
      <c r="B7" s="130" t="str">
        <f>'PANEL DE CONTROL DISTRITAL'!B7:D7</f>
        <v>DESCRIPCIÓN</v>
      </c>
      <c r="C7" s="130"/>
      <c r="D7" s="130"/>
      <c r="E7" s="130" t="str">
        <f>'PANEL DE CONTROL DISTRITAL'!E7:H7</f>
        <v>MEDICIÓN</v>
      </c>
      <c r="F7" s="130"/>
      <c r="G7" s="130"/>
      <c r="H7" s="130"/>
      <c r="I7" s="141" t="str">
        <f>'PANEL DE CONTROL DISTRITAL'!I5</f>
        <v>CAMPAÑA ANUAL PERMANENTE 2019-2020</v>
      </c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3"/>
      <c r="AU7" s="131"/>
    </row>
    <row r="8" spans="1:59" ht="5.25" customHeight="1" thickTop="1" thickBot="1" x14ac:dyDescent="0.3">
      <c r="A8" s="129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6"/>
      <c r="AU8" s="131"/>
    </row>
    <row r="9" spans="1:59" s="2" customFormat="1" ht="29.25" customHeight="1" thickTop="1" thickBot="1" x14ac:dyDescent="0.3">
      <c r="A9" s="129"/>
      <c r="B9" s="54" t="str">
        <f>'PANEL DE CONTROL DISTRITAL'!B8</f>
        <v xml:space="preserve">Proceso </v>
      </c>
      <c r="C9" s="54" t="str">
        <f>'PANEL DE CONTROL DISTRITAL'!C8</f>
        <v>Dueño de Proceso</v>
      </c>
      <c r="D9" s="54" t="str">
        <f>'PANEL DE CONTROL DISTRITAL'!D8</f>
        <v>Indicador</v>
      </c>
      <c r="E9" s="54" t="str">
        <f>'PANEL DE CONTROL DISTRITAL'!E8</f>
        <v>Cálculo</v>
      </c>
      <c r="F9" s="54" t="str">
        <f>'PANEL DE CONTROL DISTRITAL'!F8</f>
        <v xml:space="preserve">Periodo </v>
      </c>
      <c r="G9" s="54" t="str">
        <f>'PANEL DE CONTROL DISTRITAL'!G8</f>
        <v>Estimado</v>
      </c>
      <c r="H9" s="54" t="str">
        <f>'PANEL DE CONTROL DISTRITAL'!H8</f>
        <v>Nominativo</v>
      </c>
      <c r="I9" s="47" t="s">
        <v>47</v>
      </c>
      <c r="J9" s="47" t="s">
        <v>59</v>
      </c>
      <c r="K9" s="47" t="s">
        <v>60</v>
      </c>
      <c r="L9" s="47" t="s">
        <v>61</v>
      </c>
      <c r="M9" s="47" t="s">
        <v>62</v>
      </c>
      <c r="N9" s="47" t="s">
        <v>63</v>
      </c>
      <c r="O9" s="47" t="s">
        <v>64</v>
      </c>
      <c r="P9" s="47" t="s">
        <v>65</v>
      </c>
      <c r="Q9" s="47" t="s">
        <v>66</v>
      </c>
      <c r="R9" s="47" t="s">
        <v>67</v>
      </c>
      <c r="S9" s="47" t="s">
        <v>68</v>
      </c>
      <c r="T9" s="47" t="s">
        <v>69</v>
      </c>
      <c r="U9" s="47" t="s">
        <v>70</v>
      </c>
      <c r="V9" s="47" t="s">
        <v>71</v>
      </c>
      <c r="W9" s="47" t="s">
        <v>72</v>
      </c>
      <c r="X9" s="47" t="s">
        <v>73</v>
      </c>
      <c r="Y9" s="47" t="s">
        <v>74</v>
      </c>
      <c r="Z9" s="47" t="s">
        <v>75</v>
      </c>
      <c r="AA9" s="47" t="s">
        <v>76</v>
      </c>
      <c r="AB9" s="47" t="s">
        <v>77</v>
      </c>
      <c r="AC9" s="47" t="s">
        <v>78</v>
      </c>
      <c r="AD9" s="47" t="s">
        <v>79</v>
      </c>
      <c r="AE9" s="47" t="s">
        <v>80</v>
      </c>
      <c r="AF9" s="47" t="s">
        <v>81</v>
      </c>
      <c r="AG9" s="47" t="s">
        <v>82</v>
      </c>
      <c r="AH9" s="47" t="s">
        <v>83</v>
      </c>
      <c r="AI9" s="47" t="s">
        <v>84</v>
      </c>
      <c r="AJ9" s="47" t="s">
        <v>85</v>
      </c>
      <c r="AK9" s="47" t="s">
        <v>86</v>
      </c>
      <c r="AL9" s="47" t="s">
        <v>87</v>
      </c>
      <c r="AM9" s="47" t="s">
        <v>88</v>
      </c>
      <c r="AN9" s="47" t="s">
        <v>89</v>
      </c>
      <c r="AO9" s="47" t="s">
        <v>90</v>
      </c>
      <c r="AP9" s="47" t="s">
        <v>91</v>
      </c>
      <c r="AQ9" s="47" t="s">
        <v>92</v>
      </c>
      <c r="AR9" s="47" t="s">
        <v>93</v>
      </c>
      <c r="AS9" s="47" t="s">
        <v>94</v>
      </c>
      <c r="AT9" s="47" t="s">
        <v>95</v>
      </c>
      <c r="AU9" s="131"/>
    </row>
    <row r="10" spans="1:59" s="2" customFormat="1" ht="50.1" customHeight="1" thickTop="1" thickBot="1" x14ac:dyDescent="0.3">
      <c r="A10" s="116">
        <f>'PANEL DE CONTROL DISTRITAL'!A9</f>
        <v>1</v>
      </c>
      <c r="B10" s="117" t="str">
        <f>'PANEL DE CONTROL DISTRITAL'!B9</f>
        <v>ENTREVISTA</v>
      </c>
      <c r="C10" s="119" t="str">
        <f>'PANEL DE CONTROL DISTRITAL'!C9</f>
        <v xml:space="preserve"> Auxiliar de Atención Ciudadana</v>
      </c>
      <c r="D10" s="118" t="str">
        <f>'PANEL DE CONTROL DISTRITAL'!D9</f>
        <v>Efectividad de la entrevista =</v>
      </c>
      <c r="E10" s="119" t="str">
        <f>'PANEL DE CONTROL DISTRITAL'!E9</f>
        <v>(Número de trámites/Número de fichas requisitadas) x 100</v>
      </c>
      <c r="F10" s="120" t="str">
        <f>'PANEL DE CONTROL DISTRITAL'!F9</f>
        <v>Semanal (remesa)</v>
      </c>
      <c r="G10" s="114">
        <f>'PANEL DE CONTROL DISTRITAL'!G9</f>
        <v>0.9</v>
      </c>
      <c r="H10" s="59" t="str">
        <f>'PANEL DE CONTROL DISTRITAL'!H10</f>
        <v xml:space="preserve">Trámites aplicados 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0</v>
      </c>
      <c r="AQ10" s="49">
        <v>0</v>
      </c>
      <c r="AR10" s="49">
        <v>0</v>
      </c>
      <c r="AS10" s="49">
        <v>0</v>
      </c>
      <c r="AT10" s="49">
        <v>0</v>
      </c>
      <c r="AU10" s="126">
        <f>IFERROR(SUM(I10:AT10)/SUM(I11:AT11),0)</f>
        <v>0</v>
      </c>
    </row>
    <row r="11" spans="1:59" s="2" customFormat="1" ht="50.1" customHeight="1" thickTop="1" thickBot="1" x14ac:dyDescent="0.3">
      <c r="A11" s="116"/>
      <c r="B11" s="117"/>
      <c r="C11" s="119"/>
      <c r="D11" s="118"/>
      <c r="E11" s="119"/>
      <c r="F11" s="120"/>
      <c r="G11" s="114"/>
      <c r="H11" s="60" t="str">
        <f>'PANEL DE CONTROL DISTRITAL'!H9</f>
        <v>Número de fichas requisitadas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0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48">
        <v>0</v>
      </c>
      <c r="AT11" s="48">
        <v>0</v>
      </c>
      <c r="AU11" s="126"/>
    </row>
    <row r="12" spans="1:59" s="46" customFormat="1" ht="8.1" customHeight="1" thickTop="1" thickBot="1" x14ac:dyDescent="0.3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</row>
    <row r="13" spans="1:59" s="3" customFormat="1" ht="50.1" customHeight="1" thickTop="1" thickBot="1" x14ac:dyDescent="0.3">
      <c r="A13" s="116">
        <f>'PANEL DE CONTROL DISTRITAL'!A12</f>
        <v>2</v>
      </c>
      <c r="B13" s="117" t="str">
        <f>'PANEL DE CONTROL DISTRITAL'!B12</f>
        <v>TRÁMITE</v>
      </c>
      <c r="C13" s="119" t="str">
        <f>'PANEL DE CONTROL DISTRITAL'!C12</f>
        <v>Operador de Equipo Tecnológico</v>
      </c>
      <c r="D13" s="118" t="str">
        <f>'PANEL DE CONTROL DISTRITAL'!D12</f>
        <v>Trámites exitosos efectivos=</v>
      </c>
      <c r="E13" s="119" t="str">
        <f>'PANEL DE CONTROL DISTRITAL'!E12</f>
        <v>(Número de trámites exitosos /Número de trámites aplicados) x 100</v>
      </c>
      <c r="F13" s="120" t="str">
        <f>'PANEL DE CONTROL DISTRITAL'!F12</f>
        <v>Semanal (remesa)</v>
      </c>
      <c r="G13" s="114">
        <f>'PANEL DE CONTROL DISTRITAL'!G12</f>
        <v>0.9</v>
      </c>
      <c r="H13" s="59" t="str">
        <f>'PANEL DE CONTROL DISTRITAL'!H13</f>
        <v>Trámites exitosos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C13" s="51">
        <v>0</v>
      </c>
      <c r="AD13" s="51">
        <v>0</v>
      </c>
      <c r="AE13" s="51">
        <v>0</v>
      </c>
      <c r="AF13" s="51">
        <v>0</v>
      </c>
      <c r="AG13" s="51">
        <v>0</v>
      </c>
      <c r="AH13" s="51">
        <v>0</v>
      </c>
      <c r="AI13" s="51">
        <v>0</v>
      </c>
      <c r="AJ13" s="51">
        <v>0</v>
      </c>
      <c r="AK13" s="51">
        <v>0</v>
      </c>
      <c r="AL13" s="51">
        <v>0</v>
      </c>
      <c r="AM13" s="51">
        <v>0</v>
      </c>
      <c r="AN13" s="51">
        <v>0</v>
      </c>
      <c r="AO13" s="51">
        <v>0</v>
      </c>
      <c r="AP13" s="51">
        <v>0</v>
      </c>
      <c r="AQ13" s="51">
        <v>0</v>
      </c>
      <c r="AR13" s="51">
        <v>0</v>
      </c>
      <c r="AS13" s="51">
        <v>0</v>
      </c>
      <c r="AT13" s="51">
        <v>0</v>
      </c>
      <c r="AU13" s="126">
        <f>IFERROR(SUM(I13:AT13)/SUM(I14:AT14),0)</f>
        <v>0</v>
      </c>
    </row>
    <row r="14" spans="1:59" s="3" customFormat="1" ht="50.1" customHeight="1" thickTop="1" thickBot="1" x14ac:dyDescent="0.3">
      <c r="A14" s="116"/>
      <c r="B14" s="117"/>
      <c r="C14" s="119"/>
      <c r="D14" s="118"/>
      <c r="E14" s="119"/>
      <c r="F14" s="120"/>
      <c r="G14" s="114"/>
      <c r="H14" s="60" t="str">
        <f>'PANEL DE CONTROL DISTRITAL'!H12</f>
        <v xml:space="preserve">Número de trámites aplicados 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0</v>
      </c>
      <c r="AE14" s="50">
        <v>0</v>
      </c>
      <c r="AF14" s="50">
        <v>0</v>
      </c>
      <c r="AG14" s="50">
        <v>0</v>
      </c>
      <c r="AH14" s="50">
        <v>0</v>
      </c>
      <c r="AI14" s="50">
        <v>0</v>
      </c>
      <c r="AJ14" s="50">
        <v>0</v>
      </c>
      <c r="AK14" s="50">
        <v>0</v>
      </c>
      <c r="AL14" s="50">
        <v>0</v>
      </c>
      <c r="AM14" s="50">
        <v>0</v>
      </c>
      <c r="AN14" s="50">
        <v>0</v>
      </c>
      <c r="AO14" s="50">
        <v>0</v>
      </c>
      <c r="AP14" s="50">
        <v>0</v>
      </c>
      <c r="AQ14" s="50">
        <v>0</v>
      </c>
      <c r="AR14" s="50">
        <v>0</v>
      </c>
      <c r="AS14" s="50">
        <v>0</v>
      </c>
      <c r="AT14" s="50">
        <v>0</v>
      </c>
      <c r="AU14" s="126"/>
    </row>
    <row r="15" spans="1:59" s="46" customFormat="1" ht="8.1" customHeight="1" thickTop="1" thickBot="1" x14ac:dyDescent="0.3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</row>
    <row r="16" spans="1:59" s="3" customFormat="1" ht="50.1" customHeight="1" thickTop="1" thickBot="1" x14ac:dyDescent="0.3">
      <c r="A16" s="116">
        <f>'PANEL DE CONTROL DISTRITAL'!A15</f>
        <v>3</v>
      </c>
      <c r="B16" s="117" t="str">
        <f>'PANEL DE CONTROL DISTRITAL'!B15</f>
        <v>TRANSFERENCIA</v>
      </c>
      <c r="C16" s="119" t="str">
        <f>'PANEL DE CONTROL DISTRITAL'!C15</f>
        <v>Responsable de Módulo</v>
      </c>
      <c r="D16" s="118" t="str">
        <f>'PANEL DE CONTROL DISTRITAL'!D15</f>
        <v xml:space="preserve">Transacciones exitosas = </v>
      </c>
      <c r="E16" s="119" t="str">
        <f>'PANEL DE CONTROL DISTRITAL'!E15</f>
        <v>(Número de paquetes de datos aceptados/ Total de paquetes procesados) x100</v>
      </c>
      <c r="F16" s="120" t="str">
        <f>'PANEL DE CONTROL DISTRITAL'!F15</f>
        <v>Semanal (remesa)</v>
      </c>
      <c r="G16" s="114">
        <f>'PANEL DE CONTROL DISTRITAL'!G15</f>
        <v>0.9</v>
      </c>
      <c r="H16" s="59" t="str">
        <f>'PANEL DE CONTROL DISTRITAL'!H16</f>
        <v>Número de paquetes de datos aceptados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126">
        <f>IFERROR(SUM(I16:AT16)/SUM(I17:AT17),0)</f>
        <v>0</v>
      </c>
    </row>
    <row r="17" spans="1:59" s="3" customFormat="1" ht="50.1" customHeight="1" thickTop="1" thickBot="1" x14ac:dyDescent="0.3">
      <c r="A17" s="116"/>
      <c r="B17" s="117"/>
      <c r="C17" s="119"/>
      <c r="D17" s="118"/>
      <c r="E17" s="119"/>
      <c r="F17" s="120"/>
      <c r="G17" s="114"/>
      <c r="H17" s="60" t="str">
        <f>'PANEL DE CONTROL DISTRITAL'!H15</f>
        <v>Total de paquetes procesados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0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0</v>
      </c>
      <c r="AJ17" s="50">
        <v>0</v>
      </c>
      <c r="AK17" s="50">
        <v>0</v>
      </c>
      <c r="AL17" s="50">
        <v>0</v>
      </c>
      <c r="AM17" s="50">
        <v>0</v>
      </c>
      <c r="AN17" s="50">
        <v>0</v>
      </c>
      <c r="AO17" s="50">
        <v>0</v>
      </c>
      <c r="AP17" s="50">
        <v>0</v>
      </c>
      <c r="AQ17" s="50">
        <v>0</v>
      </c>
      <c r="AR17" s="50">
        <v>0</v>
      </c>
      <c r="AS17" s="50">
        <v>0</v>
      </c>
      <c r="AT17" s="50">
        <v>0</v>
      </c>
      <c r="AU17" s="126"/>
    </row>
    <row r="18" spans="1:59" s="46" customFormat="1" ht="8.1" customHeight="1" thickTop="1" thickBot="1" x14ac:dyDescent="0.3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</row>
    <row r="19" spans="1:59" s="3" customFormat="1" ht="50.1" customHeight="1" thickTop="1" thickBot="1" x14ac:dyDescent="0.3">
      <c r="A19" s="116">
        <f>'PANEL DE CONTROL DISTRITAL'!A18</f>
        <v>4</v>
      </c>
      <c r="B19" s="117" t="str">
        <f>'PANEL DE CONTROL DISTRITAL'!B18</f>
        <v>CONCILIACIÓN</v>
      </c>
      <c r="C19" s="119" t="str">
        <f>'PANEL DE CONTROL DISTRITAL'!C18</f>
        <v>Responsable de Módulo</v>
      </c>
      <c r="D19" s="118" t="str">
        <f>'PANEL DE CONTROL DISTRITAL'!D18</f>
        <v xml:space="preserve">Credenciales disponibles para entrega = </v>
      </c>
      <c r="E19" s="119" t="str">
        <f>'PANEL DE CONTROL DISTRITAL'!E18</f>
        <v>((Credenciales recibidas -credenciales inconsistentes) / (Credenciales recibidas)) x 100</v>
      </c>
      <c r="F19" s="120" t="str">
        <f>'PANEL DE CONTROL DISTRITAL'!F18</f>
        <v>Semanal (remesa)</v>
      </c>
      <c r="G19" s="114">
        <f>'PANEL DE CONTROL DISTRITAL'!G18</f>
        <v>0.9</v>
      </c>
      <c r="H19" s="59" t="str">
        <f>'PANEL DE CONTROL DISTRITAL'!H19</f>
        <v>Credenciales Recibidas-Solicitudes de reimpresión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126">
        <f>IFERROR(SUM(I16:AT16)/SUM(I17:AT17),0)</f>
        <v>0</v>
      </c>
    </row>
    <row r="20" spans="1:59" s="3" customFormat="1" ht="50.1" customHeight="1" thickTop="1" thickBot="1" x14ac:dyDescent="0.3">
      <c r="A20" s="116"/>
      <c r="B20" s="117"/>
      <c r="C20" s="119"/>
      <c r="D20" s="118"/>
      <c r="E20" s="119"/>
      <c r="F20" s="120"/>
      <c r="G20" s="114"/>
      <c r="H20" s="60" t="str">
        <f>'PANEL DE CONTROL DISTRITAL'!H18</f>
        <v>Credenciales Recibidas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>
        <v>0</v>
      </c>
      <c r="AI20" s="50">
        <v>0</v>
      </c>
      <c r="AJ20" s="50">
        <v>0</v>
      </c>
      <c r="AK20" s="50">
        <v>0</v>
      </c>
      <c r="AL20" s="50">
        <v>0</v>
      </c>
      <c r="AM20" s="50">
        <v>0</v>
      </c>
      <c r="AN20" s="50">
        <v>0</v>
      </c>
      <c r="AO20" s="50">
        <v>0</v>
      </c>
      <c r="AP20" s="50">
        <v>0</v>
      </c>
      <c r="AQ20" s="50">
        <v>0</v>
      </c>
      <c r="AR20" s="50">
        <v>0</v>
      </c>
      <c r="AS20" s="50">
        <v>0</v>
      </c>
      <c r="AT20" s="50">
        <v>0</v>
      </c>
      <c r="AU20" s="126"/>
    </row>
    <row r="21" spans="1:59" s="46" customFormat="1" ht="8.1" customHeight="1" thickTop="1" thickBot="1" x14ac:dyDescent="0.3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</row>
    <row r="22" spans="1:59" s="3" customFormat="1" ht="50.1" customHeight="1" thickTop="1" thickBot="1" x14ac:dyDescent="0.3">
      <c r="A22" s="116">
        <f>'PANEL DE CONTROL DISTRITAL'!A21</f>
        <v>5</v>
      </c>
      <c r="B22" s="117" t="str">
        <f>'PANEL DE CONTROL DISTRITAL'!B21</f>
        <v>ENTREGA</v>
      </c>
      <c r="C22" s="119" t="str">
        <f>'PANEL DE CONTROL DISTRITAL'!C21</f>
        <v>Operador de Equipo Tecnológico</v>
      </c>
      <c r="D22" s="118" t="str">
        <f>'PANEL DE CONTROL DISTRITAL'!D21</f>
        <v xml:space="preserve">Efectividad de entrega de CPV en MAC = </v>
      </c>
      <c r="E22" s="119" t="str">
        <f>'PANEL DE CONTROL DISTRITAL'!E21</f>
        <v xml:space="preserve"> ((Credenciales entregadas - reimpresiones) / (Total de credenciales entregadas ))x 100</v>
      </c>
      <c r="F22" s="120" t="str">
        <f>'PANEL DE CONTROL DISTRITAL'!F21</f>
        <v>Semanal (remesa)</v>
      </c>
      <c r="G22" s="114">
        <f>'PANEL DE CONTROL DISTRITAL'!G21</f>
        <v>0.9</v>
      </c>
      <c r="H22" s="59" t="str">
        <f>'PANEL DE CONTROL DISTRITAL'!H22</f>
        <v>Credenciales exitosas - Anexas a solicitud SIIAPE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126">
        <f>IFERROR(SUM(I22:AT22)/SUM(I23:AT23),0)</f>
        <v>0</v>
      </c>
    </row>
    <row r="23" spans="1:59" s="3" customFormat="1" ht="50.1" customHeight="1" thickTop="1" thickBot="1" x14ac:dyDescent="0.3">
      <c r="A23" s="116"/>
      <c r="B23" s="117"/>
      <c r="C23" s="119"/>
      <c r="D23" s="118"/>
      <c r="E23" s="119"/>
      <c r="F23" s="120"/>
      <c r="G23" s="114"/>
      <c r="H23" s="60" t="str">
        <f>'PANEL DE CONTROL DISTRITAL'!H21</f>
        <v>Credenciales exitosas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>
        <v>0</v>
      </c>
      <c r="AI23" s="50">
        <v>0</v>
      </c>
      <c r="AJ23" s="50">
        <v>0</v>
      </c>
      <c r="AK23" s="50">
        <v>0</v>
      </c>
      <c r="AL23" s="50">
        <v>0</v>
      </c>
      <c r="AM23" s="50">
        <v>0</v>
      </c>
      <c r="AN23" s="50">
        <v>0</v>
      </c>
      <c r="AO23" s="50">
        <v>0</v>
      </c>
      <c r="AP23" s="50">
        <v>0</v>
      </c>
      <c r="AQ23" s="50">
        <v>0</v>
      </c>
      <c r="AR23" s="50">
        <v>0</v>
      </c>
      <c r="AS23" s="50">
        <v>0</v>
      </c>
      <c r="AT23" s="50">
        <v>0</v>
      </c>
      <c r="AU23" s="126"/>
    </row>
    <row r="24" spans="1:59" s="4" customFormat="1" ht="23.4" thickTop="1" x14ac:dyDescent="0.25">
      <c r="A24" s="16"/>
      <c r="B24" s="27" t="s">
        <v>46</v>
      </c>
      <c r="C24" s="27"/>
      <c r="D24" s="27"/>
      <c r="E24" s="27"/>
      <c r="F24" s="27"/>
      <c r="G24" s="27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25"/>
    </row>
    <row r="25" spans="1:59" ht="12.75" customHeight="1" x14ac:dyDescent="0.25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</row>
    <row r="26" spans="1:59" ht="30" customHeight="1" x14ac:dyDescent="0.25">
      <c r="I26" s="121" t="s">
        <v>42</v>
      </c>
      <c r="J26" s="121"/>
      <c r="K26" s="121"/>
      <c r="L26" s="121"/>
    </row>
    <row r="27" spans="1:59" ht="15.75" customHeight="1" x14ac:dyDescent="0.25">
      <c r="I27" s="11"/>
      <c r="J27" s="12" t="s">
        <v>40</v>
      </c>
      <c r="K27" s="15"/>
      <c r="L27" s="15"/>
    </row>
    <row r="28" spans="1:59" ht="15.75" customHeight="1" x14ac:dyDescent="0.25">
      <c r="I28" s="13"/>
      <c r="J28" s="12" t="s">
        <v>41</v>
      </c>
      <c r="K28" s="15"/>
      <c r="L28" s="15"/>
    </row>
    <row r="29" spans="1:59" ht="15.75" customHeight="1" x14ac:dyDescent="0.25">
      <c r="I29" s="14"/>
      <c r="J29" s="12" t="s">
        <v>33</v>
      </c>
      <c r="K29" s="15"/>
      <c r="L29" s="15"/>
    </row>
    <row r="30" spans="1:59" ht="15.75" customHeight="1" thickBot="1" x14ac:dyDescent="0.3">
      <c r="I30" s="44"/>
      <c r="J30" s="12"/>
      <c r="K30" s="15"/>
      <c r="L30" s="15"/>
    </row>
    <row r="31" spans="1:59" ht="30" customHeight="1" thickTop="1" thickBot="1" x14ac:dyDescent="0.3">
      <c r="A31" s="122" t="str">
        <f>'PANEL DE CONTROL DISTRITAL'!A6</f>
        <v>Número</v>
      </c>
      <c r="B31" s="123" t="str">
        <f>'PANEL DE CONTROL DISTRITAL'!B6:H6</f>
        <v xml:space="preserve">PROCESOS SUSTANTIVOS E INDICADORES </v>
      </c>
      <c r="C31" s="123"/>
      <c r="D31" s="123"/>
      <c r="E31" s="123"/>
      <c r="F31" s="123"/>
      <c r="G31" s="123"/>
      <c r="H31" s="124"/>
      <c r="I31" s="107" t="s">
        <v>37</v>
      </c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spans="1:59" ht="30" customHeight="1" thickTop="1" thickBot="1" x14ac:dyDescent="0.3">
      <c r="A32" s="122"/>
      <c r="B32" s="123" t="str">
        <f>'PANEL DE CONTROL DISTRITAL'!B7:D7</f>
        <v>DESCRIPCIÓN</v>
      </c>
      <c r="C32" s="123"/>
      <c r="D32" s="123"/>
      <c r="E32" s="124" t="str">
        <f>'PANEL DE CONTROL DISTRITAL'!E7:H7</f>
        <v>MEDICIÓN</v>
      </c>
      <c r="F32" s="125"/>
      <c r="G32" s="125"/>
      <c r="H32" s="125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spans="1:47" ht="30" customHeight="1" thickTop="1" thickBot="1" x14ac:dyDescent="0.3">
      <c r="A33" s="122"/>
      <c r="B33" s="55" t="str">
        <f>'PANEL DE CONTROL DISTRITAL'!B8</f>
        <v xml:space="preserve">Proceso </v>
      </c>
      <c r="C33" s="55" t="str">
        <f>'PANEL DE CONTROL DISTRITAL'!C8</f>
        <v>Dueño de Proceso</v>
      </c>
      <c r="D33" s="55" t="str">
        <f>'PANEL DE CONTROL DISTRITAL'!D8</f>
        <v>Indicador</v>
      </c>
      <c r="E33" s="55" t="str">
        <f>'PANEL DE CONTROL DISTRITAL'!E8</f>
        <v>Cálculo</v>
      </c>
      <c r="F33" s="55" t="str">
        <f>'PANEL DE CONTROL DISTRITAL'!F8</f>
        <v xml:space="preserve">Periodo </v>
      </c>
      <c r="G33" s="55" t="str">
        <f>'PANEL DE CONTROL DISTRITAL'!G8</f>
        <v>Estimado</v>
      </c>
      <c r="H33" s="55" t="str">
        <f>AU6</f>
        <v>% AVANCE REGISTRADO</v>
      </c>
      <c r="I33" s="106" t="s">
        <v>38</v>
      </c>
      <c r="J33" s="106"/>
      <c r="K33" s="106"/>
      <c r="L33" s="106"/>
      <c r="M33" s="106"/>
      <c r="N33" s="106"/>
      <c r="O33" s="106" t="s">
        <v>39</v>
      </c>
      <c r="P33" s="106"/>
      <c r="Q33" s="106"/>
      <c r="R33" s="106"/>
      <c r="S33" s="106"/>
      <c r="T33" s="106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</row>
    <row r="34" spans="1:47" ht="35.1" customHeight="1" thickTop="1" thickBot="1" x14ac:dyDescent="0.3">
      <c r="A34" s="116">
        <f>'PANEL DE CONTROL DISTRITAL'!A9</f>
        <v>1</v>
      </c>
      <c r="B34" s="117" t="str">
        <f>'PANEL DE CONTROL DISTRITAL'!B9</f>
        <v>ENTREVISTA</v>
      </c>
      <c r="C34" s="119" t="str">
        <f>'PANEL DE CONTROL DISTRITAL'!C9</f>
        <v xml:space="preserve"> Auxiliar de Atención Ciudadana</v>
      </c>
      <c r="D34" s="118" t="str">
        <f>'PANEL DE CONTROL DISTRITAL'!D9</f>
        <v>Efectividad de la entrevista =</v>
      </c>
      <c r="E34" s="119" t="str">
        <f>'PANEL DE CONTROL DISTRITAL'!E9</f>
        <v>(Número de trámites/Número de fichas requisitadas) x 100</v>
      </c>
      <c r="F34" s="120" t="str">
        <f>'PANEL DE CONTROL DISTRITAL'!F9</f>
        <v>Semanal (remesa)</v>
      </c>
      <c r="G34" s="114">
        <f>'PANEL DE CONTROL DISTRITAL'!G9</f>
        <v>0.9</v>
      </c>
      <c r="H34" s="115">
        <f>AU10</f>
        <v>0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</row>
    <row r="35" spans="1:47" ht="35.1" customHeight="1" thickTop="1" thickBot="1" x14ac:dyDescent="0.3">
      <c r="A35" s="116"/>
      <c r="B35" s="117"/>
      <c r="C35" s="119"/>
      <c r="D35" s="118"/>
      <c r="E35" s="119"/>
      <c r="F35" s="120"/>
      <c r="G35" s="114"/>
      <c r="H35" s="115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</row>
    <row r="36" spans="1:47" ht="8.1" customHeight="1" thickTop="1" thickBot="1" x14ac:dyDescent="0.3">
      <c r="A36" s="111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3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</row>
    <row r="37" spans="1:47" ht="35.1" customHeight="1" thickTop="1" thickBot="1" x14ac:dyDescent="0.3">
      <c r="A37" s="116">
        <f>'PANEL DE CONTROL DISTRITAL'!A12</f>
        <v>2</v>
      </c>
      <c r="B37" s="117" t="str">
        <f>'PANEL DE CONTROL DISTRITAL'!B12</f>
        <v>TRÁMITE</v>
      </c>
      <c r="C37" s="119" t="str">
        <f>'PANEL DE CONTROL DISTRITAL'!C12</f>
        <v>Operador de Equipo Tecnológico</v>
      </c>
      <c r="D37" s="118" t="str">
        <f>'PANEL DE CONTROL DISTRITAL'!D12</f>
        <v>Trámites exitosos efectivos=</v>
      </c>
      <c r="E37" s="119" t="str">
        <f>'PANEL DE CONTROL DISTRITAL'!E12</f>
        <v>(Número de trámites exitosos /Número de trámites aplicados) x 100</v>
      </c>
      <c r="F37" s="120" t="str">
        <f>'PANEL DE CONTROL DISTRITAL'!F12</f>
        <v>Semanal (remesa)</v>
      </c>
      <c r="G37" s="114">
        <f>'PANEL DE CONTROL DISTRITAL'!G12</f>
        <v>0.9</v>
      </c>
      <c r="H37" s="150">
        <f>AU13</f>
        <v>0</v>
      </c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</row>
    <row r="38" spans="1:47" ht="35.1" customHeight="1" thickTop="1" thickBot="1" x14ac:dyDescent="0.3">
      <c r="A38" s="116"/>
      <c r="B38" s="117"/>
      <c r="C38" s="119"/>
      <c r="D38" s="118"/>
      <c r="E38" s="119"/>
      <c r="F38" s="120"/>
      <c r="G38" s="114"/>
      <c r="H38" s="15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</row>
    <row r="39" spans="1:47" ht="8.1" customHeight="1" thickTop="1" thickBot="1" x14ac:dyDescent="0.3">
      <c r="A39" s="111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3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</row>
    <row r="40" spans="1:47" ht="35.1" customHeight="1" thickTop="1" thickBot="1" x14ac:dyDescent="0.3">
      <c r="A40" s="116">
        <f>'PANEL DE CONTROL DISTRITAL'!A15</f>
        <v>3</v>
      </c>
      <c r="B40" s="117" t="str">
        <f>'PANEL DE CONTROL DISTRITAL'!B15</f>
        <v>TRANSFERENCIA</v>
      </c>
      <c r="C40" s="119" t="str">
        <f>'PANEL DE CONTROL DISTRITAL'!C15</f>
        <v>Responsable de Módulo</v>
      </c>
      <c r="D40" s="118" t="str">
        <f>'PANEL DE CONTROL DISTRITAL'!D15</f>
        <v xml:space="preserve">Transacciones exitosas = </v>
      </c>
      <c r="E40" s="119" t="str">
        <f>'PANEL DE CONTROL DISTRITAL'!E15</f>
        <v>(Número de paquetes de datos aceptados/ Total de paquetes procesados) x100</v>
      </c>
      <c r="F40" s="120" t="str">
        <f>'PANEL DE CONTROL DISTRITAL'!F15</f>
        <v>Semanal (remesa)</v>
      </c>
      <c r="G40" s="114">
        <f>'PANEL DE CONTROL DISTRITAL'!G15</f>
        <v>0.9</v>
      </c>
      <c r="H40" s="115">
        <f>AU16</f>
        <v>0</v>
      </c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</row>
    <row r="41" spans="1:47" ht="35.1" customHeight="1" thickTop="1" thickBot="1" x14ac:dyDescent="0.3">
      <c r="A41" s="116"/>
      <c r="B41" s="117"/>
      <c r="C41" s="119"/>
      <c r="D41" s="118"/>
      <c r="E41" s="119"/>
      <c r="F41" s="120"/>
      <c r="G41" s="114"/>
      <c r="H41" s="115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</row>
    <row r="42" spans="1:47" ht="8.1" customHeight="1" thickTop="1" thickBot="1" x14ac:dyDescent="0.3">
      <c r="A42" s="111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3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ht="35.1" customHeight="1" thickTop="1" thickBot="1" x14ac:dyDescent="0.3">
      <c r="A43" s="116">
        <f>'PANEL DE CONTROL DISTRITAL'!A18</f>
        <v>4</v>
      </c>
      <c r="B43" s="117" t="str">
        <f>'PANEL DE CONTROL DISTRITAL'!B18</f>
        <v>CONCILIACIÓN</v>
      </c>
      <c r="C43" s="119" t="str">
        <f>'PANEL DE CONTROL DISTRITAL'!C18</f>
        <v>Responsable de Módulo</v>
      </c>
      <c r="D43" s="118" t="str">
        <f>'PANEL DE CONTROL DISTRITAL'!D18</f>
        <v xml:space="preserve">Credenciales disponibles para entrega = </v>
      </c>
      <c r="E43" s="119" t="str">
        <f>'PANEL DE CONTROL DISTRITAL'!E18</f>
        <v>((Credenciales recibidas -credenciales inconsistentes) / (Credenciales recibidas)) x 100</v>
      </c>
      <c r="F43" s="120" t="str">
        <f>'PANEL DE CONTROL DISTRITAL'!F18</f>
        <v>Semanal (remesa)</v>
      </c>
      <c r="G43" s="114">
        <f>'PANEL DE CONTROL DISTRITAL'!G18</f>
        <v>0.9</v>
      </c>
      <c r="H43" s="115">
        <f>AU19</f>
        <v>0</v>
      </c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</row>
    <row r="44" spans="1:47" ht="43.5" customHeight="1" thickTop="1" thickBot="1" x14ac:dyDescent="0.3">
      <c r="A44" s="116"/>
      <c r="B44" s="117"/>
      <c r="C44" s="119"/>
      <c r="D44" s="118"/>
      <c r="E44" s="119"/>
      <c r="F44" s="120"/>
      <c r="G44" s="114"/>
      <c r="H44" s="115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</row>
    <row r="45" spans="1:47" ht="8.1" customHeight="1" thickTop="1" thickBot="1" x14ac:dyDescent="0.3">
      <c r="A45" s="111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3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</row>
    <row r="46" spans="1:47" ht="35.1" customHeight="1" thickTop="1" thickBot="1" x14ac:dyDescent="0.3">
      <c r="A46" s="116">
        <f>'PANEL DE CONTROL DISTRITAL'!A21</f>
        <v>5</v>
      </c>
      <c r="B46" s="117" t="str">
        <f>'PANEL DE CONTROL DISTRITAL'!B21</f>
        <v>ENTREGA</v>
      </c>
      <c r="C46" s="119" t="str">
        <f>'PANEL DE CONTROL DISTRITAL'!C21</f>
        <v>Operador de Equipo Tecnológico</v>
      </c>
      <c r="D46" s="118" t="str">
        <f>'PANEL DE CONTROL DISTRITAL'!D21</f>
        <v xml:space="preserve">Efectividad de entrega de CPV en MAC = </v>
      </c>
      <c r="E46" s="119" t="str">
        <f>'PANEL DE CONTROL DISTRITAL'!E21</f>
        <v xml:space="preserve"> ((Credenciales entregadas - reimpresiones) / (Total de credenciales entregadas ))x 100</v>
      </c>
      <c r="F46" s="120" t="str">
        <f>'PANEL DE CONTROL DISTRITAL'!F21</f>
        <v>Semanal (remesa)</v>
      </c>
      <c r="G46" s="114">
        <f>'PANEL DE CONTROL DISTRITAL'!G21</f>
        <v>0.9</v>
      </c>
      <c r="H46" s="115">
        <f>AU22</f>
        <v>0</v>
      </c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</row>
    <row r="47" spans="1:47" ht="35.1" customHeight="1" thickTop="1" thickBot="1" x14ac:dyDescent="0.3">
      <c r="A47" s="116"/>
      <c r="B47" s="117"/>
      <c r="C47" s="119"/>
      <c r="D47" s="118"/>
      <c r="E47" s="119"/>
      <c r="F47" s="120"/>
      <c r="G47" s="114"/>
      <c r="H47" s="115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</row>
    <row r="48" spans="1:47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U21"/>
    <mergeCell ref="A22:A23"/>
    <mergeCell ref="B22:B23"/>
    <mergeCell ref="C22:C23"/>
    <mergeCell ref="D22:D23"/>
    <mergeCell ref="E22:E23"/>
    <mergeCell ref="F22:F23"/>
    <mergeCell ref="G22:G23"/>
    <mergeCell ref="AU22:AU23"/>
    <mergeCell ref="A19:A20"/>
    <mergeCell ref="B19:B20"/>
    <mergeCell ref="C19:C20"/>
    <mergeCell ref="D19:D20"/>
    <mergeCell ref="E19:E20"/>
    <mergeCell ref="F19:F20"/>
    <mergeCell ref="G19:G20"/>
    <mergeCell ref="AU19:AU20"/>
    <mergeCell ref="I26:L26"/>
    <mergeCell ref="A16:A17"/>
    <mergeCell ref="B16:B17"/>
    <mergeCell ref="C16:C17"/>
    <mergeCell ref="D16:D17"/>
    <mergeCell ref="E16:E17"/>
    <mergeCell ref="F16:F17"/>
    <mergeCell ref="G16:G17"/>
    <mergeCell ref="AU16:AU17"/>
    <mergeCell ref="A18:AU18"/>
    <mergeCell ref="A13:A14"/>
    <mergeCell ref="B13:B14"/>
    <mergeCell ref="C13:C14"/>
    <mergeCell ref="D13:D14"/>
    <mergeCell ref="E13:E14"/>
    <mergeCell ref="F13:F14"/>
    <mergeCell ref="G13:G14"/>
    <mergeCell ref="AU13:AU14"/>
    <mergeCell ref="A15:AU15"/>
    <mergeCell ref="A10:A11"/>
    <mergeCell ref="B10:B11"/>
    <mergeCell ref="C10:C11"/>
    <mergeCell ref="D10:D11"/>
    <mergeCell ref="E10:E11"/>
    <mergeCell ref="F10:F11"/>
    <mergeCell ref="G10:G11"/>
    <mergeCell ref="AU10:AU11"/>
    <mergeCell ref="A12:AU12"/>
    <mergeCell ref="A1:AU1"/>
    <mergeCell ref="F2:G2"/>
    <mergeCell ref="W2:AU2"/>
    <mergeCell ref="A4:AU4"/>
    <mergeCell ref="A5:AU5"/>
    <mergeCell ref="A6:A9"/>
    <mergeCell ref="B6:H6"/>
    <mergeCell ref="I6:AT6"/>
    <mergeCell ref="AU6:AU9"/>
    <mergeCell ref="B7:D7"/>
    <mergeCell ref="E7:H7"/>
    <mergeCell ref="I7:AT7"/>
    <mergeCell ref="B8:AT8"/>
  </mergeCells>
  <conditionalFormatting sqref="H34:H3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{A4EAF2E8-DF2F-4FB3-A06D-862D5AD003EE}</x14:id>
        </ext>
      </extLst>
    </cfRule>
  </conditionalFormatting>
  <conditionalFormatting sqref="H46:H4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{624A5AEB-8E3C-45B5-A74A-FA7CB952995F}</x14:id>
        </ext>
      </extLst>
    </cfRule>
  </conditionalFormatting>
  <conditionalFormatting sqref="H34:H35 H37:H38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{F25BBC40-2DB7-47B9-AB96-E2E67B5FDB0C}</x14:id>
        </ext>
      </extLst>
    </cfRule>
  </conditionalFormatting>
  <conditionalFormatting sqref="H43:H4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{B8927889-00BA-4BA3-BB72-B4C4900F74D0}</x14:id>
        </ext>
      </extLst>
    </cfRule>
  </conditionalFormatting>
  <conditionalFormatting sqref="H34:H35 H37:H38 H43:H44 H46:H47 H40:H4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{07FA8240-B5DC-47B7-833A-147CE7141141}</x14:id>
        </ext>
      </extLst>
    </cfRule>
  </conditionalFormatting>
  <conditionalFormatting sqref="I14:AT14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T23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T11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AT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AU10:AU1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{05A09F9C-B35C-4AFB-845C-305A55E512E3}</x14:id>
        </ext>
      </extLst>
    </cfRule>
  </conditionalFormatting>
  <conditionalFormatting sqref="AU22:AU23 AU19:AU20 AU13:AU14 AU10:AU11 AU16:AU17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{1A04AF04-43C1-4975-8F20-6C38083F652D}</x14:id>
        </ext>
      </extLst>
    </cfRule>
  </conditionalFormatting>
  <dataValidations count="1">
    <dataValidation showDropDown="1" showInputMessage="1" showErrorMessage="1" sqref="G13:G14 C16:C17 C22:C23 C19:C20 G19:G20 C10:C11 G10:G11 G22:G23 G16:G17 C13:C14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EAF2E8-DF2F-4FB3-A06D-862D5AD00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624A5AEB-8E3C-45B5-A74A-FA7CB9529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F25BBC40-2DB7-47B9-AB96-E2E67B5FD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B8927889-00BA-4BA3-BB72-B4C4900F7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07FA8240-B5DC-47B7-833A-147CE7141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05A09F9C-B35C-4AFB-845C-305A55E51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AU10:AU11</xm:sqref>
        </x14:conditionalFormatting>
        <x14:conditionalFormatting xmlns:xm="http://schemas.microsoft.com/office/excel/2006/main">
          <x14:cfRule type="dataBar" id="{1A04AF04-43C1-4975-8F20-6C38083F6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AU22:AU23 AU19:AU20 AU13:AU14 AU10:AU11 AU16:AU17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4B60074F66A845944F5A665894DC76" ma:contentTypeVersion="2" ma:contentTypeDescription="Crear nuevo documento." ma:contentTypeScope="" ma:versionID="27a25a111bb8898a755bdf85c690d918">
  <xsd:schema xmlns:xsd="http://www.w3.org/2001/XMLSchema" xmlns:xs="http://www.w3.org/2001/XMLSchema" xmlns:p="http://schemas.microsoft.com/office/2006/metadata/properties" xmlns:ns2="3f27d485-b4cd-4293-9d82-63b21de41649" targetNamespace="http://schemas.microsoft.com/office/2006/metadata/properties" ma:root="true" ma:fieldsID="bd77285fc83ce77b7ef86751dcdc1044" ns2:_="">
    <xsd:import namespace="3f27d485-b4cd-4293-9d82-63b21de41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7d485-b4cd-4293-9d82-63b21de41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BD12A95-E25F-402F-9EED-EB3A843A25AE}"/>
</file>

<file path=customXml/itemProps3.xml><?xml version="1.0" encoding="utf-8"?>
<ds:datastoreItem xmlns:ds="http://schemas.openxmlformats.org/officeDocument/2006/customXml" ds:itemID="{C3185E0A-896A-4DE9-8F71-746092AC2565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d4ea72f7-698a-4710-9b83-5c5b7609dc8a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12</vt:i4>
      </vt:variant>
    </vt:vector>
  </HeadingPairs>
  <TitlesOfParts>
    <vt:vector size="24" baseType="lpstr">
      <vt:lpstr>PANEL DE CONTROL DISTRITAL</vt:lpstr>
      <vt:lpstr>180151</vt:lpstr>
      <vt:lpstr>180152</vt:lpstr>
      <vt:lpstr>180153</vt:lpstr>
      <vt:lpstr>180154</vt:lpstr>
      <vt:lpstr>180251</vt:lpstr>
      <vt:lpstr>180252 </vt:lpstr>
      <vt:lpstr>180253</vt:lpstr>
      <vt:lpstr>180351</vt:lpstr>
      <vt:lpstr>180352</vt:lpstr>
      <vt:lpstr>180353</vt:lpstr>
      <vt:lpstr>180354</vt:lpstr>
      <vt:lpstr>'180151'!Títulos_a_imprimir</vt:lpstr>
      <vt:lpstr>'180152'!Títulos_a_imprimir</vt:lpstr>
      <vt:lpstr>'180153'!Títulos_a_imprimir</vt:lpstr>
      <vt:lpstr>'180154'!Títulos_a_imprimir</vt:lpstr>
      <vt:lpstr>'180251'!Títulos_a_imprimir</vt:lpstr>
      <vt:lpstr>'180252 '!Títulos_a_imprimir</vt:lpstr>
      <vt:lpstr>'180253'!Títulos_a_imprimir</vt:lpstr>
      <vt:lpstr>'180351'!Títulos_a_imprimir</vt:lpstr>
      <vt:lpstr>'180352'!Títulos_a_imprimir</vt:lpstr>
      <vt:lpstr>'180353'!Títulos_a_imprimir</vt:lpstr>
      <vt:lpstr>'180354'!Títulos_a_imprimir</vt:lpstr>
      <vt:lpstr>'PANEL DE CONTROL DISTRITAL'!Títulos_a_imprimir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INE</cp:lastModifiedBy>
  <cp:lastPrinted>2020-02-04T23:52:45Z</cp:lastPrinted>
  <dcterms:created xsi:type="dcterms:W3CDTF">2017-02-09T16:44:50Z</dcterms:created>
  <dcterms:modified xsi:type="dcterms:W3CDTF">2020-04-04T22:19:37Z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0x010100654B60074F66A845944F5A665894DC76</vt:lpwstr>
  </property>
  <property fmtid="{D5CDD505-2E9C-101B-9397-08002B2CF9AE}" pid="3" name="_dlc_DocIdItemGuid">
    <vt:lpwstr>c437e133-8383-47ca-8925-3c16fbcdbf98</vt:lpwstr>
  </property>
</Properties>
</file>