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VID-19\TABLEROS SGC 2021\JULIO\"/>
    </mc:Choice>
  </mc:AlternateContent>
  <bookViews>
    <workbookView xWindow="-120" yWindow="-120" windowWidth="21840" windowHeight="13140" tabRatio="760" activeTab="4"/>
  </bookViews>
  <sheets>
    <sheet name="PANEL DE CONTROL DISTRITAL" sheetId="14" r:id="rId1"/>
    <sheet name="180151" sheetId="29" r:id="rId2"/>
    <sheet name="180152" sheetId="88" r:id="rId3"/>
    <sheet name="180153" sheetId="89" r:id="rId4"/>
    <sheet name="180154" sheetId="90" r:id="rId5"/>
    <sheet name="180251" sheetId="91" r:id="rId6"/>
    <sheet name="180252" sheetId="93" r:id="rId7"/>
    <sheet name="180253" sheetId="92" r:id="rId8"/>
    <sheet name="180351" sheetId="94" r:id="rId9"/>
    <sheet name="180352" sheetId="95" r:id="rId10"/>
    <sheet name="180353" sheetId="96" r:id="rId11"/>
    <sheet name="180354" sheetId="97" r:id="rId12"/>
  </sheets>
  <externalReferences>
    <externalReference r:id="rId13"/>
    <externalReference r:id="rId14"/>
  </externalReferences>
  <definedNames>
    <definedName name="_xlnm.Print_Titles" localSheetId="1">'180151'!$1:$4</definedName>
    <definedName name="_xlnm.Print_Titles" localSheetId="2">'180152'!$1:$4</definedName>
    <definedName name="_xlnm.Print_Titles" localSheetId="3">'180153'!$1:$4</definedName>
    <definedName name="_xlnm.Print_Titles" localSheetId="4">'180154'!$1:$4</definedName>
    <definedName name="_xlnm.Print_Titles" localSheetId="5">'180251'!$1:$4</definedName>
    <definedName name="_xlnm.Print_Titles" localSheetId="6">'180252'!$1:$4</definedName>
    <definedName name="_xlnm.Print_Titles" localSheetId="7">'180253'!$1:$4</definedName>
    <definedName name="_xlnm.Print_Titles" localSheetId="8">'180351'!$1:$4</definedName>
    <definedName name="_xlnm.Print_Titles" localSheetId="9">'180352'!$1:$4</definedName>
    <definedName name="_xlnm.Print_Titles" localSheetId="10">'180353'!$1:$4</definedName>
    <definedName name="_xlnm.Print_Titles" localSheetId="11">'180354'!$1:$4</definedName>
    <definedName name="_xlnm.Print_Titles" localSheetId="0">'PANEL DE CONTROL DISTRITAL'!$1:$4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4" l="1"/>
  <c r="Q12" i="14"/>
  <c r="Q11" i="14"/>
  <c r="Q10" i="14"/>
  <c r="Q9" i="14"/>
  <c r="AM9" i="97" l="1"/>
  <c r="AL9" i="97"/>
  <c r="AK9" i="97"/>
  <c r="AJ9" i="97"/>
  <c r="AM9" i="96"/>
  <c r="AL9" i="96"/>
  <c r="AK9" i="96"/>
  <c r="AJ9" i="96"/>
  <c r="AM9" i="95" l="1"/>
  <c r="AL9" i="95"/>
  <c r="AK9" i="95"/>
  <c r="AJ9" i="95"/>
  <c r="AM9" i="94"/>
  <c r="AL9" i="94"/>
  <c r="AK9" i="94"/>
  <c r="AJ9" i="94"/>
  <c r="AM9" i="92"/>
  <c r="AL9" i="92"/>
  <c r="AK9" i="92"/>
  <c r="AJ9" i="92"/>
  <c r="AM9" i="93"/>
  <c r="AL9" i="93"/>
  <c r="AK9" i="93"/>
  <c r="AJ9" i="93"/>
  <c r="AM9" i="91"/>
  <c r="AL9" i="91"/>
  <c r="AK9" i="91"/>
  <c r="AJ9" i="91"/>
  <c r="AM9" i="90"/>
  <c r="AL9" i="90"/>
  <c r="AK9" i="90"/>
  <c r="AJ9" i="90"/>
  <c r="AM9" i="89"/>
  <c r="AL9" i="89"/>
  <c r="AK9" i="89"/>
  <c r="AJ9" i="89"/>
  <c r="AM9" i="88"/>
  <c r="AL9" i="88"/>
  <c r="AK9" i="88"/>
  <c r="AJ9" i="88"/>
  <c r="H23" i="97" l="1"/>
  <c r="AP22" i="97"/>
  <c r="H22" i="97"/>
  <c r="G22" i="97"/>
  <c r="F22" i="97"/>
  <c r="E22" i="97"/>
  <c r="D22" i="97"/>
  <c r="C22" i="97"/>
  <c r="B22" i="97"/>
  <c r="A22" i="97"/>
  <c r="H20" i="97"/>
  <c r="AP19" i="97"/>
  <c r="H19" i="97"/>
  <c r="G19" i="97"/>
  <c r="F19" i="97"/>
  <c r="E19" i="97"/>
  <c r="D19" i="97"/>
  <c r="C19" i="97"/>
  <c r="B19" i="97"/>
  <c r="A19" i="97"/>
  <c r="H17" i="97"/>
  <c r="AP16" i="97"/>
  <c r="H16" i="97"/>
  <c r="G16" i="97"/>
  <c r="F16" i="97"/>
  <c r="E16" i="97"/>
  <c r="D16" i="97"/>
  <c r="C16" i="97"/>
  <c r="B16" i="97"/>
  <c r="A16" i="97"/>
  <c r="H14" i="97"/>
  <c r="AP13" i="97"/>
  <c r="H13" i="97"/>
  <c r="G13" i="97"/>
  <c r="F13" i="97"/>
  <c r="E13" i="97"/>
  <c r="D13" i="97"/>
  <c r="C13" i="97"/>
  <c r="B13" i="97"/>
  <c r="A13" i="97"/>
  <c r="H11" i="97"/>
  <c r="AP10" i="97"/>
  <c r="H10" i="97"/>
  <c r="G10" i="97"/>
  <c r="F10" i="97"/>
  <c r="E10" i="97"/>
  <c r="D10" i="97"/>
  <c r="C10" i="97"/>
  <c r="B10" i="97"/>
  <c r="A10" i="97"/>
  <c r="AO9" i="97"/>
  <c r="AN9" i="97"/>
  <c r="AI9" i="97"/>
  <c r="AH9" i="97"/>
  <c r="AG9" i="97"/>
  <c r="AF9" i="97"/>
  <c r="AE9" i="97"/>
  <c r="AD9" i="97"/>
  <c r="AC9" i="97"/>
  <c r="AB9" i="97"/>
  <c r="AA9" i="97"/>
  <c r="Z9" i="97"/>
  <c r="Y9" i="97"/>
  <c r="X9" i="97"/>
  <c r="W9" i="97"/>
  <c r="V9" i="97"/>
  <c r="U9" i="97"/>
  <c r="T9" i="97"/>
  <c r="S9" i="97"/>
  <c r="R9" i="97"/>
  <c r="Q9" i="97"/>
  <c r="P9" i="97"/>
  <c r="O9" i="97"/>
  <c r="N9" i="97"/>
  <c r="M9" i="97"/>
  <c r="L9" i="97"/>
  <c r="K9" i="97"/>
  <c r="J9" i="97"/>
  <c r="I9" i="97"/>
  <c r="H9" i="97"/>
  <c r="G9" i="97"/>
  <c r="F9" i="97"/>
  <c r="E9" i="97"/>
  <c r="D9" i="97"/>
  <c r="C9" i="97"/>
  <c r="B9" i="97"/>
  <c r="I7" i="97"/>
  <c r="E7" i="97"/>
  <c r="B7" i="97"/>
  <c r="B6" i="97"/>
  <c r="A6" i="97"/>
  <c r="AB2" i="97"/>
  <c r="A1" i="97"/>
  <c r="H23" i="96"/>
  <c r="AP22" i="96"/>
  <c r="H22" i="96"/>
  <c r="G22" i="96"/>
  <c r="F22" i="96"/>
  <c r="E22" i="96"/>
  <c r="D22" i="96"/>
  <c r="C22" i="96"/>
  <c r="B22" i="96"/>
  <c r="A22" i="96"/>
  <c r="H20" i="96"/>
  <c r="AP19" i="96"/>
  <c r="H19" i="96"/>
  <c r="G19" i="96"/>
  <c r="F19" i="96"/>
  <c r="E19" i="96"/>
  <c r="D19" i="96"/>
  <c r="C19" i="96"/>
  <c r="B19" i="96"/>
  <c r="A19" i="96"/>
  <c r="H17" i="96"/>
  <c r="AP16" i="96"/>
  <c r="H16" i="96"/>
  <c r="G16" i="96"/>
  <c r="F16" i="96"/>
  <c r="E16" i="96"/>
  <c r="D16" i="96"/>
  <c r="C16" i="96"/>
  <c r="B16" i="96"/>
  <c r="A16" i="96"/>
  <c r="H14" i="96"/>
  <c r="AP13" i="96"/>
  <c r="H13" i="96"/>
  <c r="G13" i="96"/>
  <c r="F13" i="96"/>
  <c r="E13" i="96"/>
  <c r="D13" i="96"/>
  <c r="C13" i="96"/>
  <c r="B13" i="96"/>
  <c r="A13" i="96"/>
  <c r="H11" i="96"/>
  <c r="AP10" i="96"/>
  <c r="H10" i="96"/>
  <c r="G10" i="96"/>
  <c r="F10" i="96"/>
  <c r="E10" i="96"/>
  <c r="D10" i="96"/>
  <c r="C10" i="96"/>
  <c r="B10" i="96"/>
  <c r="A10" i="96"/>
  <c r="AO9" i="96"/>
  <c r="AN9" i="96"/>
  <c r="AI9" i="96"/>
  <c r="AH9" i="96"/>
  <c r="AG9" i="96"/>
  <c r="AF9" i="96"/>
  <c r="AE9" i="96"/>
  <c r="AD9" i="96"/>
  <c r="AC9" i="96"/>
  <c r="AB9" i="96"/>
  <c r="AA9" i="96"/>
  <c r="Z9" i="96"/>
  <c r="Y9" i="96"/>
  <c r="X9" i="96"/>
  <c r="W9" i="96"/>
  <c r="V9" i="96"/>
  <c r="U9" i="96"/>
  <c r="T9" i="96"/>
  <c r="S9" i="96"/>
  <c r="R9" i="96"/>
  <c r="Q9" i="96"/>
  <c r="P9" i="96"/>
  <c r="O9" i="96"/>
  <c r="N9" i="96"/>
  <c r="M9" i="96"/>
  <c r="L9" i="96"/>
  <c r="K9" i="96"/>
  <c r="J9" i="96"/>
  <c r="I9" i="96"/>
  <c r="H9" i="96"/>
  <c r="G9" i="96"/>
  <c r="F9" i="96"/>
  <c r="E9" i="96"/>
  <c r="D9" i="96"/>
  <c r="C9" i="96"/>
  <c r="B9" i="96"/>
  <c r="I7" i="96"/>
  <c r="E7" i="96"/>
  <c r="B7" i="96"/>
  <c r="B6" i="96"/>
  <c r="A6" i="96"/>
  <c r="AB2" i="96"/>
  <c r="A1" i="96"/>
  <c r="H23" i="95"/>
  <c r="AP22" i="95"/>
  <c r="H22" i="95"/>
  <c r="G22" i="95"/>
  <c r="F22" i="95"/>
  <c r="E22" i="95"/>
  <c r="D22" i="95"/>
  <c r="C22" i="95"/>
  <c r="B22" i="95"/>
  <c r="A22" i="95"/>
  <c r="H20" i="95"/>
  <c r="AP19" i="95"/>
  <c r="H19" i="95"/>
  <c r="G19" i="95"/>
  <c r="F19" i="95"/>
  <c r="E19" i="95"/>
  <c r="D19" i="95"/>
  <c r="C19" i="95"/>
  <c r="B19" i="95"/>
  <c r="A19" i="95"/>
  <c r="H17" i="95"/>
  <c r="AP16" i="95"/>
  <c r="H16" i="95"/>
  <c r="G16" i="95"/>
  <c r="F16" i="95"/>
  <c r="E16" i="95"/>
  <c r="D16" i="95"/>
  <c r="C16" i="95"/>
  <c r="B16" i="95"/>
  <c r="A16" i="95"/>
  <c r="H14" i="95"/>
  <c r="AP13" i="95"/>
  <c r="H13" i="95"/>
  <c r="G13" i="95"/>
  <c r="F13" i="95"/>
  <c r="E13" i="95"/>
  <c r="D13" i="95"/>
  <c r="C13" i="95"/>
  <c r="B13" i="95"/>
  <c r="A13" i="95"/>
  <c r="H11" i="95"/>
  <c r="AP10" i="95"/>
  <c r="H10" i="95"/>
  <c r="G10" i="95"/>
  <c r="F10" i="95"/>
  <c r="E10" i="95"/>
  <c r="D10" i="95"/>
  <c r="C10" i="95"/>
  <c r="B10" i="95"/>
  <c r="A10" i="95"/>
  <c r="AO9" i="95"/>
  <c r="AN9" i="95"/>
  <c r="AI9" i="95"/>
  <c r="AH9" i="95"/>
  <c r="AG9" i="95"/>
  <c r="AF9" i="95"/>
  <c r="AE9" i="95"/>
  <c r="AD9" i="95"/>
  <c r="AC9" i="95"/>
  <c r="AB9" i="95"/>
  <c r="AA9" i="95"/>
  <c r="Z9" i="95"/>
  <c r="Y9" i="95"/>
  <c r="X9" i="95"/>
  <c r="W9" i="95"/>
  <c r="V9" i="95"/>
  <c r="U9" i="95"/>
  <c r="T9" i="95"/>
  <c r="S9" i="95"/>
  <c r="R9" i="95"/>
  <c r="Q9" i="95"/>
  <c r="P9" i="95"/>
  <c r="O9" i="95"/>
  <c r="N9" i="95"/>
  <c r="M9" i="95"/>
  <c r="L9" i="95"/>
  <c r="K9" i="95"/>
  <c r="J9" i="95"/>
  <c r="I9" i="95"/>
  <c r="H9" i="95"/>
  <c r="G9" i="95"/>
  <c r="F9" i="95"/>
  <c r="E9" i="95"/>
  <c r="D9" i="95"/>
  <c r="C9" i="95"/>
  <c r="B9" i="95"/>
  <c r="I7" i="95"/>
  <c r="E7" i="95"/>
  <c r="B7" i="95"/>
  <c r="B6" i="95"/>
  <c r="A6" i="95"/>
  <c r="AB2" i="95"/>
  <c r="A1" i="95"/>
  <c r="H23" i="94"/>
  <c r="AP22" i="94"/>
  <c r="H22" i="94"/>
  <c r="G22" i="94"/>
  <c r="F22" i="94"/>
  <c r="E22" i="94"/>
  <c r="D22" i="94"/>
  <c r="C22" i="94"/>
  <c r="B22" i="94"/>
  <c r="A22" i="94"/>
  <c r="H20" i="94"/>
  <c r="AP19" i="94"/>
  <c r="H19" i="94"/>
  <c r="G19" i="94"/>
  <c r="F19" i="94"/>
  <c r="E19" i="94"/>
  <c r="D19" i="94"/>
  <c r="C19" i="94"/>
  <c r="B19" i="94"/>
  <c r="A19" i="94"/>
  <c r="H17" i="94"/>
  <c r="AP16" i="94"/>
  <c r="H16" i="94"/>
  <c r="G16" i="94"/>
  <c r="F16" i="94"/>
  <c r="E16" i="94"/>
  <c r="D16" i="94"/>
  <c r="C16" i="94"/>
  <c r="B16" i="94"/>
  <c r="A16" i="94"/>
  <c r="H14" i="94"/>
  <c r="AP13" i="94"/>
  <c r="H13" i="94"/>
  <c r="G13" i="94"/>
  <c r="F13" i="94"/>
  <c r="E13" i="94"/>
  <c r="D13" i="94"/>
  <c r="C13" i="94"/>
  <c r="B13" i="94"/>
  <c r="A13" i="94"/>
  <c r="H11" i="94"/>
  <c r="AP10" i="94"/>
  <c r="H10" i="94"/>
  <c r="G10" i="94"/>
  <c r="F10" i="94"/>
  <c r="E10" i="94"/>
  <c r="D10" i="94"/>
  <c r="C10" i="94"/>
  <c r="B10" i="94"/>
  <c r="A10" i="94"/>
  <c r="AO9" i="94"/>
  <c r="AN9" i="94"/>
  <c r="AI9" i="94"/>
  <c r="AH9" i="94"/>
  <c r="AG9" i="94"/>
  <c r="AF9" i="94"/>
  <c r="AE9" i="94"/>
  <c r="AD9" i="94"/>
  <c r="AC9" i="94"/>
  <c r="AB9" i="94"/>
  <c r="AA9" i="94"/>
  <c r="Z9" i="94"/>
  <c r="Y9" i="94"/>
  <c r="X9" i="94"/>
  <c r="W9" i="94"/>
  <c r="V9" i="94"/>
  <c r="U9" i="94"/>
  <c r="T9" i="94"/>
  <c r="S9" i="94"/>
  <c r="R9" i="94"/>
  <c r="Q9" i="94"/>
  <c r="P9" i="94"/>
  <c r="O9" i="94"/>
  <c r="N9" i="94"/>
  <c r="M9" i="94"/>
  <c r="L9" i="94"/>
  <c r="K9" i="94"/>
  <c r="J9" i="94"/>
  <c r="I9" i="94"/>
  <c r="H9" i="94"/>
  <c r="G9" i="94"/>
  <c r="F9" i="94"/>
  <c r="E9" i="94"/>
  <c r="D9" i="94"/>
  <c r="C9" i="94"/>
  <c r="B9" i="94"/>
  <c r="I7" i="94"/>
  <c r="E7" i="94"/>
  <c r="B7" i="94"/>
  <c r="B6" i="94"/>
  <c r="A6" i="94"/>
  <c r="AB2" i="94"/>
  <c r="A1" i="94"/>
  <c r="H23" i="93"/>
  <c r="AP22" i="93"/>
  <c r="H22" i="93"/>
  <c r="G22" i="93"/>
  <c r="F22" i="93"/>
  <c r="E22" i="93"/>
  <c r="D22" i="93"/>
  <c r="C22" i="93"/>
  <c r="B22" i="93"/>
  <c r="A22" i="93"/>
  <c r="H20" i="93"/>
  <c r="AP19" i="93"/>
  <c r="H19" i="93"/>
  <c r="G19" i="93"/>
  <c r="F19" i="93"/>
  <c r="E19" i="93"/>
  <c r="D19" i="93"/>
  <c r="C19" i="93"/>
  <c r="B19" i="93"/>
  <c r="A19" i="93"/>
  <c r="H17" i="93"/>
  <c r="AP16" i="93"/>
  <c r="H16" i="93"/>
  <c r="G16" i="93"/>
  <c r="F16" i="93"/>
  <c r="E16" i="93"/>
  <c r="D16" i="93"/>
  <c r="C16" i="93"/>
  <c r="B16" i="93"/>
  <c r="A16" i="93"/>
  <c r="H14" i="93"/>
  <c r="AP13" i="93"/>
  <c r="H13" i="93"/>
  <c r="G13" i="93"/>
  <c r="F13" i="93"/>
  <c r="E13" i="93"/>
  <c r="D13" i="93"/>
  <c r="C13" i="93"/>
  <c r="B13" i="93"/>
  <c r="A13" i="93"/>
  <c r="H11" i="93"/>
  <c r="AP10" i="93"/>
  <c r="H10" i="93"/>
  <c r="G10" i="93"/>
  <c r="F10" i="93"/>
  <c r="E10" i="93"/>
  <c r="D10" i="93"/>
  <c r="C10" i="93"/>
  <c r="B10" i="93"/>
  <c r="A10" i="93"/>
  <c r="AO9" i="93"/>
  <c r="AN9" i="93"/>
  <c r="AI9" i="93"/>
  <c r="AH9" i="93"/>
  <c r="AG9" i="93"/>
  <c r="AF9" i="93"/>
  <c r="AE9" i="93"/>
  <c r="AD9" i="93"/>
  <c r="AC9" i="93"/>
  <c r="AB9" i="93"/>
  <c r="AA9" i="93"/>
  <c r="Z9" i="93"/>
  <c r="Y9" i="93"/>
  <c r="X9" i="93"/>
  <c r="W9" i="93"/>
  <c r="V9" i="93"/>
  <c r="U9" i="93"/>
  <c r="T9" i="93"/>
  <c r="S9" i="93"/>
  <c r="R9" i="93"/>
  <c r="Q9" i="93"/>
  <c r="P9" i="93"/>
  <c r="O9" i="93"/>
  <c r="N9" i="93"/>
  <c r="M9" i="93"/>
  <c r="L9" i="93"/>
  <c r="K9" i="93"/>
  <c r="J9" i="93"/>
  <c r="I9" i="93"/>
  <c r="H9" i="93"/>
  <c r="G9" i="93"/>
  <c r="F9" i="93"/>
  <c r="E9" i="93"/>
  <c r="D9" i="93"/>
  <c r="C9" i="93"/>
  <c r="B9" i="93"/>
  <c r="I7" i="93"/>
  <c r="E7" i="93"/>
  <c r="B7" i="93"/>
  <c r="B6" i="93"/>
  <c r="A6" i="93"/>
  <c r="AB2" i="93"/>
  <c r="A1" i="93"/>
  <c r="H23" i="92"/>
  <c r="AP22" i="92"/>
  <c r="H22" i="92"/>
  <c r="G22" i="92"/>
  <c r="F22" i="92"/>
  <c r="E22" i="92"/>
  <c r="D22" i="92"/>
  <c r="C22" i="92"/>
  <c r="B22" i="92"/>
  <c r="A22" i="92"/>
  <c r="H20" i="92"/>
  <c r="AP19" i="92"/>
  <c r="H19" i="92"/>
  <c r="G19" i="92"/>
  <c r="F19" i="92"/>
  <c r="E19" i="92"/>
  <c r="D19" i="92"/>
  <c r="C19" i="92"/>
  <c r="B19" i="92"/>
  <c r="A19" i="92"/>
  <c r="H17" i="92"/>
  <c r="AP16" i="92"/>
  <c r="H16" i="92"/>
  <c r="G16" i="92"/>
  <c r="F16" i="92"/>
  <c r="E16" i="92"/>
  <c r="D16" i="92"/>
  <c r="C16" i="92"/>
  <c r="B16" i="92"/>
  <c r="A16" i="92"/>
  <c r="H14" i="92"/>
  <c r="AP13" i="92"/>
  <c r="H13" i="92"/>
  <c r="G13" i="92"/>
  <c r="F13" i="92"/>
  <c r="E13" i="92"/>
  <c r="D13" i="92"/>
  <c r="C13" i="92"/>
  <c r="B13" i="92"/>
  <c r="A13" i="92"/>
  <c r="H11" i="92"/>
  <c r="AP10" i="92"/>
  <c r="H10" i="92"/>
  <c r="G10" i="92"/>
  <c r="F10" i="92"/>
  <c r="E10" i="92"/>
  <c r="D10" i="92"/>
  <c r="C10" i="92"/>
  <c r="B10" i="92"/>
  <c r="A10" i="92"/>
  <c r="AO9" i="92"/>
  <c r="AN9" i="92"/>
  <c r="AI9" i="92"/>
  <c r="AH9" i="92"/>
  <c r="AG9" i="92"/>
  <c r="AF9" i="92"/>
  <c r="AE9" i="92"/>
  <c r="AD9" i="92"/>
  <c r="AC9" i="92"/>
  <c r="AB9" i="92"/>
  <c r="AA9" i="92"/>
  <c r="Z9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I7" i="92"/>
  <c r="E7" i="92"/>
  <c r="B7" i="92"/>
  <c r="B6" i="92"/>
  <c r="A6" i="92"/>
  <c r="AB2" i="92"/>
  <c r="A1" i="92"/>
  <c r="H23" i="91"/>
  <c r="AP22" i="91"/>
  <c r="H22" i="91"/>
  <c r="G22" i="91"/>
  <c r="F22" i="91"/>
  <c r="E22" i="91"/>
  <c r="D22" i="91"/>
  <c r="C22" i="91"/>
  <c r="B22" i="91"/>
  <c r="A22" i="91"/>
  <c r="H20" i="91"/>
  <c r="AP19" i="91"/>
  <c r="H19" i="91"/>
  <c r="G19" i="91"/>
  <c r="F19" i="91"/>
  <c r="E19" i="91"/>
  <c r="D19" i="91"/>
  <c r="C19" i="91"/>
  <c r="B19" i="91"/>
  <c r="A19" i="91"/>
  <c r="H17" i="91"/>
  <c r="AP16" i="91"/>
  <c r="H16" i="91"/>
  <c r="G16" i="91"/>
  <c r="F16" i="91"/>
  <c r="E16" i="91"/>
  <c r="D16" i="91"/>
  <c r="C16" i="91"/>
  <c r="B16" i="91"/>
  <c r="A16" i="91"/>
  <c r="H14" i="91"/>
  <c r="AP13" i="91"/>
  <c r="H13" i="91"/>
  <c r="G13" i="91"/>
  <c r="F13" i="91"/>
  <c r="E13" i="91"/>
  <c r="D13" i="91"/>
  <c r="C13" i="91"/>
  <c r="B13" i="91"/>
  <c r="A13" i="91"/>
  <c r="H11" i="91"/>
  <c r="AP10" i="91"/>
  <c r="H10" i="91"/>
  <c r="G10" i="91"/>
  <c r="F10" i="91"/>
  <c r="E10" i="91"/>
  <c r="D10" i="91"/>
  <c r="C10" i="91"/>
  <c r="B10" i="91"/>
  <c r="A10" i="91"/>
  <c r="AO9" i="91"/>
  <c r="AN9" i="91"/>
  <c r="AI9" i="91"/>
  <c r="AH9" i="91"/>
  <c r="AG9" i="91"/>
  <c r="AF9" i="91"/>
  <c r="AE9" i="91"/>
  <c r="AD9" i="91"/>
  <c r="AC9" i="91"/>
  <c r="AB9" i="91"/>
  <c r="AA9" i="91"/>
  <c r="Z9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I7" i="91"/>
  <c r="E7" i="91"/>
  <c r="B7" i="91"/>
  <c r="B6" i="91"/>
  <c r="A6" i="91"/>
  <c r="AB2" i="91"/>
  <c r="A1" i="91"/>
  <c r="H23" i="90"/>
  <c r="AP22" i="90"/>
  <c r="H22" i="90"/>
  <c r="G22" i="90"/>
  <c r="F22" i="90"/>
  <c r="E22" i="90"/>
  <c r="D22" i="90"/>
  <c r="C22" i="90"/>
  <c r="B22" i="90"/>
  <c r="A22" i="90"/>
  <c r="H20" i="90"/>
  <c r="AP19" i="90"/>
  <c r="H19" i="90"/>
  <c r="G19" i="90"/>
  <c r="F19" i="90"/>
  <c r="E19" i="90"/>
  <c r="D19" i="90"/>
  <c r="C19" i="90"/>
  <c r="B19" i="90"/>
  <c r="A19" i="90"/>
  <c r="H17" i="90"/>
  <c r="AP16" i="90"/>
  <c r="H16" i="90"/>
  <c r="G16" i="90"/>
  <c r="F16" i="90"/>
  <c r="E16" i="90"/>
  <c r="D16" i="90"/>
  <c r="C16" i="90"/>
  <c r="B16" i="90"/>
  <c r="A16" i="90"/>
  <c r="H14" i="90"/>
  <c r="AP13" i="90"/>
  <c r="H13" i="90"/>
  <c r="G13" i="90"/>
  <c r="F13" i="90"/>
  <c r="E13" i="90"/>
  <c r="D13" i="90"/>
  <c r="C13" i="90"/>
  <c r="B13" i="90"/>
  <c r="A13" i="90"/>
  <c r="H11" i="90"/>
  <c r="AP10" i="90"/>
  <c r="H10" i="90"/>
  <c r="G10" i="90"/>
  <c r="F10" i="90"/>
  <c r="E10" i="90"/>
  <c r="D10" i="90"/>
  <c r="C10" i="90"/>
  <c r="B10" i="90"/>
  <c r="A10" i="90"/>
  <c r="AO9" i="90"/>
  <c r="AN9" i="90"/>
  <c r="AI9" i="90"/>
  <c r="AH9" i="90"/>
  <c r="AG9" i="90"/>
  <c r="AF9" i="90"/>
  <c r="AE9" i="90"/>
  <c r="AD9" i="90"/>
  <c r="AC9" i="90"/>
  <c r="AB9" i="90"/>
  <c r="AA9" i="90"/>
  <c r="Z9" i="90"/>
  <c r="Y9" i="90"/>
  <c r="X9" i="90"/>
  <c r="W9" i="90"/>
  <c r="V9" i="90"/>
  <c r="U9" i="90"/>
  <c r="T9" i="90"/>
  <c r="S9" i="90"/>
  <c r="R9" i="90"/>
  <c r="Q9" i="90"/>
  <c r="P9" i="90"/>
  <c r="O9" i="90"/>
  <c r="N9" i="90"/>
  <c r="M9" i="90"/>
  <c r="L9" i="90"/>
  <c r="K9" i="90"/>
  <c r="J9" i="90"/>
  <c r="I9" i="90"/>
  <c r="H9" i="90"/>
  <c r="G9" i="90"/>
  <c r="F9" i="90"/>
  <c r="E9" i="90"/>
  <c r="D9" i="90"/>
  <c r="C9" i="90"/>
  <c r="B9" i="90"/>
  <c r="I7" i="90"/>
  <c r="E7" i="90"/>
  <c r="B7" i="90"/>
  <c r="B6" i="90"/>
  <c r="A6" i="90"/>
  <c r="AB2" i="90"/>
  <c r="A1" i="90"/>
  <c r="H23" i="89"/>
  <c r="AP22" i="89"/>
  <c r="H22" i="89"/>
  <c r="G22" i="89"/>
  <c r="F22" i="89"/>
  <c r="E22" i="89"/>
  <c r="D22" i="89"/>
  <c r="C22" i="89"/>
  <c r="B22" i="89"/>
  <c r="A22" i="89"/>
  <c r="H20" i="89"/>
  <c r="AP19" i="89"/>
  <c r="H19" i="89"/>
  <c r="G19" i="89"/>
  <c r="F19" i="89"/>
  <c r="E19" i="89"/>
  <c r="D19" i="89"/>
  <c r="C19" i="89"/>
  <c r="B19" i="89"/>
  <c r="A19" i="89"/>
  <c r="H17" i="89"/>
  <c r="AP16" i="89"/>
  <c r="H16" i="89"/>
  <c r="G16" i="89"/>
  <c r="F16" i="89"/>
  <c r="E16" i="89"/>
  <c r="D16" i="89"/>
  <c r="C16" i="89"/>
  <c r="B16" i="89"/>
  <c r="A16" i="89"/>
  <c r="H14" i="89"/>
  <c r="AP13" i="89"/>
  <c r="H13" i="89"/>
  <c r="G13" i="89"/>
  <c r="F13" i="89"/>
  <c r="E13" i="89"/>
  <c r="D13" i="89"/>
  <c r="C13" i="89"/>
  <c r="B13" i="89"/>
  <c r="A13" i="89"/>
  <c r="H11" i="89"/>
  <c r="AP10" i="89"/>
  <c r="H10" i="89"/>
  <c r="G10" i="89"/>
  <c r="F10" i="89"/>
  <c r="E10" i="89"/>
  <c r="D10" i="89"/>
  <c r="C10" i="89"/>
  <c r="B10" i="89"/>
  <c r="A10" i="89"/>
  <c r="AO9" i="89"/>
  <c r="AN9" i="89"/>
  <c r="AI9" i="89"/>
  <c r="AH9" i="89"/>
  <c r="AG9" i="89"/>
  <c r="AF9" i="89"/>
  <c r="AE9" i="89"/>
  <c r="AD9" i="89"/>
  <c r="AC9" i="89"/>
  <c r="AB9" i="89"/>
  <c r="AA9" i="89"/>
  <c r="Z9" i="89"/>
  <c r="Y9" i="89"/>
  <c r="X9" i="89"/>
  <c r="W9" i="89"/>
  <c r="V9" i="89"/>
  <c r="U9" i="89"/>
  <c r="T9" i="89"/>
  <c r="S9" i="89"/>
  <c r="R9" i="89"/>
  <c r="Q9" i="89"/>
  <c r="P9" i="89"/>
  <c r="O9" i="89"/>
  <c r="N9" i="89"/>
  <c r="M9" i="89"/>
  <c r="L9" i="89"/>
  <c r="K9" i="89"/>
  <c r="J9" i="89"/>
  <c r="I9" i="89"/>
  <c r="H9" i="89"/>
  <c r="G9" i="89"/>
  <c r="F9" i="89"/>
  <c r="E9" i="89"/>
  <c r="D9" i="89"/>
  <c r="C9" i="89"/>
  <c r="B9" i="89"/>
  <c r="I7" i="89"/>
  <c r="E7" i="89"/>
  <c r="B7" i="89"/>
  <c r="B6" i="89"/>
  <c r="A6" i="89"/>
  <c r="AB2" i="89"/>
  <c r="A1" i="89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Z9" i="88"/>
  <c r="AA9" i="88"/>
  <c r="AB9" i="88"/>
  <c r="AC9" i="88"/>
  <c r="AD9" i="88"/>
  <c r="AE9" i="88"/>
  <c r="AF9" i="88"/>
  <c r="AG9" i="88"/>
  <c r="AH9" i="88"/>
  <c r="AI9" i="88"/>
  <c r="AN9" i="88"/>
  <c r="AO9" i="88"/>
  <c r="I9" i="88"/>
  <c r="H23" i="88"/>
  <c r="AP22" i="88"/>
  <c r="H22" i="88"/>
  <c r="G22" i="88"/>
  <c r="F22" i="88"/>
  <c r="E22" i="88"/>
  <c r="D22" i="88"/>
  <c r="C22" i="88"/>
  <c r="B22" i="88"/>
  <c r="A22" i="88"/>
  <c r="H20" i="88"/>
  <c r="AP19" i="88"/>
  <c r="H19" i="88"/>
  <c r="G19" i="88"/>
  <c r="F19" i="88"/>
  <c r="E19" i="88"/>
  <c r="D19" i="88"/>
  <c r="C19" i="88"/>
  <c r="B19" i="88"/>
  <c r="A19" i="88"/>
  <c r="H17" i="88"/>
  <c r="AP16" i="88"/>
  <c r="H16" i="88"/>
  <c r="G16" i="88"/>
  <c r="F16" i="88"/>
  <c r="E16" i="88"/>
  <c r="D16" i="88"/>
  <c r="C16" i="88"/>
  <c r="B16" i="88"/>
  <c r="A16" i="88"/>
  <c r="H14" i="88"/>
  <c r="AP13" i="88"/>
  <c r="H13" i="88"/>
  <c r="G13" i="88"/>
  <c r="F13" i="88"/>
  <c r="E13" i="88"/>
  <c r="D13" i="88"/>
  <c r="C13" i="88"/>
  <c r="B13" i="88"/>
  <c r="A13" i="88"/>
  <c r="H11" i="88"/>
  <c r="AP10" i="88"/>
  <c r="H10" i="88"/>
  <c r="G10" i="88"/>
  <c r="F10" i="88"/>
  <c r="E10" i="88"/>
  <c r="D10" i="88"/>
  <c r="C10" i="88"/>
  <c r="B10" i="88"/>
  <c r="A10" i="88"/>
  <c r="H9" i="88"/>
  <c r="G9" i="88"/>
  <c r="F9" i="88"/>
  <c r="E9" i="88"/>
  <c r="D9" i="88"/>
  <c r="C9" i="88"/>
  <c r="B9" i="88"/>
  <c r="I7" i="88"/>
  <c r="E7" i="88"/>
  <c r="B7" i="88"/>
  <c r="B6" i="88"/>
  <c r="A6" i="88"/>
  <c r="AB2" i="88"/>
  <c r="A1" i="88"/>
  <c r="I7" i="29"/>
  <c r="K9" i="14" l="1"/>
  <c r="T9" i="14" s="1"/>
  <c r="K21" i="14"/>
  <c r="T13" i="14" s="1"/>
  <c r="K15" i="14"/>
  <c r="T11" i="14" s="1"/>
  <c r="M12" i="14"/>
  <c r="U10" i="14" s="1"/>
  <c r="M18" i="14"/>
  <c r="U12" i="14" s="1"/>
  <c r="M9" i="14"/>
  <c r="U9" i="14" s="1"/>
  <c r="M15" i="14"/>
  <c r="U11" i="14" s="1"/>
  <c r="M21" i="14"/>
  <c r="U13" i="14" s="1"/>
  <c r="K12" i="14"/>
  <c r="T10" i="14" s="1"/>
  <c r="K18" i="14"/>
  <c r="T12" i="14" s="1"/>
  <c r="A1" i="29"/>
  <c r="A6" i="29"/>
  <c r="B6" i="29"/>
  <c r="B7" i="29"/>
  <c r="E7" i="29"/>
  <c r="B9" i="29"/>
  <c r="C9" i="29"/>
  <c r="D9" i="29"/>
  <c r="E9" i="29"/>
  <c r="F9" i="29"/>
  <c r="G9" i="29"/>
  <c r="H9" i="29"/>
  <c r="A10" i="29"/>
  <c r="B10" i="29"/>
  <c r="C10" i="29"/>
  <c r="D10" i="29"/>
  <c r="E10" i="29"/>
  <c r="F10" i="29"/>
  <c r="G10" i="29"/>
  <c r="H10" i="29"/>
  <c r="H11" i="29"/>
  <c r="A13" i="29"/>
  <c r="B13" i="29"/>
  <c r="C13" i="29"/>
  <c r="D13" i="29"/>
  <c r="E13" i="29"/>
  <c r="F13" i="29"/>
  <c r="G13" i="29"/>
  <c r="H13" i="29"/>
  <c r="H14" i="29"/>
  <c r="A16" i="29"/>
  <c r="B16" i="29"/>
  <c r="C16" i="29"/>
  <c r="D16" i="29"/>
  <c r="E16" i="29"/>
  <c r="F16" i="29"/>
  <c r="G16" i="29"/>
  <c r="H16" i="29"/>
  <c r="H17" i="29"/>
  <c r="A19" i="29"/>
  <c r="B19" i="29"/>
  <c r="C19" i="29"/>
  <c r="D19" i="29"/>
  <c r="E19" i="29"/>
  <c r="F19" i="29"/>
  <c r="G19" i="29"/>
  <c r="H19" i="29"/>
  <c r="H20" i="29"/>
  <c r="A22" i="29"/>
  <c r="B22" i="29"/>
  <c r="C22" i="29"/>
  <c r="D22" i="29"/>
  <c r="E22" i="29"/>
  <c r="F22" i="29"/>
  <c r="G22" i="29"/>
  <c r="H22" i="29"/>
  <c r="H23" i="29"/>
  <c r="AB2" i="29" l="1"/>
  <c r="AP22" i="29" l="1"/>
  <c r="I21" i="14" s="1"/>
  <c r="S13" i="14" s="1"/>
  <c r="AP19" i="29"/>
  <c r="I18" i="14" s="1"/>
  <c r="S12" i="14" s="1"/>
  <c r="AP16" i="29"/>
  <c r="I15" i="14" s="1"/>
  <c r="S11" i="14" s="1"/>
  <c r="AP13" i="29"/>
  <c r="I12" i="14" s="1"/>
  <c r="S10" i="14" s="1"/>
  <c r="AP10" i="29"/>
  <c r="I9" i="14" s="1"/>
  <c r="O9" i="14" l="1"/>
  <c r="V9" i="14" s="1"/>
  <c r="S9" i="14"/>
  <c r="O21" i="14"/>
  <c r="V13" i="14" s="1"/>
  <c r="O18" i="14"/>
  <c r="V12" i="14" s="1"/>
  <c r="O15" i="14" l="1"/>
  <c r="V11" i="14" s="1"/>
  <c r="O12" i="14"/>
  <c r="V10" i="14" s="1"/>
</calcChain>
</file>

<file path=xl/sharedStrings.xml><?xml version="1.0" encoding="utf-8"?>
<sst xmlns="http://schemas.openxmlformats.org/spreadsheetml/2006/main" count="242" uniqueCount="103">
  <si>
    <t>(Número de paquetes de datos aceptados/ Total de paquetes procesados) x100</t>
  </si>
  <si>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</si>
  <si>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</si>
  <si>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</si>
  <si>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</si>
  <si>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</si>
  <si>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</si>
  <si>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</si>
  <si>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</si>
  <si>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</si>
  <si>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</si>
  <si>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>ENTREVISTA</t>
  </si>
  <si>
    <t>Efectividad de la entrevista =</t>
  </si>
  <si>
    <t>Semanal (remesa)</t>
  </si>
  <si>
    <t>TRÁMITE</t>
  </si>
  <si>
    <t>(Número de trámites exitosos /Número de trámites aplicados) x 100</t>
  </si>
  <si>
    <t>(Número de trámites/Número de fichas requisitadas) x 100</t>
  </si>
  <si>
    <t>TRANSFERENCIA</t>
  </si>
  <si>
    <t xml:space="preserve">Transacciones exitosas = </t>
  </si>
  <si>
    <t>Trámites exitosos efectivos=</t>
  </si>
  <si>
    <t>CONCILIACIÓN</t>
  </si>
  <si>
    <t xml:space="preserve">Credenciales disponibles para entrega = </t>
  </si>
  <si>
    <t>ENTREGA</t>
  </si>
  <si>
    <t xml:space="preserve">Efectividad de entrega de CPV en MAC = </t>
  </si>
  <si>
    <t>SEMANA OPERATIVA</t>
  </si>
  <si>
    <t>Número de fichas requisitadas</t>
  </si>
  <si>
    <t xml:space="preserve">Número de trámites aplicados </t>
  </si>
  <si>
    <t>Total de paquetes procesados</t>
  </si>
  <si>
    <t>Credenciales Recibidas</t>
  </si>
  <si>
    <t xml:space="preserve">PROCESOS SUSTANTIVOS E INDICADORES </t>
  </si>
  <si>
    <t>Número de paquetes de datos aceptados</t>
  </si>
  <si>
    <t>Valor esperado</t>
  </si>
  <si>
    <t xml:space="preserve">Distrito </t>
  </si>
  <si>
    <t>Módulo</t>
  </si>
  <si>
    <t>TABLERO DE CONTROL DE PROCESOS SUSTANTIVOS DEL SISTEMA DE GESTIÓN DE LA CALIDAD</t>
  </si>
  <si>
    <t xml:space="preserve">CUADRO DE OBSERVACIONES </t>
  </si>
  <si>
    <t>Descripción</t>
  </si>
  <si>
    <t xml:space="preserve">No conformidad </t>
  </si>
  <si>
    <t xml:space="preserve">Valor que requiere atención y justificación en el apartado de observaciones </t>
  </si>
  <si>
    <t xml:space="preserve">Valor suficiente </t>
  </si>
  <si>
    <t xml:space="preserve">Semaforización </t>
  </si>
  <si>
    <t>*Registre el valor nominal solicitado en la celda, el resultado proporcional esta automatizado.</t>
  </si>
  <si>
    <t xml:space="preserve">% AVANCE REGISTRADO </t>
  </si>
  <si>
    <t xml:space="preserve">TABLERO DE CONTROL DISTRITAL DE PROCESOS SUSTANTIVOS DEL SISTEMA DE GESTIÓN DE LA CALIDAD </t>
  </si>
  <si>
    <t>((Credenciales recibidas -credenciales inconsistentes) / (Credenciales recibidas)) x 100</t>
  </si>
  <si>
    <t xml:space="preserve"> ((Credenciales entregadas - reimpresiones) / (Total de credenciales entregadas ))x 100</t>
  </si>
  <si>
    <t>Distrito 01</t>
  </si>
  <si>
    <t>Distrito 02</t>
  </si>
  <si>
    <t>Distrito 03</t>
  </si>
  <si>
    <t xml:space="preserve">Tablero de Control Estatal </t>
  </si>
  <si>
    <t>Estatal</t>
  </si>
  <si>
    <t>Dueño de Proceso</t>
  </si>
  <si>
    <t xml:space="preserve"> Auxiliar de Atención Ciudadana</t>
  </si>
  <si>
    <t>Operador de Equipo Tecnológico</t>
  </si>
  <si>
    <t>Responsable de Módulo</t>
  </si>
  <si>
    <t xml:space="preserve">INSTITUTO NACIONAL ELECTORAL
SISTEMA DE GESTIÓN DE LA CALIDAD
NAYARIT
</t>
  </si>
  <si>
    <t>Número de tramites</t>
  </si>
  <si>
    <t>Número de trámites exitosos</t>
  </si>
  <si>
    <t>Credenciales Recibidas-credenciales inconsistentes</t>
  </si>
  <si>
    <t>Credenciales entregadas - reinpresiones</t>
  </si>
  <si>
    <t>Total de credenciales entregadas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</si>
  <si>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</si>
  <si>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</si>
  <si>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</si>
  <si>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</si>
  <si>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</si>
  <si>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</si>
  <si>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</si>
  <si>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</si>
  <si>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</si>
  <si>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</si>
  <si>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</si>
  <si>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</si>
  <si>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</si>
  <si>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</si>
  <si>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</si>
  <si>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</si>
  <si>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</si>
  <si>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</si>
  <si>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</si>
  <si>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</si>
  <si>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</si>
  <si>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</si>
  <si>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</si>
  <si>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</si>
  <si>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</si>
  <si>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</si>
  <si>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</si>
  <si>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</si>
  <si>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CAMPAÑA ANUAL PERMANENTE 2021</t>
  </si>
  <si>
    <t>2021-36</t>
  </si>
  <si>
    <t>2021-37</t>
  </si>
  <si>
    <t>2021-38</t>
  </si>
  <si>
    <t>2021-39</t>
  </si>
  <si>
    <t>2021-40</t>
  </si>
  <si>
    <t>REMESA 202108, NO SE TIENE DATOS, DEBIDO A QUE SE ATENDIERON LOS SOLICITUDES DE TRAMITE PROGRAMADO CORRESPONDIENTES AL 10 DE FEBRERO.</t>
  </si>
  <si>
    <t>PROCESO</t>
  </si>
  <si>
    <t>ESTIMADO</t>
  </si>
  <si>
    <t>01</t>
  </si>
  <si>
    <t>02</t>
  </si>
  <si>
    <t>03</t>
  </si>
  <si>
    <t>ESTATAL</t>
  </si>
  <si>
    <t>Fecha de corte   30 / 06 /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</si>
</sst>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sz val="10"/>
      <color rgb="FF333F4F"/>
      <name val="Arial"/>
      <family val="2"/>
    </font>
    <font>
      <b/>
      <sz val="10"/>
      <color rgb="FF333F4F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14"/>
      <color theme="3"/>
      <name val="Arial"/>
      <family val="2"/>
    </font>
    <font>
      <b/>
      <sz val="14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8"/>
      <color theme="0"/>
      <name val="Arial Narrow"/>
      <family val="2"/>
    </font>
    <font>
      <b/>
      <sz val="10"/>
      <color theme="0"/>
      <name val="Arial Narrow"/>
      <family val="2"/>
    </font>
    <font>
      <sz val="8"/>
      <color theme="0"/>
      <name val="Arial"/>
      <family val="2"/>
    </font>
    <font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B8006E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theme="2"/>
      </left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rgb="FFB2B2B2"/>
      </left>
      <right/>
      <top style="double">
        <color rgb="FFB2B2B2"/>
      </top>
      <bottom style="double">
        <color rgb="FFB2B2B2"/>
      </bottom>
      <diagonal/>
    </border>
    <border>
      <left/>
      <right/>
      <top style="double">
        <color rgb="FFB2B2B2"/>
      </top>
      <bottom style="double">
        <color rgb="FFB2B2B2"/>
      </bottom>
      <diagonal/>
    </border>
    <border>
      <left/>
      <right style="double">
        <color rgb="FFB2B2B2"/>
      </right>
      <top style="double">
        <color rgb="FFB2B2B2"/>
      </top>
      <bottom style="double">
        <color rgb="FFB2B2B2"/>
      </bottom>
      <diagonal/>
    </border>
    <border>
      <left style="double">
        <color rgb="FFB2B2B2"/>
      </left>
      <right/>
      <top style="double">
        <color rgb="FFB2B2B2"/>
      </top>
      <bottom/>
      <diagonal/>
    </border>
    <border>
      <left/>
      <right/>
      <top style="double">
        <color rgb="FFB2B2B2"/>
      </top>
      <bottom/>
      <diagonal/>
    </border>
    <border>
      <left/>
      <right style="double">
        <color rgb="FFB2B2B2"/>
      </right>
      <top style="double">
        <color rgb="FFB2B2B2"/>
      </top>
      <bottom/>
      <diagonal/>
    </border>
    <border>
      <left style="double">
        <color rgb="FFB2B2B2"/>
      </left>
      <right/>
      <top/>
      <bottom style="double">
        <color rgb="FFB2B2B2"/>
      </bottom>
      <diagonal/>
    </border>
    <border>
      <left/>
      <right/>
      <top/>
      <bottom style="double">
        <color rgb="FFB2B2B2"/>
      </bottom>
      <diagonal/>
    </border>
    <border>
      <left/>
      <right style="double">
        <color rgb="FFB2B2B2"/>
      </right>
      <top/>
      <bottom style="double">
        <color rgb="FFB2B2B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double">
        <color rgb="FF7F7F7F"/>
      </bottom>
      <diagonal/>
    </border>
  </borders>
  <cellStyleXfs count="9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" borderId="0" applyFont="0" applyBorder="0" applyAlignment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/>
    </xf>
    <xf numFmtId="0" fontId="22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25" fillId="0" borderId="0" xfId="0" applyFont="1" applyAlignment="1">
      <alignment horizontal="justify" vertical="center" wrapText="1"/>
    </xf>
    <xf numFmtId="49" fontId="25" fillId="0" borderId="0" xfId="0" applyNumberFormat="1" applyFont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12" fillId="4" borderId="4" xfId="0" applyFont="1" applyFill="1" applyBorder="1" applyAlignment="1">
      <alignment horizontal="center" vertical="center" wrapText="1"/>
    </xf>
    <xf numFmtId="3" fontId="17" fillId="4" borderId="1" xfId="3" applyNumberFormat="1" applyFont="1" applyFill="1" applyBorder="1" applyAlignment="1">
      <alignment horizontal="center" vertical="center" wrapText="1"/>
    </xf>
    <xf numFmtId="0" fontId="13" fillId="4" borderId="4" xfId="3" applyNumberFormat="1" applyFont="1" applyFill="1" applyBorder="1" applyAlignment="1">
      <alignment horizontal="center" vertical="center" wrapText="1"/>
    </xf>
    <xf numFmtId="0" fontId="13" fillId="4" borderId="4" xfId="3" applyNumberFormat="1" applyFont="1" applyFill="1" applyBorder="1" applyAlignment="1">
      <alignment horizontal="center" wrapText="1"/>
    </xf>
    <xf numFmtId="2" fontId="2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5" fillId="0" borderId="10" xfId="0" applyFont="1" applyFill="1" applyBorder="1" applyAlignment="1">
      <alignment horizontal="center" vertical="center" wrapText="1"/>
    </xf>
    <xf numFmtId="2" fontId="21" fillId="0" borderId="10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/>
    </xf>
    <xf numFmtId="0" fontId="24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49" fontId="25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horizontal="justify" vertical="center" wrapText="1"/>
    </xf>
    <xf numFmtId="1" fontId="10" fillId="2" borderId="10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right" vertical="top" wrapText="1"/>
    </xf>
    <xf numFmtId="0" fontId="6" fillId="0" borderId="0" xfId="0" applyFont="1" applyBorder="1" applyAlignment="1">
      <alignment horizontal="left" vertical="top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0" fontId="1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3" fontId="5" fillId="0" borderId="13" xfId="5" applyNumberFormat="1" applyFont="1" applyFill="1" applyBorder="1" applyAlignment="1">
      <alignment horizontal="center" vertical="center"/>
    </xf>
    <xf numFmtId="3" fontId="18" fillId="4" borderId="13" xfId="5" applyNumberFormat="1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wrapText="1"/>
    </xf>
    <xf numFmtId="3" fontId="12" fillId="4" borderId="13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9" fillId="0" borderId="0" xfId="0" applyFont="1" applyAlignment="1">
      <alignment horizontal="right" vertical="top" wrapText="1"/>
    </xf>
    <xf numFmtId="0" fontId="16" fillId="2" borderId="1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16" fillId="2" borderId="13" xfId="0" applyFont="1" applyFill="1" applyBorder="1" applyAlignment="1">
      <alignment horizontal="center" vertical="center" wrapText="1"/>
    </xf>
    <xf numFmtId="3" fontId="5" fillId="0" borderId="13" xfId="5" applyNumberFormat="1" applyFont="1" applyBorder="1" applyAlignment="1">
      <alignment horizontal="center" vertical="center"/>
    </xf>
    <xf numFmtId="0" fontId="18" fillId="4" borderId="13" xfId="6" applyNumberFormat="1" applyFont="1" applyFill="1" applyBorder="1" applyAlignment="1">
      <alignment horizontal="center" vertical="center"/>
    </xf>
    <xf numFmtId="0" fontId="5" fillId="0" borderId="13" xfId="6" applyNumberFormat="1" applyFont="1" applyBorder="1" applyAlignment="1">
      <alignment horizontal="center" vertical="center"/>
    </xf>
    <xf numFmtId="3" fontId="29" fillId="11" borderId="29" xfId="0" applyNumberFormat="1" applyFont="1" applyFill="1" applyBorder="1" applyAlignment="1">
      <alignment horizontal="center" vertical="center"/>
    </xf>
    <xf numFmtId="3" fontId="30" fillId="0" borderId="29" xfId="0" applyNumberFormat="1" applyFont="1" applyBorder="1" applyAlignment="1">
      <alignment horizontal="center" vertical="center"/>
    </xf>
    <xf numFmtId="3" fontId="31" fillId="11" borderId="29" xfId="0" applyNumberFormat="1" applyFont="1" applyFill="1" applyBorder="1" applyAlignment="1">
      <alignment horizontal="center" vertical="center"/>
    </xf>
    <xf numFmtId="3" fontId="32" fillId="0" borderId="29" xfId="0" applyNumberFormat="1" applyFont="1" applyBorder="1" applyAlignment="1">
      <alignment horizontal="center" vertical="center"/>
    </xf>
    <xf numFmtId="1" fontId="18" fillId="4" borderId="13" xfId="6" applyNumberFormat="1" applyFont="1" applyFill="1" applyBorder="1" applyAlignment="1">
      <alignment horizontal="center" vertical="center"/>
    </xf>
    <xf numFmtId="0" fontId="5" fillId="0" borderId="13" xfId="6" applyNumberFormat="1" applyFont="1" applyFill="1" applyBorder="1" applyAlignment="1">
      <alignment horizontal="center" vertical="center"/>
    </xf>
    <xf numFmtId="3" fontId="5" fillId="12" borderId="13" xfId="5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34" fillId="0" borderId="0" xfId="0" quotePrefix="1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9" fontId="36" fillId="0" borderId="0" xfId="0" applyNumberFormat="1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horizontal="right" vertical="center" wrapText="1"/>
    </xf>
    <xf numFmtId="9" fontId="21" fillId="8" borderId="10" xfId="3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textRotation="90"/>
    </xf>
    <xf numFmtId="0" fontId="16" fillId="2" borderId="11" xfId="0" applyFont="1" applyFill="1" applyBorder="1" applyAlignment="1">
      <alignment horizontal="center" vertical="center" textRotation="90"/>
    </xf>
    <xf numFmtId="0" fontId="16" fillId="2" borderId="3" xfId="0" applyFont="1" applyFill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21" fillId="8" borderId="10" xfId="3" applyNumberFormat="1" applyFont="1" applyFill="1" applyBorder="1" applyAlignment="1">
      <alignment horizontal="center" vertical="center" wrapText="1"/>
    </xf>
    <xf numFmtId="9" fontId="20" fillId="0" borderId="2" xfId="3" applyNumberFormat="1" applyFont="1" applyFill="1" applyBorder="1" applyAlignment="1">
      <alignment horizontal="center" vertical="center"/>
    </xf>
    <xf numFmtId="9" fontId="20" fillId="0" borderId="3" xfId="3" applyNumberFormat="1" applyFont="1" applyFill="1" applyBorder="1" applyAlignment="1">
      <alignment horizontal="center" vertical="center"/>
    </xf>
    <xf numFmtId="9" fontId="19" fillId="0" borderId="2" xfId="2" applyNumberFormat="1" applyFont="1" applyFill="1" applyBorder="1" applyAlignment="1">
      <alignment horizontal="center" vertical="center"/>
    </xf>
    <xf numFmtId="9" fontId="19" fillId="0" borderId="3" xfId="2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 wrapText="1"/>
    </xf>
    <xf numFmtId="0" fontId="8" fillId="0" borderId="27" xfId="0" applyNumberFormat="1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9" fontId="19" fillId="0" borderId="26" xfId="2" applyNumberFormat="1" applyFont="1" applyFill="1" applyBorder="1" applyAlignment="1">
      <alignment horizontal="center" vertical="center"/>
    </xf>
    <xf numFmtId="9" fontId="19" fillId="0" borderId="27" xfId="2" applyNumberFormat="1" applyFont="1" applyFill="1" applyBorder="1" applyAlignment="1">
      <alignment horizontal="center" vertical="center"/>
    </xf>
    <xf numFmtId="9" fontId="21" fillId="4" borderId="13" xfId="3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 wrapText="1"/>
    </xf>
    <xf numFmtId="0" fontId="16" fillId="2" borderId="26" xfId="0" applyFont="1" applyFill="1" applyBorder="1" applyAlignment="1">
      <alignment horizontal="center" vertical="center" textRotation="90"/>
    </xf>
    <xf numFmtId="0" fontId="16" fillId="2" borderId="28" xfId="0" applyFont="1" applyFill="1" applyBorder="1" applyAlignment="1">
      <alignment horizontal="center" vertical="center" textRotation="90"/>
    </xf>
    <xf numFmtId="0" fontId="16" fillId="2" borderId="27" xfId="0" applyFont="1" applyFill="1" applyBorder="1" applyAlignment="1">
      <alignment horizontal="center" vertical="center" textRotation="90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4" fillId="10" borderId="14" xfId="0" applyNumberFormat="1" applyFont="1" applyFill="1" applyBorder="1" applyAlignment="1">
      <alignment horizontal="center" vertical="center" wrapText="1"/>
    </xf>
    <xf numFmtId="2" fontId="4" fillId="10" borderId="15" xfId="0" applyNumberFormat="1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</cellXfs>
  <cellStyles count="9">
    <cellStyle name="FONS" xfId="4"/>
    <cellStyle name="Millares" xfId="2" builtinId="3"/>
    <cellStyle name="Millares 2" xfId="5"/>
    <cellStyle name="Millares 2 2" xfId="8"/>
    <cellStyle name="Millares 3" xfId="7"/>
    <cellStyle name="Normal" xfId="0" builtinId="0"/>
    <cellStyle name="Normal 2" xfId="1"/>
    <cellStyle name="Porcentaje" xfId="3" builtinId="5"/>
    <cellStyle name="Porcentaje 2" xfId="6"/>
  </cellStyles>
  <dxfs count="0"/>
  <tableStyles count="0" defaultTableStyle="TableStyleMedium2" defaultPivotStyle="PivotStyleLight16"/>
  <colors>
    <mruColors>
      <color rgb="FF972958"/>
      <color rgb="FFFF69C2"/>
      <color rgb="FFB2B2B2"/>
      <color rgb="FF950054"/>
      <color rgb="FFD5007F"/>
      <color rgb="FFE98BD7"/>
      <color rgb="FFB8006E"/>
      <color rgb="FFFA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Distrito</a:t>
            </a:r>
            <a:r>
              <a:rPr lang="es-MX" b="1" baseline="0"/>
              <a:t> 01 </a:t>
            </a:r>
            <a:endParaRPr lang="es-MX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DE CONTROL DISTRITAL'!$Q$9:$Q$13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('PANEL DE CONTROL DISTRITAL'!$S$9,'PANEL DE CONTROL DISTRITAL'!$S$10,'PANEL DE CONTROL DISTRITAL'!$S$11,'PANEL DE CONTROL DISTRITAL'!$S$12,'PANEL DE CONTROL DISTRITAL'!$S$13)</c:f>
              <c:numCache>
                <c:formatCode>0%</c:formatCode>
                <c:ptCount val="5"/>
                <c:pt idx="0">
                  <c:v>0.96023494441679147</c:v>
                </c:pt>
                <c:pt idx="1">
                  <c:v>0.98860280696799885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63C-AA6C-15F9BB18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5383144"/>
        <c:axId val="255385736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('[1]PANEL DE CONTROL DISTRITAL'!$X$9,'[1]PANEL DE CONTROL DISTRITAL'!$X$10,'[1]PANEL DE CONTROL DISTRITAL'!$X$11,'[1]PANEL DE CONTROL DISTRITAL'!$X$12,'[1]PANEL DE CONTROL DISTRITAL'!$X$13)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('PANEL DE CONTROL DISTRITAL'!$R$9,'PANEL DE CONTROL DISTRITAL'!$R$10,'PANEL DE CONTROL DISTRITAL'!$R$11,'PANEL DE CONTROL DISTRITAL'!$R$12,'PANEL DE CONTROL DISTRITAL'!$R$13)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3C-AA6C-15F9BB18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54664"/>
        <c:axId val="255454280"/>
      </c:lineChart>
      <c:catAx>
        <c:axId val="25538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5736"/>
        <c:crosses val="autoZero"/>
        <c:auto val="1"/>
        <c:lblAlgn val="ctr"/>
        <c:lblOffset val="100"/>
        <c:noMultiLvlLbl val="0"/>
      </c:catAx>
      <c:valAx>
        <c:axId val="255385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3144"/>
        <c:crosses val="autoZero"/>
        <c:crossBetween val="between"/>
      </c:valAx>
      <c:valAx>
        <c:axId val="25545428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55454664"/>
        <c:crosses val="max"/>
        <c:crossBetween val="between"/>
      </c:valAx>
      <c:catAx>
        <c:axId val="25545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542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Distrito</a:t>
            </a:r>
            <a:r>
              <a:rPr lang="es-MX" b="1" baseline="0"/>
              <a:t> 02</a:t>
            </a:r>
            <a:endParaRPr lang="es-MX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DE CONTROL DISTRITAL'!$Q$9:$Q$13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('PANEL DE CONTROL DISTRITAL'!$T$9,'PANEL DE CONTROL DISTRITAL'!$T$10,'PANEL DE CONTROL DISTRITAL'!$T$11,'PANEL DE CONTROL DISTRITAL'!$T$12,'PANEL DE CONTROL DISTRITAL'!$T$13)</c:f>
              <c:numCache>
                <c:formatCode>0%</c:formatCode>
                <c:ptCount val="5"/>
                <c:pt idx="0">
                  <c:v>0.98231083659099216</c:v>
                </c:pt>
                <c:pt idx="1">
                  <c:v>0.99872041279240908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63C-AA6C-15F9BB18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5383144"/>
        <c:axId val="255385736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('[2]PANEL DE CONTROL DISTRITAL'!$X$9,'[2]PANEL DE CONTROL DISTRITAL'!$X$10,'[2]PANEL DE CONTROL DISTRITAL'!$X$11,'[2]PANEL DE CONTROL DISTRITAL'!$X$12,'[2]PANEL DE CONTROL DISTRITAL'!$X$13)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('PANEL DE CONTROL DISTRITAL'!$R$9,'PANEL DE CONTROL DISTRITAL'!$R$10,'PANEL DE CONTROL DISTRITAL'!$R$11,'PANEL DE CONTROL DISTRITAL'!$R$12,'PANEL DE CONTROL DISTRITAL'!$R$13)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3C-AA6C-15F9BB18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54664"/>
        <c:axId val="255454280"/>
      </c:lineChart>
      <c:catAx>
        <c:axId val="25538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5736"/>
        <c:crosses val="autoZero"/>
        <c:auto val="1"/>
        <c:lblAlgn val="ctr"/>
        <c:lblOffset val="100"/>
        <c:noMultiLvlLbl val="0"/>
      </c:catAx>
      <c:valAx>
        <c:axId val="255385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3144"/>
        <c:crosses val="autoZero"/>
        <c:crossBetween val="between"/>
      </c:valAx>
      <c:valAx>
        <c:axId val="25545428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55454664"/>
        <c:crosses val="max"/>
        <c:crossBetween val="between"/>
      </c:valAx>
      <c:catAx>
        <c:axId val="25545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542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Distrito</a:t>
            </a:r>
            <a:r>
              <a:rPr lang="es-MX" b="1" baseline="0"/>
              <a:t> 03</a:t>
            </a:r>
            <a:endParaRPr lang="es-MX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DE CONTROL DISTRITAL'!$Q$9:$Q$13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('PANEL DE CONTROL DISTRITAL'!$U$9,'PANEL DE CONTROL DISTRITAL'!$U$10,'PANEL DE CONTROL DISTRITAL'!$U$11,'PANEL DE CONTROL DISTRITAL'!$U$12,'PANEL DE CONTROL DISTRITAL'!$U$13)</c:f>
              <c:numCache>
                <c:formatCode>0%</c:formatCode>
                <c:ptCount val="5"/>
                <c:pt idx="0">
                  <c:v>1.0027117511637871</c:v>
                </c:pt>
                <c:pt idx="1">
                  <c:v>0.99053534601984594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63C-AA6C-15F9BB18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5383144"/>
        <c:axId val="255385736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('[2]PANEL DE CONTROL DISTRITAL'!$X$9,'[2]PANEL DE CONTROL DISTRITAL'!$X$10,'[2]PANEL DE CONTROL DISTRITAL'!$X$11,'[2]PANEL DE CONTROL DISTRITAL'!$X$12,'[2]PANEL DE CONTROL DISTRITAL'!$X$13)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('PANEL DE CONTROL DISTRITAL'!$R$9,'PANEL DE CONTROL DISTRITAL'!$R$10,'PANEL DE CONTROL DISTRITAL'!$R$11,'PANEL DE CONTROL DISTRITAL'!$R$12,'PANEL DE CONTROL DISTRITAL'!$R$13)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3C-AA6C-15F9BB18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54664"/>
        <c:axId val="255454280"/>
      </c:lineChart>
      <c:catAx>
        <c:axId val="25538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5736"/>
        <c:crosses val="autoZero"/>
        <c:auto val="1"/>
        <c:lblAlgn val="ctr"/>
        <c:lblOffset val="100"/>
        <c:noMultiLvlLbl val="0"/>
      </c:catAx>
      <c:valAx>
        <c:axId val="255385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3144"/>
        <c:crosses val="autoZero"/>
        <c:crossBetween val="between"/>
      </c:valAx>
      <c:valAx>
        <c:axId val="25545428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55454664"/>
        <c:crosses val="max"/>
        <c:crossBetween val="between"/>
      </c:valAx>
      <c:catAx>
        <c:axId val="25545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542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NAYARIT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'PANEL DE CONTROL DISTRITAL'!$Q$9:$Q$13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('PANEL DE CONTROL DISTRITAL'!$V$9,'PANEL DE CONTROL DISTRITAL'!$V$10,'PANEL DE CONTROL DISTRITAL'!$V$11,'PANEL DE CONTROL DISTRITAL'!$V$12,'PANEL DE CONTROL DISTRITAL'!$V$13)</c:f>
              <c:numCache>
                <c:formatCode>0%</c:formatCode>
                <c:ptCount val="5"/>
                <c:pt idx="0">
                  <c:v>0.98175251072385683</c:v>
                </c:pt>
                <c:pt idx="1">
                  <c:v>0.9926195219267514</c:v>
                </c:pt>
                <c:pt idx="2">
                  <c:v>0.9926195219267514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63C-AA6C-15F9BB18A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5383144"/>
        <c:axId val="255385736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('[2]PANEL DE CONTROL DISTRITAL'!$X$9,'[2]PANEL DE CONTROL DISTRITAL'!$X$10,'[2]PANEL DE CONTROL DISTRITAL'!$X$11,'[2]PANEL DE CONTROL DISTRITAL'!$X$12,'[2]PANEL DE CONTROL DISTRITAL'!$X$13)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('PANEL DE CONTROL DISTRITAL'!$R$9,'PANEL DE CONTROL DISTRITAL'!$R$10,'PANEL DE CONTROL DISTRITAL'!$R$11,'PANEL DE CONTROL DISTRITAL'!$R$12,'PANEL DE CONTROL DISTRITAL'!$R$13)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3C-AA6C-15F9BB18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54664"/>
        <c:axId val="255454280"/>
      </c:lineChart>
      <c:catAx>
        <c:axId val="25538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5736"/>
        <c:crosses val="autoZero"/>
        <c:auto val="1"/>
        <c:lblAlgn val="ctr"/>
        <c:lblOffset val="100"/>
        <c:noMultiLvlLbl val="0"/>
      </c:catAx>
      <c:valAx>
        <c:axId val="255385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383144"/>
        <c:crosses val="autoZero"/>
        <c:crossBetween val="between"/>
      </c:valAx>
      <c:valAx>
        <c:axId val="25545428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55454664"/>
        <c:crosses val="max"/>
        <c:crossBetween val="between"/>
      </c:valAx>
      <c:catAx>
        <c:axId val="25545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542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5070" cy="4857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1</xdr:rowOff>
    </xdr:from>
    <xdr:to>
      <xdr:col>5</xdr:col>
      <xdr:colOff>157739</xdr:colOff>
      <xdr:row>31</xdr:row>
      <xdr:rowOff>251838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212912</xdr:colOff>
      <xdr:row>23</xdr:row>
      <xdr:rowOff>1</xdr:rowOff>
    </xdr:from>
    <xdr:to>
      <xdr:col>10</xdr:col>
      <xdr:colOff>1524856</xdr:colOff>
      <xdr:row>31</xdr:row>
      <xdr:rowOff>251838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1587233</xdr:colOff>
      <xdr:row>23</xdr:row>
      <xdr:rowOff>13608</xdr:rowOff>
    </xdr:from>
    <xdr:to>
      <xdr:col>16</xdr:col>
      <xdr:colOff>477106</xdr:colOff>
      <xdr:row>31</xdr:row>
      <xdr:rowOff>265445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525876</xdr:colOff>
      <xdr:row>23</xdr:row>
      <xdr:rowOff>1</xdr:rowOff>
    </xdr:from>
    <xdr:to>
      <xdr:col>24</xdr:col>
      <xdr:colOff>259392</xdr:colOff>
      <xdr:row>31</xdr:row>
      <xdr:rowOff>251838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B1EE3D-7038-4526-916A-D0D9C49B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84B958-352D-4F07-AD45-F6E69B29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829D19-73E4-40DD-BBB5-0C31E440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9376" cy="485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122FFE-E662-4728-A777-F7755F1A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79367C-2930-4AD8-9696-C25D5C585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F8548C-77EF-49A9-996E-7A6AF3628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698524-9CE5-4F5C-9FB2-D33D3515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171D24-822F-4FA2-BFFD-34D6B735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3046C0-09AF-431B-AE8F-7FDD510D4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24EB21-8C0F-4946-B517-ECC0C58D7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VID-19/TABLEROS%20SGC%20(OCTUBRE%202020)/TABLEROS%20FINALES%20(OCTUBRE%202020)/TABLEROS/Tablero%20de%20Indicadores%20PROCESOS%20SUSTANTIVOS%20(NAYARI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VID-19\TABLEROS%20SGC%20(OCTUBRE%202020)\TABLEROS%20FINALES%20(OCTUBRE%202020)\TABLEROS\Tablero%20de%20Indicadores%20PROCESOS%20SUSTANTIVOS%20(NAYARI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 DISTRITAL"/>
      <sheetName val="180151"/>
      <sheetName val="180152"/>
      <sheetName val="180153"/>
      <sheetName val="180154"/>
      <sheetName val="180251"/>
      <sheetName val="180252 "/>
      <sheetName val="180253"/>
      <sheetName val="180351"/>
      <sheetName val="180352"/>
      <sheetName val="180353"/>
      <sheetName val="180354"/>
    </sheetNames>
    <sheetDataSet>
      <sheetData sheetId="0">
        <row r="9">
          <cell r="X9" t="str">
            <v>ENTREVISTA</v>
          </cell>
        </row>
        <row r="10">
          <cell r="X10" t="str">
            <v>TRÁMITE</v>
          </cell>
        </row>
        <row r="11">
          <cell r="X11" t="str">
            <v>TRANSFERENCIA</v>
          </cell>
        </row>
        <row r="12">
          <cell r="X12" t="str">
            <v>CONCILIACIÓN</v>
          </cell>
        </row>
        <row r="13">
          <cell r="X13" t="str">
            <v>ENTREGA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 DISTRIT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showGridLines="0" topLeftCell="A4" zoomScale="85" zoomScaleNormal="85" workbookViewId="0">
      <selection activeCell="I12" sqref="I12:I13"/>
    </sheetView>
  </sheetViews>
  <sheetFormatPr baseColWidth="10" defaultColWidth="11.42578125" defaultRowHeight="30" customHeight="1" x14ac:dyDescent="0.2"/>
  <cols>
    <col min="1" max="1" width="3" style="1" bestFit="1" customWidth="1"/>
    <col min="2" max="2" width="25.140625" style="1" customWidth="1"/>
    <col min="3" max="3" width="21.425781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3.28515625" style="1" customWidth="1"/>
    <col min="9" max="9" width="29.7109375" style="1" customWidth="1"/>
    <col min="10" max="10" width="1.5703125" style="1" customWidth="1"/>
    <col min="11" max="11" width="29.7109375" style="1" customWidth="1"/>
    <col min="12" max="12" width="1.5703125" style="1" customWidth="1"/>
    <col min="13" max="13" width="29.7109375" style="1" customWidth="1"/>
    <col min="14" max="14" width="1.5703125" style="1" customWidth="1"/>
    <col min="15" max="15" width="29.7109375" style="1" customWidth="1"/>
    <col min="16" max="16384" width="11.42578125" style="1"/>
  </cols>
  <sheetData>
    <row r="1" spans="1:22" ht="40.5" customHeight="1" x14ac:dyDescent="0.2">
      <c r="A1" s="108" t="s">
        <v>55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</row>
    <row r="2" spans="1:22" ht="40.5" customHeight="1" x14ac:dyDescent="0.2">
      <c r="A2" s="18"/>
      <c r="B2" s="18"/>
      <c r="C2" s="38"/>
      <c r="D2" s="77" t="s">
        <v>49</v>
      </c>
      <c r="E2" s="77"/>
      <c r="F2" s="77"/>
      <c r="G2" s="77"/>
      <c r="H2" s="16"/>
      <c r="I2" s="18"/>
      <c r="J2" s="18"/>
      <c r="K2" s="73" t="s">
        <v>102</v>
      </c>
      <c r="L2" s="73"/>
      <c r="M2" s="73"/>
      <c r="N2" s="73"/>
    </row>
    <row r="3" spans="1:22" ht="11.25" customHeight="1" x14ac:dyDescent="0.2">
      <c r="A3" s="18"/>
      <c r="B3" s="6"/>
      <c r="C3" s="6"/>
      <c r="D3" s="6"/>
      <c r="E3" s="6"/>
      <c r="F3" s="6"/>
      <c r="G3" s="6"/>
      <c r="H3" s="6"/>
    </row>
    <row r="4" spans="1:22" ht="30" customHeight="1" x14ac:dyDescent="0.2">
      <c r="A4" s="75" t="s">
        <v>43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</row>
    <row r="5" spans="1:22" ht="26.25" customHeight="1" x14ac:dyDescent="0.2">
      <c r="I5" s="76" t="s">
        <v>89</v>
      </c>
      <c r="J5" s="76"/>
      <c r="K5" s="76"/>
      <c r="L5" s="76"/>
      <c r="M5" s="76"/>
      <c r="N5" s="76"/>
      <c r="O5" s="76"/>
    </row>
    <row r="6" spans="1:22" ht="18" customHeight="1" x14ac:dyDescent="0.2">
      <c r="A6" s="79" t="s">
        <v>1</v>
      </c>
      <c r="B6" s="86" t="s">
        <v>29</v>
      </c>
      <c r="C6" s="87"/>
      <c r="D6" s="87"/>
      <c r="E6" s="87"/>
      <c r="F6" s="87"/>
      <c r="G6" s="87"/>
      <c r="H6" s="88"/>
      <c r="I6" s="78" t="s">
        <v>42</v>
      </c>
      <c r="J6" s="26"/>
      <c r="K6" s="78" t="s">
        <v>42</v>
      </c>
      <c r="L6" s="26"/>
      <c r="M6" s="78" t="s">
        <v>42</v>
      </c>
      <c r="N6" s="26"/>
      <c r="O6" s="78" t="s">
        <v>42</v>
      </c>
    </row>
    <row r="7" spans="1:22" ht="15.75" x14ac:dyDescent="0.2">
      <c r="A7" s="80"/>
      <c r="B7" s="86" t="s">
        <v>5</v>
      </c>
      <c r="C7" s="87"/>
      <c r="D7" s="88"/>
      <c r="E7" s="86" t="s">
        <v>6</v>
      </c>
      <c r="F7" s="87"/>
      <c r="G7" s="87"/>
      <c r="H7" s="88"/>
      <c r="I7" s="78"/>
      <c r="J7" s="26"/>
      <c r="K7" s="78"/>
      <c r="L7" s="26"/>
      <c r="M7" s="78"/>
      <c r="N7" s="26"/>
      <c r="O7" s="78"/>
    </row>
    <row r="8" spans="1:22" s="2" customFormat="1" ht="29.25" customHeight="1" x14ac:dyDescent="0.2">
      <c r="A8" s="81"/>
      <c r="B8" s="5" t="s">
        <v>10</v>
      </c>
      <c r="C8" s="5" t="s">
        <v>51</v>
      </c>
      <c r="D8" s="5" t="s">
        <v>2</v>
      </c>
      <c r="E8" s="5" t="s">
        <v>4</v>
      </c>
      <c r="F8" s="17" t="s">
        <v>3</v>
      </c>
      <c r="G8" s="17" t="s">
        <v>7</v>
      </c>
      <c r="H8" s="17" t="s">
        <v>9</v>
      </c>
      <c r="I8" s="34" t="s">
        <v>46</v>
      </c>
      <c r="J8" s="26"/>
      <c r="K8" s="34" t="s">
        <v>47</v>
      </c>
      <c r="L8" s="26"/>
      <c r="M8" s="34" t="s">
        <v>48</v>
      </c>
      <c r="N8" s="26"/>
      <c r="O8" s="34" t="s">
        <v>50</v>
      </c>
      <c r="Q8" s="62" t="s">
        <v>96</v>
      </c>
      <c r="R8" s="62" t="s">
        <v>97</v>
      </c>
      <c r="S8" s="63" t="s">
        <v>98</v>
      </c>
      <c r="T8" s="63" t="s">
        <v>99</v>
      </c>
      <c r="U8" s="63" t="s">
        <v>100</v>
      </c>
      <c r="V8" s="64" t="s">
        <v>101</v>
      </c>
    </row>
    <row r="9" spans="1:22" s="2" customFormat="1" ht="45" customHeight="1" x14ac:dyDescent="0.2">
      <c r="A9" s="96">
        <v>1</v>
      </c>
      <c r="B9" s="98" t="s">
        <v>11</v>
      </c>
      <c r="C9" s="98" t="s">
        <v>52</v>
      </c>
      <c r="D9" s="109" t="s">
        <v>12</v>
      </c>
      <c r="E9" s="82" t="s">
        <v>16</v>
      </c>
      <c r="F9" s="84" t="s">
        <v>13</v>
      </c>
      <c r="G9" s="92">
        <v>0.9</v>
      </c>
      <c r="H9" s="19" t="s">
        <v>25</v>
      </c>
      <c r="I9" s="89">
        <f>AVERAGE('180151'!AP10:AP11,'180152'!AP10:AP11,'180153'!AP10:AP11,'180154'!AP10:AP11)</f>
        <v>0.96023494441679147</v>
      </c>
      <c r="J9" s="27"/>
      <c r="K9" s="89">
        <f>AVERAGE('180251'!AP10:AP11,'180252'!AP10:AP11,'180253'!AP10:AP11)</f>
        <v>0.98231083659099216</v>
      </c>
      <c r="L9" s="27"/>
      <c r="M9" s="74">
        <f>AVERAGE('180351'!AP10:AP11,'180352'!AP10:AP11,'180353'!AP10:AP11,'180354'!AP10:AP11)</f>
        <v>1.0027117511637871</v>
      </c>
      <c r="N9" s="27"/>
      <c r="O9" s="74">
        <f>AVERAGE(I9,K9,M9)</f>
        <v>0.98175251072385683</v>
      </c>
      <c r="Q9" s="65" t="str">
        <f>B9</f>
        <v>ENTREVISTA</v>
      </c>
      <c r="R9" s="66">
        <v>0.9</v>
      </c>
      <c r="S9" s="66">
        <f>I9</f>
        <v>0.96023494441679147</v>
      </c>
      <c r="T9" s="66">
        <f>K9</f>
        <v>0.98231083659099216</v>
      </c>
      <c r="U9" s="66">
        <f>M9</f>
        <v>1.0027117511637871</v>
      </c>
      <c r="V9" s="66">
        <f>O9</f>
        <v>0.98175251072385683</v>
      </c>
    </row>
    <row r="10" spans="1:22" s="2" customFormat="1" ht="37.5" customHeight="1" x14ac:dyDescent="0.2">
      <c r="A10" s="97"/>
      <c r="B10" s="99"/>
      <c r="C10" s="99"/>
      <c r="D10" s="110"/>
      <c r="E10" s="83"/>
      <c r="F10" s="85"/>
      <c r="G10" s="93"/>
      <c r="H10" s="20" t="s">
        <v>56</v>
      </c>
      <c r="I10" s="89"/>
      <c r="J10" s="27"/>
      <c r="K10" s="89"/>
      <c r="L10" s="27"/>
      <c r="M10" s="74"/>
      <c r="N10" s="27"/>
      <c r="O10" s="74"/>
      <c r="Q10" s="65" t="str">
        <f>B12</f>
        <v>TRÁMITE</v>
      </c>
      <c r="R10" s="66">
        <v>0.9</v>
      </c>
      <c r="S10" s="66">
        <f>I12</f>
        <v>0.98860280696799885</v>
      </c>
      <c r="T10" s="66">
        <f>K12</f>
        <v>0.99872041279240908</v>
      </c>
      <c r="U10" s="66">
        <f>M12</f>
        <v>0.99053534601984594</v>
      </c>
      <c r="V10" s="66">
        <f>O12</f>
        <v>0.9926195219267514</v>
      </c>
    </row>
    <row r="11" spans="1:22" s="3" customFormat="1" ht="9" customHeight="1" x14ac:dyDescent="0.2">
      <c r="A11" s="94"/>
      <c r="B11" s="95"/>
      <c r="C11" s="95"/>
      <c r="D11" s="95"/>
      <c r="E11" s="95"/>
      <c r="F11" s="95"/>
      <c r="G11" s="95"/>
      <c r="H11" s="95"/>
      <c r="I11" s="7"/>
      <c r="J11" s="7"/>
      <c r="K11" s="7"/>
      <c r="L11" s="7"/>
      <c r="M11" s="7"/>
      <c r="N11" s="7"/>
      <c r="Q11" s="67" t="str">
        <f>B15</f>
        <v>TRANSFERENCIA</v>
      </c>
      <c r="R11" s="66">
        <v>0.9</v>
      </c>
      <c r="S11" s="66">
        <f>I15</f>
        <v>1</v>
      </c>
      <c r="T11" s="66">
        <f>K15</f>
        <v>1</v>
      </c>
      <c r="U11" s="66">
        <f>M15</f>
        <v>1</v>
      </c>
      <c r="V11" s="66">
        <f>O15</f>
        <v>0.9926195219267514</v>
      </c>
    </row>
    <row r="12" spans="1:22" s="3" customFormat="1" ht="42" customHeight="1" x14ac:dyDescent="0.2">
      <c r="A12" s="96">
        <v>2</v>
      </c>
      <c r="B12" s="98" t="s">
        <v>14</v>
      </c>
      <c r="C12" s="98" t="s">
        <v>53</v>
      </c>
      <c r="D12" s="82" t="s">
        <v>19</v>
      </c>
      <c r="E12" s="100" t="s">
        <v>15</v>
      </c>
      <c r="F12" s="84" t="s">
        <v>13</v>
      </c>
      <c r="G12" s="90">
        <v>0.9</v>
      </c>
      <c r="H12" s="21" t="s">
        <v>26</v>
      </c>
      <c r="I12" s="89">
        <f>AVERAGE('180151'!AP13:AP14,'180152'!AP13:AP14,'180153'!AP13:AP14,'180154'!AP13:AP14)</f>
        <v>0.98860280696799885</v>
      </c>
      <c r="J12" s="27"/>
      <c r="K12" s="89">
        <f>AVERAGE('180251'!AP13:AP14,'180252'!AP13:AP14,'180253'!AP13:AP14)</f>
        <v>0.99872041279240908</v>
      </c>
      <c r="L12" s="27"/>
      <c r="M12" s="74">
        <f>AVERAGE('180351'!AP13:AP14,'180352'!AP13:AP14,'180353'!AP13:AP14,'180354'!AP13:AP14)</f>
        <v>0.99053534601984594</v>
      </c>
      <c r="N12" s="27"/>
      <c r="O12" s="74">
        <f>(I12+K12+M12)/3</f>
        <v>0.9926195219267514</v>
      </c>
      <c r="Q12" s="67" t="str">
        <f>B18</f>
        <v>CONCILIACIÓN</v>
      </c>
      <c r="R12" s="66">
        <v>0.9</v>
      </c>
      <c r="S12" s="66">
        <f>I18</f>
        <v>1</v>
      </c>
      <c r="T12" s="66">
        <f>K18</f>
        <v>1</v>
      </c>
      <c r="U12" s="66">
        <f>M18</f>
        <v>1</v>
      </c>
      <c r="V12" s="66">
        <f>O18</f>
        <v>1</v>
      </c>
    </row>
    <row r="13" spans="1:22" s="3" customFormat="1" ht="42" customHeight="1" x14ac:dyDescent="0.2">
      <c r="A13" s="97"/>
      <c r="B13" s="99"/>
      <c r="C13" s="99"/>
      <c r="D13" s="83"/>
      <c r="E13" s="101"/>
      <c r="F13" s="85"/>
      <c r="G13" s="91"/>
      <c r="H13" s="20" t="s">
        <v>57</v>
      </c>
      <c r="I13" s="89"/>
      <c r="J13" s="27"/>
      <c r="K13" s="89"/>
      <c r="L13" s="27"/>
      <c r="M13" s="74"/>
      <c r="N13" s="27"/>
      <c r="O13" s="74"/>
      <c r="Q13" s="67" t="str">
        <f>B21</f>
        <v>ENTREGA</v>
      </c>
      <c r="R13" s="66">
        <v>0.9</v>
      </c>
      <c r="S13" s="66">
        <f>I21</f>
        <v>1</v>
      </c>
      <c r="T13" s="66">
        <f>K21</f>
        <v>1</v>
      </c>
      <c r="U13" s="66">
        <f>M21</f>
        <v>1</v>
      </c>
      <c r="V13" s="66">
        <f>O21</f>
        <v>1</v>
      </c>
    </row>
    <row r="14" spans="1:22" s="72" customFormat="1" ht="9" customHeight="1" x14ac:dyDescent="0.2">
      <c r="A14" s="68"/>
      <c r="B14" s="69"/>
      <c r="C14" s="69"/>
      <c r="D14" s="69"/>
      <c r="E14" s="69"/>
      <c r="F14" s="69"/>
      <c r="G14" s="69"/>
      <c r="H14" s="69"/>
      <c r="I14" s="70"/>
      <c r="J14" s="71"/>
      <c r="K14" s="70"/>
      <c r="L14" s="71"/>
      <c r="M14" s="70"/>
      <c r="N14" s="71"/>
    </row>
    <row r="15" spans="1:22" s="3" customFormat="1" ht="39" customHeight="1" x14ac:dyDescent="0.2">
      <c r="A15" s="96">
        <v>3</v>
      </c>
      <c r="B15" s="98" t="s">
        <v>17</v>
      </c>
      <c r="C15" s="98" t="s">
        <v>54</v>
      </c>
      <c r="D15" s="82" t="s">
        <v>18</v>
      </c>
      <c r="E15" s="100" t="s">
        <v>0</v>
      </c>
      <c r="F15" s="111" t="s">
        <v>13</v>
      </c>
      <c r="G15" s="90">
        <v>0.9</v>
      </c>
      <c r="H15" s="22" t="s">
        <v>27</v>
      </c>
      <c r="I15" s="89">
        <f>AVERAGE('180151'!AP16:AP17,'180152'!AP16:AP17,'180153'!AP16:AP17,'180154'!AP16:AP17)</f>
        <v>1</v>
      </c>
      <c r="J15" s="23"/>
      <c r="K15" s="89">
        <f>AVERAGE('180251'!AP16:AP17,'180252'!AP16:AP17,'180253'!AP16:AP17)</f>
        <v>1</v>
      </c>
      <c r="L15" s="23"/>
      <c r="M15" s="74">
        <f>AVERAGE('180351'!AP16:AP17,'180352'!AP16:AP17,'180353'!AP16:AP17,'180354'!AP16:AP17)</f>
        <v>1</v>
      </c>
      <c r="N15" s="23"/>
      <c r="O15" s="74">
        <f>(I12+K12+M12)/3</f>
        <v>0.9926195219267514</v>
      </c>
    </row>
    <row r="16" spans="1:22" s="3" customFormat="1" ht="51" customHeight="1" x14ac:dyDescent="0.2">
      <c r="A16" s="97"/>
      <c r="B16" s="99"/>
      <c r="C16" s="99"/>
      <c r="D16" s="83"/>
      <c r="E16" s="101"/>
      <c r="F16" s="112"/>
      <c r="G16" s="91"/>
      <c r="H16" s="22" t="s">
        <v>30</v>
      </c>
      <c r="I16" s="89"/>
      <c r="J16" s="27"/>
      <c r="K16" s="89"/>
      <c r="L16" s="27"/>
      <c r="M16" s="74"/>
      <c r="N16" s="27"/>
      <c r="O16" s="74"/>
    </row>
    <row r="17" spans="1:15" s="3" customFormat="1" ht="9" customHeight="1" x14ac:dyDescent="0.2">
      <c r="A17" s="94"/>
      <c r="B17" s="95"/>
      <c r="C17" s="95"/>
      <c r="D17" s="95"/>
      <c r="E17" s="95"/>
      <c r="F17" s="95"/>
      <c r="G17" s="95"/>
      <c r="H17" s="95"/>
      <c r="I17" s="8"/>
      <c r="J17" s="28"/>
      <c r="K17" s="8"/>
      <c r="L17" s="28"/>
      <c r="M17" s="8"/>
      <c r="N17" s="28"/>
    </row>
    <row r="18" spans="1:15" s="3" customFormat="1" ht="37.5" customHeight="1" x14ac:dyDescent="0.2">
      <c r="A18" s="96">
        <v>4</v>
      </c>
      <c r="B18" s="98" t="s">
        <v>20</v>
      </c>
      <c r="C18" s="98" t="s">
        <v>54</v>
      </c>
      <c r="D18" s="82" t="s">
        <v>21</v>
      </c>
      <c r="E18" s="106" t="s">
        <v>44</v>
      </c>
      <c r="F18" s="111" t="s">
        <v>13</v>
      </c>
      <c r="G18" s="90">
        <v>0.9</v>
      </c>
      <c r="H18" s="21" t="s">
        <v>28</v>
      </c>
      <c r="I18" s="89">
        <f>AVERAGE('180151'!AP19:AP20,'180152'!AP19:AP20,'180153'!AP19:AP20,'180154'!AP19:AP20)</f>
        <v>1</v>
      </c>
      <c r="J18" s="27"/>
      <c r="K18" s="89">
        <f>AVERAGE('180251'!AP19:AP20,'180252'!AP19:AP20,'180253'!AP19:AP20)</f>
        <v>1</v>
      </c>
      <c r="L18" s="27"/>
      <c r="M18" s="74">
        <f>AVERAGE('180351'!AP19:AP20,'180352'!AP19:AP20,'180353'!AP19:AP20,'180354'!AP19:AP20)</f>
        <v>1</v>
      </c>
      <c r="N18" s="27"/>
      <c r="O18" s="74">
        <f>(I18+K18+M18)/3</f>
        <v>1</v>
      </c>
    </row>
    <row r="19" spans="1:15" s="3" customFormat="1" ht="48.75" customHeight="1" x14ac:dyDescent="0.2">
      <c r="A19" s="97"/>
      <c r="B19" s="99"/>
      <c r="C19" s="99"/>
      <c r="D19" s="83"/>
      <c r="E19" s="107"/>
      <c r="F19" s="112"/>
      <c r="G19" s="91"/>
      <c r="H19" s="21" t="s">
        <v>58</v>
      </c>
      <c r="I19" s="89"/>
      <c r="J19" s="27"/>
      <c r="K19" s="89"/>
      <c r="L19" s="27"/>
      <c r="M19" s="74"/>
      <c r="N19" s="27"/>
      <c r="O19" s="74"/>
    </row>
    <row r="20" spans="1:15" s="3" customFormat="1" ht="9" customHeight="1" x14ac:dyDescent="0.2">
      <c r="A20" s="94"/>
      <c r="B20" s="95"/>
      <c r="C20" s="95"/>
      <c r="D20" s="95"/>
      <c r="E20" s="95"/>
      <c r="F20" s="95"/>
      <c r="G20" s="95"/>
      <c r="H20" s="95"/>
      <c r="I20" s="8"/>
      <c r="J20" s="28"/>
      <c r="K20" s="8"/>
      <c r="L20" s="28"/>
      <c r="M20" s="8"/>
      <c r="N20" s="28"/>
    </row>
    <row r="21" spans="1:15" s="3" customFormat="1" ht="33" customHeight="1" x14ac:dyDescent="0.2">
      <c r="A21" s="104">
        <v>5</v>
      </c>
      <c r="B21" s="98" t="s">
        <v>22</v>
      </c>
      <c r="C21" s="98" t="s">
        <v>53</v>
      </c>
      <c r="D21" s="82" t="s">
        <v>23</v>
      </c>
      <c r="E21" s="106" t="s">
        <v>45</v>
      </c>
      <c r="F21" s="84" t="s">
        <v>13</v>
      </c>
      <c r="G21" s="90">
        <v>0.9</v>
      </c>
      <c r="H21" s="21" t="s">
        <v>60</v>
      </c>
      <c r="I21" s="89">
        <f>AVERAGE('180151'!AP22:AP23,'180152'!AP22:AP23,'180153'!AP22:AP23,'180154'!AP22:AP23)</f>
        <v>1</v>
      </c>
      <c r="J21" s="27"/>
      <c r="K21" s="89">
        <f>AVERAGE('180251'!AP22:AP23,'180252'!AP22:AP23,'180253'!AP22:AP23)</f>
        <v>1</v>
      </c>
      <c r="L21" s="27"/>
      <c r="M21" s="74">
        <f>AVERAGE('180351'!AP22:AP23,'180352'!AP22:AP23,'180353'!AP22:AP23,'180354'!AP22:AP23)</f>
        <v>1</v>
      </c>
      <c r="N21" s="27"/>
      <c r="O21" s="74">
        <f>(I21+K21+M21)/3</f>
        <v>1</v>
      </c>
    </row>
    <row r="22" spans="1:15" s="4" customFormat="1" ht="46.5" customHeight="1" x14ac:dyDescent="0.2">
      <c r="A22" s="105"/>
      <c r="B22" s="99"/>
      <c r="C22" s="99"/>
      <c r="D22" s="83"/>
      <c r="E22" s="107"/>
      <c r="F22" s="85"/>
      <c r="G22" s="91"/>
      <c r="H22" s="21" t="s">
        <v>59</v>
      </c>
      <c r="I22" s="89"/>
      <c r="J22" s="27"/>
      <c r="K22" s="89"/>
      <c r="L22" s="27"/>
      <c r="M22" s="74"/>
      <c r="N22" s="27"/>
      <c r="O22" s="74"/>
    </row>
    <row r="23" spans="1:15" s="4" customFormat="1" ht="23.25" x14ac:dyDescent="0.2">
      <c r="A23" s="102"/>
      <c r="B23" s="103"/>
      <c r="C23" s="103"/>
      <c r="D23" s="103"/>
      <c r="E23" s="103"/>
      <c r="F23" s="103"/>
      <c r="G23" s="103"/>
      <c r="H23" s="103"/>
      <c r="I23" s="23"/>
      <c r="J23" s="23"/>
    </row>
    <row r="24" spans="1:15" ht="18.75" customHeight="1" x14ac:dyDescent="0.2">
      <c r="A24" s="14"/>
      <c r="B24" s="25"/>
      <c r="C24" s="25"/>
      <c r="D24" s="25"/>
      <c r="E24" s="25"/>
      <c r="F24" s="25"/>
      <c r="G24" s="25"/>
      <c r="H24" s="25"/>
      <c r="I24" s="24"/>
      <c r="J24" s="24"/>
    </row>
  </sheetData>
  <mergeCells count="72">
    <mergeCell ref="I21:I22"/>
    <mergeCell ref="C18:C19"/>
    <mergeCell ref="C21:C22"/>
    <mergeCell ref="A9:A10"/>
    <mergeCell ref="B9:B10"/>
    <mergeCell ref="D9:D10"/>
    <mergeCell ref="G15:G16"/>
    <mergeCell ref="A15:A16"/>
    <mergeCell ref="B15:B16"/>
    <mergeCell ref="F15:F16"/>
    <mergeCell ref="C9:C10"/>
    <mergeCell ref="C12:C13"/>
    <mergeCell ref="C15:C16"/>
    <mergeCell ref="B18:B19"/>
    <mergeCell ref="E18:E19"/>
    <mergeCell ref="F18:F19"/>
    <mergeCell ref="K21:K22"/>
    <mergeCell ref="M21:M22"/>
    <mergeCell ref="A1:N1"/>
    <mergeCell ref="K18:K19"/>
    <mergeCell ref="M18:M19"/>
    <mergeCell ref="K9:K10"/>
    <mergeCell ref="M9:M10"/>
    <mergeCell ref="I15:I16"/>
    <mergeCell ref="A17:H17"/>
    <mergeCell ref="A18:A19"/>
    <mergeCell ref="I18:I19"/>
    <mergeCell ref="M12:M13"/>
    <mergeCell ref="K15:K16"/>
    <mergeCell ref="M15:M16"/>
    <mergeCell ref="K12:K13"/>
    <mergeCell ref="D18:D19"/>
    <mergeCell ref="A23:H23"/>
    <mergeCell ref="A20:H20"/>
    <mergeCell ref="A21:A22"/>
    <mergeCell ref="B21:B22"/>
    <mergeCell ref="D21:D22"/>
    <mergeCell ref="E21:E22"/>
    <mergeCell ref="F21:F22"/>
    <mergeCell ref="G21:G22"/>
    <mergeCell ref="B6:H6"/>
    <mergeCell ref="B7:D7"/>
    <mergeCell ref="E7:H7"/>
    <mergeCell ref="I9:I10"/>
    <mergeCell ref="G18:G19"/>
    <mergeCell ref="I12:I13"/>
    <mergeCell ref="G9:G10"/>
    <mergeCell ref="A11:H11"/>
    <mergeCell ref="A12:A13"/>
    <mergeCell ref="B12:B13"/>
    <mergeCell ref="D12:D13"/>
    <mergeCell ref="E12:E13"/>
    <mergeCell ref="F12:F13"/>
    <mergeCell ref="G12:G13"/>
    <mergeCell ref="D15:D16"/>
    <mergeCell ref="E15:E16"/>
    <mergeCell ref="K2:N2"/>
    <mergeCell ref="O18:O19"/>
    <mergeCell ref="O21:O22"/>
    <mergeCell ref="A4:O4"/>
    <mergeCell ref="I5:O5"/>
    <mergeCell ref="D2:G2"/>
    <mergeCell ref="O6:O7"/>
    <mergeCell ref="O9:O10"/>
    <mergeCell ref="O12:O13"/>
    <mergeCell ref="O15:O16"/>
    <mergeCell ref="I6:I7"/>
    <mergeCell ref="K6:K7"/>
    <mergeCell ref="M6:M7"/>
    <mergeCell ref="A6:A8"/>
    <mergeCell ref="E9:E10"/>
    <mergeCell ref="F9:F10"/>
  </mergeCells>
  <conditionalFormatting sqref="I9:J22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{5EC15DF9-54FB-4FED-A908-0D1A7E1FC0B8}</x14:id>
        </ext>
      </extLst>
    </cfRule>
  </conditionalFormatting>
  <conditionalFormatting sqref="K9:L22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{24701D79-D03A-46AC-B88B-0DB1B44C5051}</x14:id>
        </ext>
      </extLst>
    </cfRule>
  </conditionalFormatting>
  <conditionalFormatting sqref="O9:O10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{1B1F86B3-8CA4-40B3-8BFA-3ACC9DF3718C}</x14:id>
        </ext>
      </extLst>
    </cfRule>
  </conditionalFormatting>
  <conditionalFormatting sqref="O9:O10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{830549AB-A344-4D30-85E2-CAA507113CAD}</x14:id>
        </ext>
      </extLst>
    </cfRule>
  </conditionalFormatting>
  <conditionalFormatting sqref="O12:O13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{C1E8086D-008A-4671-A430-2AC7BE5059E0}</x14:id>
        </ext>
      </extLst>
    </cfRule>
  </conditionalFormatting>
  <conditionalFormatting sqref="O12:O13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{505CC74C-8A9A-4375-AB92-A6BDF9E3A67A}</x14:id>
        </ext>
      </extLst>
    </cfRule>
  </conditionalFormatting>
  <conditionalFormatting sqref="O15:O16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{D46FBF87-855A-49F7-8682-CF7258D16464}</x14:id>
        </ext>
      </extLst>
    </cfRule>
  </conditionalFormatting>
  <conditionalFormatting sqref="O15:O16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{10228EE7-F4FC-4E03-A5B6-8170BB457D75}</x14:id>
        </ext>
      </extLst>
    </cfRule>
  </conditionalFormatting>
  <conditionalFormatting sqref="O18:O19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{D9679399-8567-4E17-9EA3-DF97AB8AE33E}</x14:id>
        </ext>
      </extLst>
    </cfRule>
  </conditionalFormatting>
  <conditionalFormatting sqref="O18:O19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{015DEA7E-05B4-492A-922A-7AB5D974259F}</x14:id>
        </ext>
      </extLst>
    </cfRule>
  </conditionalFormatting>
  <conditionalFormatting sqref="O21:O22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{B38451E1-2831-414B-B1B0-9D6E0958BA19}</x14:id>
        </ext>
      </extLst>
    </cfRule>
  </conditionalFormatting>
  <conditionalFormatting sqref="O21:O22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{FA288E2F-CD32-4DCA-8443-99554E21B51B}</x14:id>
        </ext>
      </extLst>
    </cfRule>
  </conditionalFormatting>
  <conditionalFormatting sqref="K9:K10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{8C0DF1C2-74F3-41EA-B8E5-FE52EFD39CF8}</x14:id>
        </ext>
      </extLst>
    </cfRule>
  </conditionalFormatting>
  <conditionalFormatting sqref="I11:N11 I17:N17 I14:N14 I20:N20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{DDA11D83-AEE3-4A5C-BB65-F3C88DB7EADE}</x14:id>
        </ext>
      </extLst>
    </cfRule>
  </conditionalFormatting>
  <conditionalFormatting sqref="I9:N10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{1DABA211-F9E3-4E77-8709-DF86FAD7C9EE}</x14:id>
        </ext>
      </extLst>
    </cfRule>
  </conditionalFormatting>
  <conditionalFormatting sqref="I9:J23 K9:N22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{A1D2A8DA-0DF5-44A4-8191-DD37E251674B}</x14:id>
        </ext>
      </extLst>
    </cfRule>
  </conditionalFormatting>
  <conditionalFormatting sqref="I12:I13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{49B954E3-61AE-4F73-B933-F4E0CBB86AAA}</x14:id>
        </ext>
      </extLst>
    </cfRule>
  </conditionalFormatting>
  <conditionalFormatting sqref="I15:I16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{B774519E-10FF-461E-AE92-5F9B5003D7E6}</x14:id>
        </ext>
      </extLst>
    </cfRule>
  </conditionalFormatting>
  <conditionalFormatting sqref="I18:I19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{F5F977DC-C00D-4FBD-8DB6-F29416110C41}</x14:id>
        </ext>
      </extLst>
    </cfRule>
  </conditionalFormatting>
  <conditionalFormatting sqref="I21:I2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{CB6FF01E-9268-44FD-85E4-3BD6E1B631A3}</x14:id>
        </ext>
      </extLst>
    </cfRule>
  </conditionalFormatting>
  <conditionalFormatting sqref="K12:K13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{F43AE427-4CEB-4571-986C-AA9040E18FD5}</x14:id>
        </ext>
      </extLst>
    </cfRule>
  </conditionalFormatting>
  <conditionalFormatting sqref="K12:K1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{8C98E6A8-588D-4348-8B39-A785876A97F3}</x14:id>
        </ext>
      </extLst>
    </cfRule>
  </conditionalFormatting>
  <conditionalFormatting sqref="K15:K16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{D7A0DA9E-416D-4D09-A1EB-83E9C649459C}</x14:id>
        </ext>
      </extLst>
    </cfRule>
  </conditionalFormatting>
  <conditionalFormatting sqref="K15:K16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{18F70455-6FF9-4F36-9B0C-FCF33836994C}</x14:id>
        </ext>
      </extLst>
    </cfRule>
  </conditionalFormatting>
  <conditionalFormatting sqref="K18:K1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{B6D5765B-BAA7-418F-B164-57C3F5E5240C}</x14:id>
        </ext>
      </extLst>
    </cfRule>
  </conditionalFormatting>
  <conditionalFormatting sqref="K18:K1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{F34BD424-95EC-4994-9A8C-6C212B1AE355}</x14:id>
        </ext>
      </extLst>
    </cfRule>
  </conditionalFormatting>
  <conditionalFormatting sqref="K21:K2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{3EC7284F-FCF2-42DE-9532-FA9D4CED49E6}</x14:id>
        </ext>
      </extLst>
    </cfRule>
  </conditionalFormatting>
  <conditionalFormatting sqref="K21:K22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{93F93E81-2555-4610-9D0D-7D751F31E53B}</x14:id>
        </ext>
      </extLst>
    </cfRule>
  </conditionalFormatting>
  <conditionalFormatting sqref="M12:M13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{4794329F-08EB-46F3-8B32-F01FC5EADCA8}</x14:id>
        </ext>
      </extLst>
    </cfRule>
  </conditionalFormatting>
  <conditionalFormatting sqref="M15:M1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{DDB8D722-AAD3-416D-BACA-471B0BD1A745}</x14:id>
        </ext>
      </extLst>
    </cfRule>
  </conditionalFormatting>
  <conditionalFormatting sqref="M18:M1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{3DE2C299-572B-46A7-A495-4FB890A0C4B7}</x14:id>
        </ext>
      </extLst>
    </cfRule>
  </conditionalFormatting>
  <conditionalFormatting sqref="M21:M2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{B6AEDEBA-E8DC-48A5-9B24-158A8DA567E4}</x14:id>
        </ext>
      </extLst>
    </cfRule>
  </conditionalFormatting>
  <dataValidations disablePrompts="1" count="1">
    <dataValidation showDropDown="1" showInputMessage="1" showErrorMessage="1" sqref="G21 G12 G15 G9 G18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48" fitToHeight="0" orientation="landscape" r:id="rId1"/>
  <ignoredErrors>
    <ignoredError sqref="S8:U8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15DF9-54FB-4FED-A908-0D1A7E1FC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I9:J22</xm:sqref>
        </x14:conditionalFormatting>
        <x14:conditionalFormatting xmlns:xm="http://schemas.microsoft.com/office/excel/2006/main">
          <x14:cfRule type="dataBar" id="{24701D79-D03A-46AC-B88B-0DB1B44C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K9:L22</xm:sqref>
        </x14:conditionalFormatting>
        <x14:conditionalFormatting xmlns:xm="http://schemas.microsoft.com/office/excel/2006/main">
          <x14:cfRule type="dataBar" id="{1B1F86B3-8CA4-40B3-8BFA-3ACC9DF3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O9:O10</xm:sqref>
        </x14:conditionalFormatting>
        <x14:conditionalFormatting xmlns:xm="http://schemas.microsoft.com/office/excel/2006/main">
          <x14:cfRule type="dataBar" id="{830549AB-A344-4D30-85E2-CAA507113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O9:O10</xm:sqref>
        </x14:conditionalFormatting>
        <x14:conditionalFormatting xmlns:xm="http://schemas.microsoft.com/office/excel/2006/main">
          <x14:cfRule type="dataBar" id="{C1E8086D-008A-4671-A430-2AC7BE505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505CC74C-8A9A-4375-AB92-A6BDF9E3A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D46FBF87-855A-49F7-8682-CF7258D16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10228EE7-F4FC-4E03-A5B6-8170BB457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D9679399-8567-4E17-9EA3-DF97AB8AE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015DEA7E-05B4-492A-922A-7AB5D9742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B38451E1-2831-414B-B1B0-9D6E0958B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FA288E2F-CD32-4DCA-8443-99554E21B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8C0DF1C2-74F3-41EA-B8E5-FE52EFD3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DDA11D83-AEE3-4A5C-BB65-F3C88DB7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I11:N11 I17:N17 I14:N14 I20:N20</xm:sqref>
        </x14:conditionalFormatting>
        <x14:conditionalFormatting xmlns:xm="http://schemas.microsoft.com/office/excel/2006/main">
          <x14:cfRule type="dataBar" id="{1DABA211-F9E3-4E77-8709-DF86FAD7C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I9:N10</xm:sqref>
        </x14:conditionalFormatting>
        <x14:conditionalFormatting xmlns:xm="http://schemas.microsoft.com/office/excel/2006/main">
          <x14:cfRule type="dataBar" id="{A1D2A8DA-0DF5-44A4-8191-DD37E2516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I9:J23 K9:N22</xm:sqref>
        </x14:conditionalFormatting>
        <x14:conditionalFormatting xmlns:xm="http://schemas.microsoft.com/office/excel/2006/main">
          <x14:cfRule type="dataBar" id="{49B954E3-61AE-4F73-B933-F4E0CBB86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I12:I13</xm:sqref>
        </x14:conditionalFormatting>
        <x14:conditionalFormatting xmlns:xm="http://schemas.microsoft.com/office/excel/2006/main">
          <x14:cfRule type="dataBar" id="{B774519E-10FF-461E-AE92-5F9B5003D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I15:I16</xm:sqref>
        </x14:conditionalFormatting>
        <x14:conditionalFormatting xmlns:xm="http://schemas.microsoft.com/office/excel/2006/main">
          <x14:cfRule type="dataBar" id="{F5F977DC-C00D-4FBD-8DB6-F29416110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I18:I19</xm:sqref>
        </x14:conditionalFormatting>
        <x14:conditionalFormatting xmlns:xm="http://schemas.microsoft.com/office/excel/2006/main">
          <x14:cfRule type="dataBar" id="{CB6FF01E-9268-44FD-85E4-3BD6E1B63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I21:I22</xm:sqref>
        </x14:conditionalFormatting>
        <x14:conditionalFormatting xmlns:xm="http://schemas.microsoft.com/office/excel/2006/main">
          <x14:cfRule type="dataBar" id="{F43AE427-4CEB-4571-986C-AA9040E18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8C98E6A8-588D-4348-8B39-A785876A9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7A0DA9E-416D-4D09-A1EB-83E9C6494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K15:K16</xm:sqref>
        </x14:conditionalFormatting>
        <x14:conditionalFormatting xmlns:xm="http://schemas.microsoft.com/office/excel/2006/main">
          <x14:cfRule type="dataBar" id="{18F70455-6FF9-4F36-9B0C-FCF338369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K15:K16</xm:sqref>
        </x14:conditionalFormatting>
        <x14:conditionalFormatting xmlns:xm="http://schemas.microsoft.com/office/excel/2006/main">
          <x14:cfRule type="dataBar" id="{B6D5765B-BAA7-418F-B164-57C3F5E52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  <x14:conditionalFormatting xmlns:xm="http://schemas.microsoft.com/office/excel/2006/main">
          <x14:cfRule type="dataBar" id="{F34BD424-95EC-4994-9A8C-6C212B1AE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K18:K19</xm:sqref>
        </x14:conditionalFormatting>
        <x14:conditionalFormatting xmlns:xm="http://schemas.microsoft.com/office/excel/2006/main">
          <x14:cfRule type="dataBar" id="{3EC7284F-FCF2-42DE-9532-FA9D4CED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K21:K22</xm:sqref>
        </x14:conditionalFormatting>
        <x14:conditionalFormatting xmlns:xm="http://schemas.microsoft.com/office/excel/2006/main">
          <x14:cfRule type="dataBar" id="{93F93E81-2555-4610-9D0D-7D751F31E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K21:K22</xm:sqref>
        </x14:conditionalFormatting>
        <x14:conditionalFormatting xmlns:xm="http://schemas.microsoft.com/office/excel/2006/main">
          <x14:cfRule type="dataBar" id="{4794329F-08EB-46F3-8B32-F01FC5EADC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M12:M13</xm:sqref>
        </x14:conditionalFormatting>
        <x14:conditionalFormatting xmlns:xm="http://schemas.microsoft.com/office/excel/2006/main">
          <x14:cfRule type="dataBar" id="{DDB8D722-AAD3-416D-BACA-471B0BD1A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M15:M16</xm:sqref>
        </x14:conditionalFormatting>
        <x14:conditionalFormatting xmlns:xm="http://schemas.microsoft.com/office/excel/2006/main">
          <x14:cfRule type="dataBar" id="{3DE2C299-572B-46A7-A495-4FB890A0C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M18:M19</xm:sqref>
        </x14:conditionalFormatting>
        <x14:conditionalFormatting xmlns:xm="http://schemas.microsoft.com/office/excel/2006/main">
          <x14:cfRule type="dataBar" id="{B6AEDEBA-E8DC-48A5-9B24-158A8DA56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M21:M22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B35"/>
  <sheetViews>
    <sheetView showGridLines="0" topLeftCell="I1" zoomScale="80" zoomScaleNormal="80" workbookViewId="0">
      <selection activeCell="AC19" sqref="AC19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180352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40</v>
      </c>
      <c r="J10" s="43">
        <v>314</v>
      </c>
      <c r="K10" s="43">
        <v>218</v>
      </c>
      <c r="L10" s="43">
        <v>191</v>
      </c>
      <c r="M10" s="43">
        <v>189</v>
      </c>
      <c r="N10" s="43">
        <v>148</v>
      </c>
      <c r="O10" s="43">
        <v>174</v>
      </c>
      <c r="P10" s="43">
        <v>138</v>
      </c>
      <c r="Q10" s="43">
        <v>174</v>
      </c>
      <c r="R10" s="43">
        <v>0</v>
      </c>
      <c r="S10" s="43">
        <v>148</v>
      </c>
      <c r="T10" s="43">
        <v>159</v>
      </c>
      <c r="U10" s="43">
        <v>155</v>
      </c>
      <c r="V10" s="43">
        <v>133</v>
      </c>
      <c r="W10" s="43">
        <v>151</v>
      </c>
      <c r="X10" s="43">
        <v>178</v>
      </c>
      <c r="Y10" s="43">
        <v>111</v>
      </c>
      <c r="Z10" s="43">
        <v>0</v>
      </c>
      <c r="AA10" s="43">
        <v>0</v>
      </c>
      <c r="AB10" s="43">
        <v>0</v>
      </c>
      <c r="AC10" s="43">
        <v>498</v>
      </c>
      <c r="AD10" s="43">
        <v>587</v>
      </c>
      <c r="AE10" s="43">
        <v>666</v>
      </c>
      <c r="AF10" s="43">
        <v>635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1.0060277275467149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40</v>
      </c>
      <c r="J11" s="42">
        <v>314</v>
      </c>
      <c r="K11" s="42">
        <v>218</v>
      </c>
      <c r="L11" s="42">
        <v>191</v>
      </c>
      <c r="M11" s="42">
        <v>189</v>
      </c>
      <c r="N11" s="42">
        <v>148</v>
      </c>
      <c r="O11" s="42">
        <v>174</v>
      </c>
      <c r="P11" s="42">
        <v>138</v>
      </c>
      <c r="Q11" s="42">
        <v>174</v>
      </c>
      <c r="R11" s="42">
        <v>0</v>
      </c>
      <c r="S11" s="42">
        <v>148</v>
      </c>
      <c r="T11" s="42">
        <v>159</v>
      </c>
      <c r="U11" s="42">
        <v>155</v>
      </c>
      <c r="V11" s="42">
        <v>133</v>
      </c>
      <c r="W11" s="61">
        <v>151</v>
      </c>
      <c r="X11" s="42">
        <v>178</v>
      </c>
      <c r="Y11" s="42">
        <v>111</v>
      </c>
      <c r="Z11" s="42">
        <v>0</v>
      </c>
      <c r="AA11" s="42">
        <v>0</v>
      </c>
      <c r="AB11" s="42">
        <v>0</v>
      </c>
      <c r="AC11" s="42">
        <v>498</v>
      </c>
      <c r="AD11" s="42">
        <v>587</v>
      </c>
      <c r="AE11" s="42">
        <v>648</v>
      </c>
      <c r="AF11" s="42">
        <v>623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53">
        <v>40</v>
      </c>
      <c r="J13" s="53">
        <v>314</v>
      </c>
      <c r="K13" s="53">
        <v>218</v>
      </c>
      <c r="L13" s="53">
        <v>191</v>
      </c>
      <c r="M13" s="53">
        <v>189</v>
      </c>
      <c r="N13" s="53">
        <v>148</v>
      </c>
      <c r="O13" s="53">
        <v>174</v>
      </c>
      <c r="P13" s="53">
        <v>138</v>
      </c>
      <c r="Q13" s="53">
        <v>174</v>
      </c>
      <c r="R13" s="53">
        <v>0</v>
      </c>
      <c r="S13" s="53">
        <v>148</v>
      </c>
      <c r="T13" s="53">
        <v>159</v>
      </c>
      <c r="U13" s="53">
        <v>154</v>
      </c>
      <c r="V13" s="53">
        <v>133</v>
      </c>
      <c r="W13" s="53">
        <v>151</v>
      </c>
      <c r="X13" s="53">
        <v>178</v>
      </c>
      <c r="Y13" s="53">
        <v>111</v>
      </c>
      <c r="Z13" s="43">
        <v>0</v>
      </c>
      <c r="AA13" s="43">
        <v>0</v>
      </c>
      <c r="AB13" s="43">
        <v>0</v>
      </c>
      <c r="AC13" s="43">
        <v>493</v>
      </c>
      <c r="AD13" s="43">
        <v>579</v>
      </c>
      <c r="AE13" s="43">
        <v>644</v>
      </c>
      <c r="AF13" s="43">
        <v>617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0.99517781796262805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60">
        <v>40</v>
      </c>
      <c r="J14" s="60">
        <v>314</v>
      </c>
      <c r="K14" s="60">
        <v>218</v>
      </c>
      <c r="L14" s="60">
        <v>191</v>
      </c>
      <c r="M14" s="60">
        <v>189</v>
      </c>
      <c r="N14" s="60">
        <v>148</v>
      </c>
      <c r="O14" s="60">
        <v>174</v>
      </c>
      <c r="P14" s="60">
        <v>138</v>
      </c>
      <c r="Q14" s="60">
        <v>174</v>
      </c>
      <c r="R14" s="60">
        <v>0</v>
      </c>
      <c r="S14" s="60">
        <v>148</v>
      </c>
      <c r="T14" s="60">
        <v>159</v>
      </c>
      <c r="U14" s="60">
        <v>155</v>
      </c>
      <c r="V14" s="60">
        <v>133</v>
      </c>
      <c r="W14" s="60">
        <v>151</v>
      </c>
      <c r="X14" s="60">
        <v>178</v>
      </c>
      <c r="Y14" s="60">
        <v>111</v>
      </c>
      <c r="Z14" s="42">
        <v>0</v>
      </c>
      <c r="AA14" s="42">
        <v>0</v>
      </c>
      <c r="AB14" s="42">
        <v>0</v>
      </c>
      <c r="AC14" s="42">
        <v>498</v>
      </c>
      <c r="AD14" s="42">
        <v>587</v>
      </c>
      <c r="AE14" s="42">
        <v>648</v>
      </c>
      <c r="AF14" s="42">
        <v>623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3">
        <v>1</v>
      </c>
      <c r="X16" s="43">
        <v>1</v>
      </c>
      <c r="Y16" s="43">
        <v>1</v>
      </c>
      <c r="Z16" s="43">
        <v>0</v>
      </c>
      <c r="AA16" s="43">
        <v>0</v>
      </c>
      <c r="AB16" s="43">
        <v>0</v>
      </c>
      <c r="AC16" s="43">
        <v>1</v>
      </c>
      <c r="AD16" s="43">
        <v>1</v>
      </c>
      <c r="AE16" s="43">
        <v>1</v>
      </c>
      <c r="AF16" s="43">
        <v>1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1</v>
      </c>
      <c r="T17" s="42">
        <v>1</v>
      </c>
      <c r="U17" s="42">
        <v>1</v>
      </c>
      <c r="V17" s="42">
        <v>1</v>
      </c>
      <c r="W17" s="42">
        <v>1</v>
      </c>
      <c r="X17" s="42">
        <v>1</v>
      </c>
      <c r="Y17" s="42">
        <v>1</v>
      </c>
      <c r="Z17" s="42">
        <v>0</v>
      </c>
      <c r="AA17" s="42">
        <v>0</v>
      </c>
      <c r="AB17" s="42">
        <v>0</v>
      </c>
      <c r="AC17" s="42">
        <v>1</v>
      </c>
      <c r="AD17" s="42">
        <v>1</v>
      </c>
      <c r="AE17" s="42">
        <v>1</v>
      </c>
      <c r="AF17" s="42">
        <v>1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59">
        <v>919</v>
      </c>
      <c r="J19" s="59">
        <v>961</v>
      </c>
      <c r="K19" s="59">
        <v>841</v>
      </c>
      <c r="L19" s="59">
        <v>153</v>
      </c>
      <c r="M19" s="59">
        <v>171</v>
      </c>
      <c r="N19" s="59">
        <v>262</v>
      </c>
      <c r="O19" s="59">
        <v>173</v>
      </c>
      <c r="P19" s="59">
        <v>0</v>
      </c>
      <c r="Q19" s="59">
        <v>229</v>
      </c>
      <c r="R19" s="59">
        <v>0</v>
      </c>
      <c r="S19" s="59">
        <v>88</v>
      </c>
      <c r="T19" s="59">
        <v>272</v>
      </c>
      <c r="U19" s="59">
        <v>134</v>
      </c>
      <c r="V19" s="59">
        <v>97</v>
      </c>
      <c r="W19" s="59">
        <v>97</v>
      </c>
      <c r="X19" s="59">
        <v>109</v>
      </c>
      <c r="Y19" s="59">
        <v>109</v>
      </c>
      <c r="Z19" s="59">
        <v>94</v>
      </c>
      <c r="AA19" s="43">
        <v>112</v>
      </c>
      <c r="AB19" s="43">
        <v>0</v>
      </c>
      <c r="AC19" s="43">
        <v>0</v>
      </c>
      <c r="AD19" s="43">
        <v>261</v>
      </c>
      <c r="AE19" s="43">
        <v>855</v>
      </c>
      <c r="AF19" s="43">
        <v>476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60">
        <v>919</v>
      </c>
      <c r="J20" s="60">
        <v>961</v>
      </c>
      <c r="K20" s="60">
        <v>841</v>
      </c>
      <c r="L20" s="60">
        <v>153</v>
      </c>
      <c r="M20" s="60">
        <v>171</v>
      </c>
      <c r="N20" s="60">
        <v>262</v>
      </c>
      <c r="O20" s="60">
        <v>173</v>
      </c>
      <c r="P20" s="60">
        <v>0</v>
      </c>
      <c r="Q20" s="60">
        <v>229</v>
      </c>
      <c r="R20" s="60">
        <v>0</v>
      </c>
      <c r="S20" s="60">
        <v>88</v>
      </c>
      <c r="T20" s="60">
        <v>272</v>
      </c>
      <c r="U20" s="60">
        <v>134</v>
      </c>
      <c r="V20" s="60">
        <v>97</v>
      </c>
      <c r="W20" s="60">
        <v>97</v>
      </c>
      <c r="X20" s="60">
        <v>109</v>
      </c>
      <c r="Y20" s="60">
        <v>109</v>
      </c>
      <c r="Z20" s="60">
        <v>94</v>
      </c>
      <c r="AA20" s="42">
        <v>112</v>
      </c>
      <c r="AB20" s="42">
        <v>0</v>
      </c>
      <c r="AC20" s="42">
        <v>0</v>
      </c>
      <c r="AD20" s="42">
        <v>261</v>
      </c>
      <c r="AE20" s="42">
        <v>855</v>
      </c>
      <c r="AF20" s="42">
        <v>476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59">
        <v>212</v>
      </c>
      <c r="J22" s="59">
        <v>1242</v>
      </c>
      <c r="K22" s="59">
        <v>1506</v>
      </c>
      <c r="L22" s="59">
        <v>1232</v>
      </c>
      <c r="M22" s="59">
        <v>380</v>
      </c>
      <c r="N22" s="59">
        <v>316</v>
      </c>
      <c r="O22" s="59">
        <v>331</v>
      </c>
      <c r="P22" s="59">
        <v>110</v>
      </c>
      <c r="Q22" s="59">
        <v>334</v>
      </c>
      <c r="R22" s="59">
        <v>0</v>
      </c>
      <c r="S22" s="59">
        <v>143</v>
      </c>
      <c r="T22" s="59">
        <v>151</v>
      </c>
      <c r="U22" s="59">
        <v>158</v>
      </c>
      <c r="V22" s="59">
        <v>115</v>
      </c>
      <c r="W22" s="59">
        <v>115</v>
      </c>
      <c r="X22" s="59">
        <v>146</v>
      </c>
      <c r="Y22" s="59">
        <v>71</v>
      </c>
      <c r="Z22" s="43">
        <v>135</v>
      </c>
      <c r="AA22" s="43">
        <v>272</v>
      </c>
      <c r="AB22" s="43">
        <v>0</v>
      </c>
      <c r="AC22" s="43">
        <v>14</v>
      </c>
      <c r="AD22" s="43">
        <v>222</v>
      </c>
      <c r="AE22" s="43">
        <v>487</v>
      </c>
      <c r="AF22" s="43">
        <v>581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60">
        <v>212</v>
      </c>
      <c r="J23" s="60">
        <v>1242</v>
      </c>
      <c r="K23" s="60">
        <v>1506</v>
      </c>
      <c r="L23" s="60">
        <v>1232</v>
      </c>
      <c r="M23" s="60">
        <v>380</v>
      </c>
      <c r="N23" s="60">
        <v>316</v>
      </c>
      <c r="O23" s="60">
        <v>331</v>
      </c>
      <c r="P23" s="60">
        <v>110</v>
      </c>
      <c r="Q23" s="60">
        <v>334</v>
      </c>
      <c r="R23" s="60">
        <v>0</v>
      </c>
      <c r="S23" s="60">
        <v>143</v>
      </c>
      <c r="T23" s="60">
        <v>151</v>
      </c>
      <c r="U23" s="60">
        <v>158</v>
      </c>
      <c r="V23" s="60">
        <v>115</v>
      </c>
      <c r="W23" s="60">
        <v>115</v>
      </c>
      <c r="X23" s="60">
        <v>146</v>
      </c>
      <c r="Y23" s="60">
        <v>71</v>
      </c>
      <c r="Z23" s="42">
        <v>135</v>
      </c>
      <c r="AA23" s="42">
        <v>272</v>
      </c>
      <c r="AB23" s="42">
        <v>0</v>
      </c>
      <c r="AC23" s="42">
        <v>14</v>
      </c>
      <c r="AD23" s="42">
        <v>222</v>
      </c>
      <c r="AE23" s="42">
        <v>487</v>
      </c>
      <c r="AF23" s="42">
        <v>581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{FD948DFF-50C1-4AE2-9ABF-565FA1646513}</x14:id>
        </ext>
      </extLst>
    </cfRule>
  </conditionalFormatting>
  <conditionalFormatting sqref="AP22:AP23 AP19:AP20 AP13:AP14 AP10:AP11 AP16:AP17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{BE110F31-17D8-46D3-A4A6-BF65C3FC7AB8}</x14:id>
        </ext>
      </extLst>
    </cfRule>
  </conditionalFormatting>
  <conditionalFormatting sqref="AC11:AI11 AN11:AO11">
    <cfRule type="colorScale" priority="3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1:AB11">
    <cfRule type="colorScale" priority="2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4:AI14 AN14:AO14">
    <cfRule type="colorScale" priority="2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4:AB14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M17 AG17:AI17 AN17:AO17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7:AB17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0:AI20 AN20:AO20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A20:AB20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3:AI23 AN23:AO23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23:AB23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Y11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Y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Z20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17:Y17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Y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7:AF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948DFF-50C1-4AE2-9ABF-565FA1646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BE110F31-17D8-46D3-A4A6-BF65C3FC7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B35"/>
  <sheetViews>
    <sheetView showGridLines="0" topLeftCell="T8" zoomScaleNormal="100" workbookViewId="0">
      <selection activeCell="AD22" sqref="AD22:AF23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180353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14</v>
      </c>
      <c r="J10" s="43">
        <v>20</v>
      </c>
      <c r="K10" s="43">
        <v>16</v>
      </c>
      <c r="L10" s="43">
        <v>18</v>
      </c>
      <c r="M10" s="43">
        <v>22</v>
      </c>
      <c r="N10" s="43">
        <v>14</v>
      </c>
      <c r="O10" s="43">
        <v>21</v>
      </c>
      <c r="P10" s="43">
        <v>3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113</v>
      </c>
      <c r="AE10" s="43">
        <v>143</v>
      </c>
      <c r="AF10" s="43">
        <v>97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1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14</v>
      </c>
      <c r="J11" s="42">
        <v>20</v>
      </c>
      <c r="K11" s="42">
        <v>16</v>
      </c>
      <c r="L11" s="42">
        <v>18</v>
      </c>
      <c r="M11" s="42">
        <v>22</v>
      </c>
      <c r="N11" s="42">
        <v>14</v>
      </c>
      <c r="O11" s="42">
        <v>21</v>
      </c>
      <c r="P11" s="42">
        <v>3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113</v>
      </c>
      <c r="AE11" s="42">
        <v>143</v>
      </c>
      <c r="AF11" s="42">
        <v>97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53">
        <v>14</v>
      </c>
      <c r="J13" s="53">
        <v>20</v>
      </c>
      <c r="K13" s="53">
        <v>16</v>
      </c>
      <c r="L13" s="53">
        <v>18</v>
      </c>
      <c r="M13" s="53">
        <v>22</v>
      </c>
      <c r="N13" s="53">
        <v>14</v>
      </c>
      <c r="O13" s="53">
        <v>21</v>
      </c>
      <c r="P13" s="53">
        <v>3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113</v>
      </c>
      <c r="AE13" s="43">
        <v>142</v>
      </c>
      <c r="AF13" s="43">
        <v>96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0.99584199584199584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60">
        <v>14</v>
      </c>
      <c r="J14" s="60">
        <v>20</v>
      </c>
      <c r="K14" s="60">
        <v>16</v>
      </c>
      <c r="L14" s="60">
        <v>18</v>
      </c>
      <c r="M14" s="60">
        <v>22</v>
      </c>
      <c r="N14" s="60">
        <v>14</v>
      </c>
      <c r="O14" s="60">
        <v>21</v>
      </c>
      <c r="P14" s="60">
        <v>3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113</v>
      </c>
      <c r="AE14" s="42">
        <v>143</v>
      </c>
      <c r="AF14" s="42">
        <v>97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1</v>
      </c>
      <c r="AE16" s="43">
        <v>1</v>
      </c>
      <c r="AF16" s="43">
        <v>1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3">
        <v>1</v>
      </c>
      <c r="J17" s="43">
        <v>1</v>
      </c>
      <c r="K17" s="43">
        <v>1</v>
      </c>
      <c r="L17" s="43">
        <v>1</v>
      </c>
      <c r="M17" s="43">
        <v>1</v>
      </c>
      <c r="N17" s="43">
        <v>1</v>
      </c>
      <c r="O17" s="43">
        <v>1</v>
      </c>
      <c r="P17" s="43">
        <v>1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1</v>
      </c>
      <c r="AE17" s="42">
        <v>1</v>
      </c>
      <c r="AF17" s="42">
        <v>1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59">
        <v>59</v>
      </c>
      <c r="J19" s="59">
        <v>342</v>
      </c>
      <c r="K19" s="59">
        <v>226</v>
      </c>
      <c r="L19" s="59">
        <v>24</v>
      </c>
      <c r="M19" s="59">
        <v>19</v>
      </c>
      <c r="N19" s="59">
        <v>23</v>
      </c>
      <c r="O19" s="59">
        <v>30</v>
      </c>
      <c r="P19" s="59">
        <v>14</v>
      </c>
      <c r="Q19" s="59">
        <v>5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18</v>
      </c>
      <c r="AF19" s="43">
        <v>219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60">
        <v>59</v>
      </c>
      <c r="J20" s="60">
        <v>342</v>
      </c>
      <c r="K20" s="60">
        <v>226</v>
      </c>
      <c r="L20" s="60">
        <v>24</v>
      </c>
      <c r="M20" s="60">
        <v>19</v>
      </c>
      <c r="N20" s="60">
        <v>23</v>
      </c>
      <c r="O20" s="60">
        <v>30</v>
      </c>
      <c r="P20" s="60">
        <v>14</v>
      </c>
      <c r="Q20" s="60">
        <v>5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18</v>
      </c>
      <c r="AF20" s="42">
        <v>219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59">
        <v>92</v>
      </c>
      <c r="J22" s="59">
        <v>219</v>
      </c>
      <c r="K22" s="59">
        <v>439</v>
      </c>
      <c r="L22" s="59">
        <v>154</v>
      </c>
      <c r="M22" s="59">
        <v>77</v>
      </c>
      <c r="N22" s="59">
        <v>45</v>
      </c>
      <c r="O22" s="59">
        <v>41</v>
      </c>
      <c r="P22" s="59">
        <v>32</v>
      </c>
      <c r="Q22" s="59">
        <v>41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5</v>
      </c>
      <c r="AE22" s="43">
        <v>20</v>
      </c>
      <c r="AF22" s="43">
        <v>138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60">
        <v>92</v>
      </c>
      <c r="J23" s="60">
        <v>219</v>
      </c>
      <c r="K23" s="60">
        <v>439</v>
      </c>
      <c r="L23" s="60">
        <v>154</v>
      </c>
      <c r="M23" s="60">
        <v>77</v>
      </c>
      <c r="N23" s="60">
        <v>45</v>
      </c>
      <c r="O23" s="60">
        <v>41</v>
      </c>
      <c r="P23" s="60">
        <v>32</v>
      </c>
      <c r="Q23" s="60">
        <v>41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5</v>
      </c>
      <c r="AE23" s="42">
        <v>20</v>
      </c>
      <c r="AF23" s="42">
        <v>138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{D2FC452D-1BA3-4E6B-96B6-575AFC2A3220}</x14:id>
        </ext>
      </extLst>
    </cfRule>
  </conditionalFormatting>
  <conditionalFormatting sqref="AP22:AP23 AP19:AP20 AP13:AP14 AP10:AP11 AP16:AP17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{090E010A-F0C4-4273-924B-96DAC6998689}</x14:id>
        </ext>
      </extLst>
    </cfRule>
  </conditionalFormatting>
  <conditionalFormatting sqref="Q11:V11 AC11:AI11 AN11:AO11">
    <cfRule type="colorScale" priority="2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4:V14 AC14:AI14 AN14:AO14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V17 AC17:AD17 AN17:AO17 AG17:AI17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7:AB17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0:V20 AC20:AI20 AN20:AO20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3:V23 AC23:AI23 AN23:AO23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7:X17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P11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P14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Q20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Q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E17:AF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disablePrompts="1"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FC452D-1BA3-4E6B-96B6-575AFC2A3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090E010A-F0C4-4273-924B-96DAC6998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B35"/>
  <sheetViews>
    <sheetView showGridLines="0" topLeftCell="H1" zoomScale="80" zoomScaleNormal="80" workbookViewId="0">
      <selection activeCell="AF16" sqref="AF16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180354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2</v>
      </c>
      <c r="J10" s="43">
        <v>7</v>
      </c>
      <c r="K10" s="43">
        <v>20</v>
      </c>
      <c r="L10" s="43">
        <v>29</v>
      </c>
      <c r="M10" s="43">
        <v>30</v>
      </c>
      <c r="N10" s="43">
        <v>27</v>
      </c>
      <c r="O10" s="43">
        <v>28</v>
      </c>
      <c r="P10" s="43">
        <v>5</v>
      </c>
      <c r="Q10" s="43">
        <v>1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137</v>
      </c>
      <c r="AE10" s="43">
        <v>137</v>
      </c>
      <c r="AF10" s="43">
        <v>208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1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2</v>
      </c>
      <c r="J11" s="42">
        <v>7</v>
      </c>
      <c r="K11" s="42">
        <v>20</v>
      </c>
      <c r="L11" s="42">
        <v>29</v>
      </c>
      <c r="M11" s="42">
        <v>30</v>
      </c>
      <c r="N11" s="42">
        <v>27</v>
      </c>
      <c r="O11" s="42">
        <v>28</v>
      </c>
      <c r="P11" s="42">
        <v>5</v>
      </c>
      <c r="Q11" s="42">
        <v>1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137</v>
      </c>
      <c r="AE11" s="42">
        <v>137</v>
      </c>
      <c r="AF11" s="42">
        <v>208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53">
        <v>2</v>
      </c>
      <c r="J13" s="53">
        <v>7</v>
      </c>
      <c r="K13" s="53">
        <v>19</v>
      </c>
      <c r="L13" s="53">
        <v>28</v>
      </c>
      <c r="M13" s="53">
        <v>30</v>
      </c>
      <c r="N13" s="53">
        <v>26</v>
      </c>
      <c r="O13" s="53">
        <v>28</v>
      </c>
      <c r="P13" s="53">
        <v>5</v>
      </c>
      <c r="Q13" s="53">
        <v>1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133</v>
      </c>
      <c r="AE13" s="43">
        <v>135</v>
      </c>
      <c r="AF13" s="43">
        <v>206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0.98256735340729007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60">
        <v>2</v>
      </c>
      <c r="J14" s="60">
        <v>7</v>
      </c>
      <c r="K14" s="60">
        <v>20</v>
      </c>
      <c r="L14" s="60">
        <v>29</v>
      </c>
      <c r="M14" s="60">
        <v>30</v>
      </c>
      <c r="N14" s="60">
        <v>27</v>
      </c>
      <c r="O14" s="60">
        <v>28</v>
      </c>
      <c r="P14" s="60">
        <v>5</v>
      </c>
      <c r="Q14" s="60">
        <v>1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137</v>
      </c>
      <c r="AE14" s="42">
        <v>137</v>
      </c>
      <c r="AF14" s="42">
        <v>208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0</v>
      </c>
      <c r="W16" s="43">
        <v>1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1</v>
      </c>
      <c r="AE16" s="43">
        <v>1</v>
      </c>
      <c r="AF16" s="43">
        <v>1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1</v>
      </c>
      <c r="T17" s="42">
        <v>1</v>
      </c>
      <c r="U17" s="42">
        <v>1</v>
      </c>
      <c r="V17" s="42">
        <v>0</v>
      </c>
      <c r="W17" s="42">
        <v>1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1</v>
      </c>
      <c r="AE17" s="42">
        <v>1</v>
      </c>
      <c r="AF17" s="42">
        <v>1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59">
        <v>0</v>
      </c>
      <c r="J19" s="59">
        <v>661</v>
      </c>
      <c r="K19" s="59">
        <v>228</v>
      </c>
      <c r="L19" s="59">
        <v>47</v>
      </c>
      <c r="M19" s="59">
        <v>0</v>
      </c>
      <c r="N19" s="59">
        <v>38</v>
      </c>
      <c r="O19" s="59">
        <v>33</v>
      </c>
      <c r="P19" s="59">
        <v>11</v>
      </c>
      <c r="Q19" s="59">
        <v>40</v>
      </c>
      <c r="R19" s="59">
        <v>0</v>
      </c>
      <c r="S19" s="59">
        <v>0</v>
      </c>
      <c r="T19" s="59">
        <v>1</v>
      </c>
      <c r="U19" s="59">
        <v>1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9</v>
      </c>
      <c r="AI19" s="43">
        <v>135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60">
        <v>0</v>
      </c>
      <c r="J20" s="60">
        <v>661</v>
      </c>
      <c r="K20" s="60">
        <v>228</v>
      </c>
      <c r="L20" s="60">
        <v>47</v>
      </c>
      <c r="M20" s="60">
        <v>0</v>
      </c>
      <c r="N20" s="60">
        <v>38</v>
      </c>
      <c r="O20" s="60">
        <v>33</v>
      </c>
      <c r="P20" s="60">
        <v>11</v>
      </c>
      <c r="Q20" s="60">
        <v>40</v>
      </c>
      <c r="R20" s="60">
        <v>0</v>
      </c>
      <c r="S20" s="60">
        <v>0</v>
      </c>
      <c r="T20" s="60">
        <v>1</v>
      </c>
      <c r="U20" s="60">
        <v>1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9</v>
      </c>
      <c r="AI20" s="42">
        <v>135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59">
        <v>84</v>
      </c>
      <c r="J22" s="59">
        <v>465</v>
      </c>
      <c r="K22" s="59">
        <v>510</v>
      </c>
      <c r="L22" s="59">
        <v>334</v>
      </c>
      <c r="M22" s="59">
        <v>83</v>
      </c>
      <c r="N22" s="59">
        <v>68</v>
      </c>
      <c r="O22" s="59">
        <v>90</v>
      </c>
      <c r="P22" s="59">
        <v>39</v>
      </c>
      <c r="Q22" s="59">
        <v>86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59">
        <v>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11</v>
      </c>
      <c r="AI22" s="43">
        <v>122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60">
        <v>84</v>
      </c>
      <c r="J23" s="60">
        <v>465</v>
      </c>
      <c r="K23" s="60">
        <v>510</v>
      </c>
      <c r="L23" s="60">
        <v>334</v>
      </c>
      <c r="M23" s="60">
        <v>83</v>
      </c>
      <c r="N23" s="60">
        <v>68</v>
      </c>
      <c r="O23" s="60">
        <v>90</v>
      </c>
      <c r="P23" s="60">
        <v>39</v>
      </c>
      <c r="Q23" s="60">
        <v>86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1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11</v>
      </c>
      <c r="AI23" s="42">
        <v>122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{7316B223-C132-4D9B-886E-C21AADA3DCBF}</x14:id>
        </ext>
      </extLst>
    </cfRule>
  </conditionalFormatting>
  <conditionalFormatting sqref="AP22:AP23 AP19:AP20 AP13:AP14 AP10:AP11 AP16:AP17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{25AAEC39-7F65-4A84-A439-02254E9D3819}</x14:id>
        </ext>
      </extLst>
    </cfRule>
  </conditionalFormatting>
  <conditionalFormatting sqref="R11:V11 AC11:AI11 AN11:AO11">
    <cfRule type="colorScale" priority="2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14:V14 AC14:AI14 AN14:AO14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 AC17 AN17:AO17 V17 AG17:AI17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7:AB17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0:AI20 V20 AN20:AO20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3:AI23 AN23:AO23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X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X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Q11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Q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U20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7:U17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W23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D17:AF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16B223-C132-4D9B-886E-C21AADA3D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25AAEC39-7F65-4A84-A439-02254E9D3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B35"/>
  <sheetViews>
    <sheetView showGridLines="0" topLeftCell="V1" zoomScale="90" zoomScaleNormal="90" workbookViewId="0">
      <selection activeCell="AF14" sqref="AF14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35"/>
      <c r="B2" s="35"/>
      <c r="C2" s="37"/>
      <c r="D2" s="15" t="s">
        <v>32</v>
      </c>
      <c r="E2" s="33">
        <v>1</v>
      </c>
      <c r="F2" s="77" t="s">
        <v>33</v>
      </c>
      <c r="G2" s="77"/>
      <c r="H2" s="32">
        <v>180151</v>
      </c>
      <c r="I2" s="31"/>
      <c r="J2" s="31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3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6" t="s">
        <v>61</v>
      </c>
      <c r="J9" s="51" t="s">
        <v>62</v>
      </c>
      <c r="K9" s="51" t="s">
        <v>63</v>
      </c>
      <c r="L9" s="51" t="s">
        <v>64</v>
      </c>
      <c r="M9" s="51" t="s">
        <v>65</v>
      </c>
      <c r="N9" s="51" t="s">
        <v>66</v>
      </c>
      <c r="O9" s="51" t="s">
        <v>67</v>
      </c>
      <c r="P9" s="51" t="s">
        <v>68</v>
      </c>
      <c r="Q9" s="51" t="s">
        <v>69</v>
      </c>
      <c r="R9" s="51" t="s">
        <v>70</v>
      </c>
      <c r="S9" s="51" t="s">
        <v>71</v>
      </c>
      <c r="T9" s="51" t="s">
        <v>72</v>
      </c>
      <c r="U9" s="51" t="s">
        <v>73</v>
      </c>
      <c r="V9" s="51" t="s">
        <v>74</v>
      </c>
      <c r="W9" s="51" t="s">
        <v>75</v>
      </c>
      <c r="X9" s="51" t="s">
        <v>76</v>
      </c>
      <c r="Y9" s="51" t="s">
        <v>77</v>
      </c>
      <c r="Z9" s="51" t="s">
        <v>78</v>
      </c>
      <c r="AA9" s="51" t="s">
        <v>79</v>
      </c>
      <c r="AB9" s="51" t="s">
        <v>80</v>
      </c>
      <c r="AC9" s="51" t="s">
        <v>81</v>
      </c>
      <c r="AD9" s="51" t="s">
        <v>82</v>
      </c>
      <c r="AE9" s="51" t="s">
        <v>83</v>
      </c>
      <c r="AF9" s="51" t="s">
        <v>84</v>
      </c>
      <c r="AG9" s="51" t="s">
        <v>85</v>
      </c>
      <c r="AH9" s="51" t="s">
        <v>86</v>
      </c>
      <c r="AI9" s="51" t="s">
        <v>87</v>
      </c>
      <c r="AJ9" s="51" t="s">
        <v>88</v>
      </c>
      <c r="AK9" s="51" t="s">
        <v>90</v>
      </c>
      <c r="AL9" s="51" t="s">
        <v>91</v>
      </c>
      <c r="AM9" s="51" t="s">
        <v>92</v>
      </c>
      <c r="AN9" s="51" t="s">
        <v>93</v>
      </c>
      <c r="AO9" s="49" t="s">
        <v>94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17</v>
      </c>
      <c r="J10" s="43">
        <v>84</v>
      </c>
      <c r="K10" s="43">
        <v>101</v>
      </c>
      <c r="L10" s="43">
        <v>99</v>
      </c>
      <c r="M10" s="43">
        <v>106</v>
      </c>
      <c r="N10" s="43">
        <v>95</v>
      </c>
      <c r="O10" s="43">
        <v>109</v>
      </c>
      <c r="P10" s="43">
        <v>59</v>
      </c>
      <c r="Q10" s="43">
        <v>17</v>
      </c>
      <c r="R10" s="43">
        <v>0</v>
      </c>
      <c r="S10" s="43">
        <v>86</v>
      </c>
      <c r="T10" s="43">
        <v>94</v>
      </c>
      <c r="U10" s="43">
        <v>86</v>
      </c>
      <c r="V10" s="43">
        <v>107</v>
      </c>
      <c r="W10" s="43">
        <v>88</v>
      </c>
      <c r="X10" s="43">
        <v>117</v>
      </c>
      <c r="Y10" s="43">
        <v>92</v>
      </c>
      <c r="Z10" s="43">
        <v>0</v>
      </c>
      <c r="AA10" s="43">
        <v>0</v>
      </c>
      <c r="AB10" s="43">
        <v>0</v>
      </c>
      <c r="AC10" s="43">
        <v>209</v>
      </c>
      <c r="AD10" s="43">
        <v>258</v>
      </c>
      <c r="AE10" s="43">
        <v>224</v>
      </c>
      <c r="AF10" s="43">
        <v>230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0.86222558667676008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21</v>
      </c>
      <c r="J11" s="42">
        <v>100</v>
      </c>
      <c r="K11" s="42">
        <v>117</v>
      </c>
      <c r="L11" s="42">
        <v>123</v>
      </c>
      <c r="M11" s="42">
        <v>124</v>
      </c>
      <c r="N11" s="42">
        <v>106</v>
      </c>
      <c r="O11" s="42">
        <v>131</v>
      </c>
      <c r="P11" s="42">
        <v>67</v>
      </c>
      <c r="Q11" s="42">
        <v>134</v>
      </c>
      <c r="R11" s="42">
        <v>0</v>
      </c>
      <c r="S11" s="42">
        <v>93</v>
      </c>
      <c r="T11" s="42">
        <v>105</v>
      </c>
      <c r="U11" s="42">
        <v>99</v>
      </c>
      <c r="V11" s="42">
        <v>120</v>
      </c>
      <c r="W11" s="42">
        <v>99</v>
      </c>
      <c r="X11" s="42">
        <v>130</v>
      </c>
      <c r="Y11" s="42">
        <v>100</v>
      </c>
      <c r="Z11" s="42">
        <v>0</v>
      </c>
      <c r="AA11" s="42">
        <v>0</v>
      </c>
      <c r="AB11" s="42">
        <v>0</v>
      </c>
      <c r="AC11" s="42">
        <v>223</v>
      </c>
      <c r="AD11" s="42">
        <v>270</v>
      </c>
      <c r="AE11" s="42">
        <v>235</v>
      </c>
      <c r="AF11" s="42">
        <v>245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43">
        <v>17</v>
      </c>
      <c r="J13" s="43">
        <v>82</v>
      </c>
      <c r="K13" s="43">
        <v>101</v>
      </c>
      <c r="L13" s="43">
        <v>98</v>
      </c>
      <c r="M13" s="43">
        <v>105</v>
      </c>
      <c r="N13" s="43">
        <v>93</v>
      </c>
      <c r="O13" s="43">
        <v>107</v>
      </c>
      <c r="P13" s="43">
        <v>11</v>
      </c>
      <c r="Q13" s="43">
        <v>117</v>
      </c>
      <c r="R13" s="43">
        <v>0</v>
      </c>
      <c r="S13" s="43">
        <v>86</v>
      </c>
      <c r="T13" s="43">
        <v>94</v>
      </c>
      <c r="U13" s="43">
        <v>85</v>
      </c>
      <c r="V13" s="43">
        <v>107</v>
      </c>
      <c r="W13" s="43">
        <v>88</v>
      </c>
      <c r="X13" s="43">
        <v>117</v>
      </c>
      <c r="Y13" s="43">
        <v>92</v>
      </c>
      <c r="Z13" s="43">
        <v>0</v>
      </c>
      <c r="AA13" s="43">
        <v>0</v>
      </c>
      <c r="AB13" s="43">
        <v>0</v>
      </c>
      <c r="AC13" s="43">
        <v>206</v>
      </c>
      <c r="AD13" s="43">
        <v>252</v>
      </c>
      <c r="AE13" s="43">
        <v>220</v>
      </c>
      <c r="AF13" s="43">
        <v>228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0.96972245584524808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42">
        <v>17</v>
      </c>
      <c r="J14" s="42">
        <v>84</v>
      </c>
      <c r="K14" s="42">
        <v>101</v>
      </c>
      <c r="L14" s="42">
        <v>99</v>
      </c>
      <c r="M14" s="42">
        <v>106</v>
      </c>
      <c r="N14" s="42">
        <v>95</v>
      </c>
      <c r="O14" s="42">
        <v>109</v>
      </c>
      <c r="P14" s="42">
        <v>59</v>
      </c>
      <c r="Q14" s="42">
        <v>117</v>
      </c>
      <c r="R14" s="42">
        <v>0</v>
      </c>
      <c r="S14" s="42">
        <v>86</v>
      </c>
      <c r="T14" s="42">
        <v>94</v>
      </c>
      <c r="U14" s="42">
        <v>86</v>
      </c>
      <c r="V14" s="42">
        <v>107</v>
      </c>
      <c r="W14" s="42">
        <v>88</v>
      </c>
      <c r="X14" s="42">
        <v>117</v>
      </c>
      <c r="Y14" s="42">
        <v>92</v>
      </c>
      <c r="Z14" s="42">
        <v>0</v>
      </c>
      <c r="AA14" s="42">
        <v>0</v>
      </c>
      <c r="AB14" s="42">
        <v>0</v>
      </c>
      <c r="AC14" s="42">
        <v>209</v>
      </c>
      <c r="AD14" s="42">
        <v>258</v>
      </c>
      <c r="AE14" s="42">
        <v>224</v>
      </c>
      <c r="AF14" s="42">
        <v>230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3">
        <v>1</v>
      </c>
      <c r="X16" s="43">
        <v>1</v>
      </c>
      <c r="Y16" s="43">
        <v>1</v>
      </c>
      <c r="Z16" s="43">
        <v>1</v>
      </c>
      <c r="AA16" s="43">
        <v>0</v>
      </c>
      <c r="AB16" s="43">
        <v>0</v>
      </c>
      <c r="AC16" s="43">
        <v>1</v>
      </c>
      <c r="AD16" s="43">
        <v>1</v>
      </c>
      <c r="AE16" s="43">
        <v>1</v>
      </c>
      <c r="AF16" s="43">
        <v>1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1</v>
      </c>
      <c r="T17" s="42">
        <v>1</v>
      </c>
      <c r="U17" s="42">
        <v>1</v>
      </c>
      <c r="V17" s="42">
        <v>1</v>
      </c>
      <c r="W17" s="42">
        <v>1</v>
      </c>
      <c r="X17" s="42">
        <v>1</v>
      </c>
      <c r="Y17" s="42">
        <v>1</v>
      </c>
      <c r="Z17" s="42">
        <v>1</v>
      </c>
      <c r="AA17" s="42">
        <v>0</v>
      </c>
      <c r="AB17" s="42">
        <v>0</v>
      </c>
      <c r="AC17" s="42">
        <v>1</v>
      </c>
      <c r="AD17" s="42">
        <v>1</v>
      </c>
      <c r="AE17" s="42">
        <v>1</v>
      </c>
      <c r="AF17" s="42">
        <v>1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43">
        <v>853</v>
      </c>
      <c r="J19" s="43">
        <v>901</v>
      </c>
      <c r="K19" s="43">
        <v>223</v>
      </c>
      <c r="L19" s="43">
        <v>104</v>
      </c>
      <c r="M19" s="43">
        <v>99</v>
      </c>
      <c r="N19" s="43">
        <v>81</v>
      </c>
      <c r="O19" s="43">
        <v>130</v>
      </c>
      <c r="P19" s="43">
        <v>58</v>
      </c>
      <c r="Q19" s="43">
        <v>100</v>
      </c>
      <c r="R19" s="43">
        <v>0</v>
      </c>
      <c r="S19" s="43">
        <v>113</v>
      </c>
      <c r="T19" s="43">
        <v>84</v>
      </c>
      <c r="U19" s="43">
        <v>87</v>
      </c>
      <c r="V19" s="43">
        <v>75</v>
      </c>
      <c r="W19" s="43">
        <v>130</v>
      </c>
      <c r="X19" s="43">
        <v>92</v>
      </c>
      <c r="Y19" s="43">
        <v>25</v>
      </c>
      <c r="Z19" s="43">
        <v>1</v>
      </c>
      <c r="AA19" s="43">
        <v>105</v>
      </c>
      <c r="AB19" s="43">
        <v>0</v>
      </c>
      <c r="AC19" s="43">
        <v>13</v>
      </c>
      <c r="AD19" s="43">
        <v>280</v>
      </c>
      <c r="AE19" s="43">
        <v>181</v>
      </c>
      <c r="AF19" s="43">
        <v>280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42">
        <v>853</v>
      </c>
      <c r="J20" s="42">
        <v>901</v>
      </c>
      <c r="K20" s="42">
        <v>223</v>
      </c>
      <c r="L20" s="42">
        <v>104</v>
      </c>
      <c r="M20" s="42">
        <v>99</v>
      </c>
      <c r="N20" s="42">
        <v>81</v>
      </c>
      <c r="O20" s="42">
        <v>130</v>
      </c>
      <c r="P20" s="42">
        <v>58</v>
      </c>
      <c r="Q20" s="42">
        <v>100</v>
      </c>
      <c r="R20" s="42">
        <v>0</v>
      </c>
      <c r="S20" s="42">
        <v>113</v>
      </c>
      <c r="T20" s="42">
        <v>84</v>
      </c>
      <c r="U20" s="42">
        <v>87</v>
      </c>
      <c r="V20" s="42">
        <v>75</v>
      </c>
      <c r="W20" s="42">
        <v>130</v>
      </c>
      <c r="X20" s="42">
        <v>92</v>
      </c>
      <c r="Y20" s="42">
        <v>25</v>
      </c>
      <c r="Z20" s="42">
        <v>38</v>
      </c>
      <c r="AA20" s="42">
        <v>105</v>
      </c>
      <c r="AB20" s="42">
        <v>0</v>
      </c>
      <c r="AC20" s="42">
        <v>13</v>
      </c>
      <c r="AD20" s="42">
        <v>280</v>
      </c>
      <c r="AE20" s="42">
        <v>181</v>
      </c>
      <c r="AF20" s="42">
        <v>280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43">
        <v>32</v>
      </c>
      <c r="J22" s="43">
        <v>740</v>
      </c>
      <c r="K22" s="43">
        <v>730</v>
      </c>
      <c r="L22" s="43">
        <v>528</v>
      </c>
      <c r="M22" s="43">
        <v>214</v>
      </c>
      <c r="N22" s="43">
        <v>151</v>
      </c>
      <c r="O22" s="43">
        <v>147</v>
      </c>
      <c r="P22" s="43">
        <v>80</v>
      </c>
      <c r="Q22" s="43">
        <v>170</v>
      </c>
      <c r="R22" s="43">
        <v>0</v>
      </c>
      <c r="S22" s="43">
        <v>69</v>
      </c>
      <c r="T22" s="43">
        <v>116</v>
      </c>
      <c r="U22" s="43">
        <v>89</v>
      </c>
      <c r="V22" s="43">
        <v>75</v>
      </c>
      <c r="W22" s="43">
        <v>72</v>
      </c>
      <c r="X22" s="43">
        <v>116</v>
      </c>
      <c r="Y22" s="43">
        <v>55</v>
      </c>
      <c r="Z22" s="43">
        <v>88</v>
      </c>
      <c r="AA22" s="43">
        <v>206</v>
      </c>
      <c r="AB22" s="43">
        <v>0</v>
      </c>
      <c r="AC22" s="43">
        <v>0</v>
      </c>
      <c r="AD22" s="43">
        <v>105</v>
      </c>
      <c r="AE22" s="43">
        <v>202</v>
      </c>
      <c r="AF22" s="43">
        <v>211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42">
        <v>32</v>
      </c>
      <c r="J23" s="42">
        <v>740</v>
      </c>
      <c r="K23" s="42">
        <v>730</v>
      </c>
      <c r="L23" s="42">
        <v>528</v>
      </c>
      <c r="M23" s="42">
        <v>214</v>
      </c>
      <c r="N23" s="42">
        <v>151</v>
      </c>
      <c r="O23" s="42">
        <v>147</v>
      </c>
      <c r="P23" s="42">
        <v>80</v>
      </c>
      <c r="Q23" s="42">
        <v>170</v>
      </c>
      <c r="R23" s="42">
        <v>0</v>
      </c>
      <c r="S23" s="42">
        <v>69</v>
      </c>
      <c r="T23" s="42">
        <v>116</v>
      </c>
      <c r="U23" s="42">
        <v>89</v>
      </c>
      <c r="V23" s="42">
        <v>75</v>
      </c>
      <c r="W23" s="42">
        <v>72</v>
      </c>
      <c r="X23" s="42">
        <v>116</v>
      </c>
      <c r="Y23" s="42">
        <v>55</v>
      </c>
      <c r="Z23" s="42">
        <v>88</v>
      </c>
      <c r="AA23" s="42">
        <v>206</v>
      </c>
      <c r="AB23" s="42">
        <v>0</v>
      </c>
      <c r="AC23" s="42">
        <v>0</v>
      </c>
      <c r="AD23" s="42">
        <v>105</v>
      </c>
      <c r="AE23" s="42">
        <v>202</v>
      </c>
      <c r="AF23" s="42">
        <v>211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47"/>
      <c r="X24" s="47"/>
      <c r="Y24" s="47"/>
      <c r="Z24" s="47"/>
      <c r="AA24" s="47"/>
      <c r="AB24" s="36"/>
      <c r="AC24" s="36"/>
      <c r="AD24" s="36"/>
      <c r="AE24" s="36"/>
      <c r="AF24" s="36"/>
      <c r="AG24" s="36"/>
      <c r="AH24" s="36"/>
      <c r="AI24" s="36"/>
      <c r="AJ24" s="50"/>
      <c r="AK24" s="50"/>
      <c r="AL24" s="50"/>
      <c r="AM24" s="50"/>
      <c r="AN24" s="36"/>
      <c r="AO24" s="36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10:A11"/>
    <mergeCell ref="B10:B11"/>
    <mergeCell ref="D10:D11"/>
    <mergeCell ref="A1:AP1"/>
    <mergeCell ref="F2:G2"/>
    <mergeCell ref="AB2:AP2"/>
    <mergeCell ref="A6:A9"/>
    <mergeCell ref="B6:H6"/>
    <mergeCell ref="AP6:AP9"/>
    <mergeCell ref="B7:D7"/>
    <mergeCell ref="E7:H7"/>
    <mergeCell ref="A4:AP4"/>
    <mergeCell ref="A5:AP5"/>
    <mergeCell ref="I6:AO6"/>
    <mergeCell ref="I7:AO7"/>
    <mergeCell ref="B8:AO8"/>
    <mergeCell ref="B13:B14"/>
    <mergeCell ref="D13:D14"/>
    <mergeCell ref="E13:E14"/>
    <mergeCell ref="F13:F14"/>
    <mergeCell ref="G13:G14"/>
    <mergeCell ref="E10:E11"/>
    <mergeCell ref="F10:F11"/>
    <mergeCell ref="G10:G11"/>
    <mergeCell ref="A19:A20"/>
    <mergeCell ref="B19:B20"/>
    <mergeCell ref="D19:D20"/>
    <mergeCell ref="E19:E20"/>
    <mergeCell ref="F19:F20"/>
    <mergeCell ref="G19:G20"/>
    <mergeCell ref="C10:C11"/>
    <mergeCell ref="C13:C14"/>
    <mergeCell ref="A12:AP12"/>
    <mergeCell ref="A15:AP15"/>
    <mergeCell ref="AP10:AP11"/>
    <mergeCell ref="AP13:AP14"/>
    <mergeCell ref="A13:A14"/>
    <mergeCell ref="AP16:AP17"/>
    <mergeCell ref="AP19:AP20"/>
    <mergeCell ref="AP22:AP23"/>
    <mergeCell ref="A16:A17"/>
    <mergeCell ref="B16:B17"/>
    <mergeCell ref="D16:D17"/>
    <mergeCell ref="E16:E17"/>
    <mergeCell ref="F16:F17"/>
    <mergeCell ref="G16:G17"/>
    <mergeCell ref="C16:C17"/>
    <mergeCell ref="C19:C20"/>
    <mergeCell ref="A18:AP18"/>
    <mergeCell ref="A21:AP21"/>
    <mergeCell ref="I26:L26"/>
    <mergeCell ref="A22:A23"/>
    <mergeCell ref="B22:B23"/>
    <mergeCell ref="D22:D23"/>
    <mergeCell ref="E22:E23"/>
    <mergeCell ref="F22:F23"/>
    <mergeCell ref="G22:G23"/>
    <mergeCell ref="C22:C23"/>
    <mergeCell ref="B31:M31"/>
    <mergeCell ref="B32:G32"/>
    <mergeCell ref="H32:M32"/>
    <mergeCell ref="B33:G34"/>
    <mergeCell ref="H33:M34"/>
  </mergeCells>
  <phoneticPr fontId="28" type="noConversion"/>
  <conditionalFormatting sqref="AP10:AP11">
    <cfRule type="dataBar" priority="1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{922B438E-D0AD-49AD-A123-855E6BE67FAF}</x14:id>
        </ext>
      </extLst>
    </cfRule>
  </conditionalFormatting>
  <conditionalFormatting sqref="AP22:AP23 AP19:AP20 AP13:AP14 AP10:AP11 AP16:AP17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{8797E218-5764-40E0-8648-0A3ABEA896A6}</x14:id>
        </ext>
      </extLst>
    </cfRule>
  </conditionalFormatting>
  <conditionalFormatting sqref="AG11:AI11 AO11">
    <cfRule type="colorScale" priority="19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1:AB11">
    <cfRule type="colorScale" priority="4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G14:AI14 AN14:AO14">
    <cfRule type="colorScale" priority="4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4:AB14">
    <cfRule type="colorScale" priority="4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G17:AI17 I17 AN17:AO17">
    <cfRule type="colorScale" priority="4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A17:AB17">
    <cfRule type="colorScale" priority="4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G20:AI20 AN20:AO20">
    <cfRule type="colorScale" priority="4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G23:AI23 AN23:AO23">
    <cfRule type="colorScale" priority="4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N11">
    <cfRule type="colorScale" priority="3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3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3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3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3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P11">
    <cfRule type="colorScale" priority="2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P14">
    <cfRule type="colorScale" priority="2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7:P17">
    <cfRule type="colorScale" priority="2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P20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P23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1:U11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V11:X11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4:V14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7:V17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7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7:X17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7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3:V23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Z23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0:V20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Z20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1:AF11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4:AF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7:AF17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0:AF20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A20:AB20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3:AF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A23:AB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B438E-D0AD-49AD-A123-855E6BE67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8797E218-5764-40E0-8648-0A3ABEA8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B35"/>
  <sheetViews>
    <sheetView showGridLines="0" topLeftCell="W4" zoomScale="90" zoomScaleNormal="90" workbookViewId="0">
      <selection activeCell="AF14" sqref="AF14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180152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386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331</v>
      </c>
      <c r="AE10" s="43">
        <v>336</v>
      </c>
      <c r="AF10" s="43">
        <v>199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1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52">
        <v>386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331</v>
      </c>
      <c r="AE11" s="42">
        <v>336</v>
      </c>
      <c r="AF11" s="42">
        <v>199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43">
        <v>384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328</v>
      </c>
      <c r="AE13" s="43">
        <v>330</v>
      </c>
      <c r="AF13" s="43">
        <v>199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0.99121405750798719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52">
        <v>386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331</v>
      </c>
      <c r="AE14" s="42">
        <v>336</v>
      </c>
      <c r="AF14" s="42">
        <v>199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1</v>
      </c>
      <c r="AE16" s="43">
        <v>1</v>
      </c>
      <c r="AF16" s="43">
        <v>1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1</v>
      </c>
      <c r="AE17" s="42">
        <v>1</v>
      </c>
      <c r="AF17" s="42">
        <v>1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43">
        <v>0</v>
      </c>
      <c r="J19" s="43">
        <v>731</v>
      </c>
      <c r="K19" s="43">
        <v>109</v>
      </c>
      <c r="L19" s="43">
        <v>2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107</v>
      </c>
      <c r="AE19" s="43">
        <v>258</v>
      </c>
      <c r="AF19" s="43">
        <v>379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42">
        <v>0</v>
      </c>
      <c r="J20" s="52">
        <v>731</v>
      </c>
      <c r="K20" s="52">
        <v>109</v>
      </c>
      <c r="L20" s="52">
        <v>2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107</v>
      </c>
      <c r="AE20" s="42">
        <v>258</v>
      </c>
      <c r="AF20" s="42">
        <v>379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43">
        <v>0</v>
      </c>
      <c r="J22" s="43">
        <v>256</v>
      </c>
      <c r="K22" s="43">
        <v>653</v>
      </c>
      <c r="L22" s="43">
        <v>344</v>
      </c>
      <c r="M22" s="43">
        <v>313</v>
      </c>
      <c r="N22" s="43">
        <v>25</v>
      </c>
      <c r="O22" s="43">
        <v>17</v>
      </c>
      <c r="P22" s="43">
        <v>10</v>
      </c>
      <c r="Q22" s="43">
        <v>16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12</v>
      </c>
      <c r="AE22" s="43">
        <v>6</v>
      </c>
      <c r="AF22" s="43">
        <v>193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52">
        <v>0</v>
      </c>
      <c r="J23" s="52">
        <v>256</v>
      </c>
      <c r="K23" s="52">
        <v>653</v>
      </c>
      <c r="L23" s="52">
        <v>344</v>
      </c>
      <c r="M23" s="52">
        <v>313</v>
      </c>
      <c r="N23" s="52">
        <v>25</v>
      </c>
      <c r="O23" s="52">
        <v>17</v>
      </c>
      <c r="P23" s="52">
        <v>10</v>
      </c>
      <c r="Q23" s="52">
        <v>16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12</v>
      </c>
      <c r="AE23" s="42">
        <v>6</v>
      </c>
      <c r="AF23" s="42">
        <v>193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{8744F23E-6950-4227-9F31-A931ABE7D7F3}</x14:id>
        </ext>
      </extLst>
    </cfRule>
  </conditionalFormatting>
  <conditionalFormatting sqref="AP22:AP23 AP19:AP20 AP13:AP14 AP10:AP11 AP16:AP17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{72028D70-0F8D-47CD-8852-3A0FE709794B}</x14:id>
        </ext>
      </extLst>
    </cfRule>
  </conditionalFormatting>
  <conditionalFormatting sqref="J11:V11 AC11:AI11 AN11:AO11">
    <cfRule type="colorScale" priority="2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4:V14 AC14:AI14 AN14:AO14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V17 AC17:AD17 AN17:AO17 AG17:AI17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7:AB17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M20:V20 AC20:AI20 AN20:AO20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3:V23 AC23:AI23 AN23:AO23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7:X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20:L20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P23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E17:AF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44F23E-6950-4227-9F31-A931ABE7D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72028D70-0F8D-47CD-8852-3A0FE7097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B35"/>
  <sheetViews>
    <sheetView showGridLines="0" topLeftCell="V4" zoomScale="90" zoomScaleNormal="90" workbookViewId="0">
      <selection activeCell="AG13" sqref="AG13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180153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231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114</v>
      </c>
      <c r="AE10" s="43">
        <v>130</v>
      </c>
      <c r="AF10" s="43">
        <v>138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0.98711755233494369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52">
        <v>236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115</v>
      </c>
      <c r="AE11" s="42">
        <v>132</v>
      </c>
      <c r="AF11" s="42">
        <v>138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43">
        <v>229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113</v>
      </c>
      <c r="AE13" s="43">
        <v>129</v>
      </c>
      <c r="AF13" s="43">
        <v>138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0.99347471451876024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52">
        <v>231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114</v>
      </c>
      <c r="AE14" s="42">
        <v>130</v>
      </c>
      <c r="AF14" s="42">
        <v>138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2</v>
      </c>
      <c r="J16" s="43">
        <v>4</v>
      </c>
      <c r="K16" s="43">
        <v>2</v>
      </c>
      <c r="L16" s="43">
        <v>3</v>
      </c>
      <c r="M16" s="43">
        <v>2</v>
      </c>
      <c r="N16" s="43">
        <v>2</v>
      </c>
      <c r="O16" s="43">
        <v>2</v>
      </c>
      <c r="P16" s="43">
        <v>1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3</v>
      </c>
      <c r="AE16" s="43">
        <v>3</v>
      </c>
      <c r="AF16" s="43">
        <v>5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52">
        <v>2</v>
      </c>
      <c r="J17" s="52">
        <v>4</v>
      </c>
      <c r="K17" s="52">
        <v>2</v>
      </c>
      <c r="L17" s="52">
        <v>3</v>
      </c>
      <c r="M17" s="52">
        <v>2</v>
      </c>
      <c r="N17" s="52">
        <v>2</v>
      </c>
      <c r="O17" s="52">
        <v>2</v>
      </c>
      <c r="P17" s="52">
        <v>1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3</v>
      </c>
      <c r="AE17" s="42">
        <v>3</v>
      </c>
      <c r="AF17" s="42">
        <v>5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43">
        <v>314</v>
      </c>
      <c r="J19" s="43">
        <v>413</v>
      </c>
      <c r="K19" s="43">
        <v>42</v>
      </c>
      <c r="L19" s="43">
        <v>2</v>
      </c>
      <c r="M19" s="43">
        <v>3</v>
      </c>
      <c r="N19" s="43">
        <v>0</v>
      </c>
      <c r="O19" s="43">
        <v>0</v>
      </c>
      <c r="P19" s="43">
        <v>1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45</v>
      </c>
      <c r="AF19" s="43">
        <v>128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52">
        <v>314</v>
      </c>
      <c r="J20" s="52">
        <v>413</v>
      </c>
      <c r="K20" s="52">
        <v>42</v>
      </c>
      <c r="L20" s="52">
        <v>2</v>
      </c>
      <c r="M20" s="52">
        <v>3</v>
      </c>
      <c r="N20" s="52">
        <v>0</v>
      </c>
      <c r="O20" s="52">
        <v>0</v>
      </c>
      <c r="P20" s="52">
        <v>1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45</v>
      </c>
      <c r="AF20" s="42">
        <v>128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43">
        <v>88</v>
      </c>
      <c r="J22" s="43">
        <v>300</v>
      </c>
      <c r="K22" s="43">
        <v>439</v>
      </c>
      <c r="L22" s="43">
        <v>206</v>
      </c>
      <c r="M22" s="43">
        <v>78</v>
      </c>
      <c r="N22" s="43">
        <v>21</v>
      </c>
      <c r="O22" s="43">
        <v>17</v>
      </c>
      <c r="P22" s="43">
        <v>8</v>
      </c>
      <c r="Q22" s="43">
        <v>25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3</v>
      </c>
      <c r="AE22" s="43">
        <v>1</v>
      </c>
      <c r="AF22" s="43">
        <v>38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52">
        <v>88</v>
      </c>
      <c r="J23" s="52">
        <v>300</v>
      </c>
      <c r="K23" s="52">
        <v>439</v>
      </c>
      <c r="L23" s="52">
        <v>206</v>
      </c>
      <c r="M23" s="52">
        <v>78</v>
      </c>
      <c r="N23" s="52">
        <v>21</v>
      </c>
      <c r="O23" s="52">
        <v>17</v>
      </c>
      <c r="P23" s="52">
        <v>8</v>
      </c>
      <c r="Q23" s="52">
        <v>25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3</v>
      </c>
      <c r="AE23" s="42">
        <v>1</v>
      </c>
      <c r="AF23" s="42">
        <v>38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{C50C1CB8-2707-412C-9AD6-357108F4C580}</x14:id>
        </ext>
      </extLst>
    </cfRule>
  </conditionalFormatting>
  <conditionalFormatting sqref="AP22:AP23 AP19:AP20 AP13:AP14 AP10:AP11 AP16:AP17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{1952416B-0F5E-48A5-A5C7-6A479B51AA56}</x14:id>
        </ext>
      </extLst>
    </cfRule>
  </conditionalFormatting>
  <conditionalFormatting sqref="J11:V11 AC11:AI11 AN11:AO11">
    <cfRule type="colorScale" priority="2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4:V14 AC14:AI14 AN14:AO14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7:V17 AC17:AI17 AN17:AO17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7:AB17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0:V20 AC20:AI20 AN20:AO20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3:V23 AC23:AI23 AN23:AO23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7:X17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P17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P20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O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23:Q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C1CB8-2707-412C-9AD6-357108F4C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1952416B-0F5E-48A5-A5C7-6A479B51A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B35"/>
  <sheetViews>
    <sheetView showGridLines="0" tabSelected="1" topLeftCell="T1" zoomScale="90" zoomScaleNormal="90" workbookViewId="0">
      <selection activeCell="AD13" sqref="AD13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180154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157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96</v>
      </c>
      <c r="AE10" s="43">
        <v>112</v>
      </c>
      <c r="AF10" s="43">
        <v>107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0.99159663865546221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52">
        <v>161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96</v>
      </c>
      <c r="AE11" s="42">
        <v>112</v>
      </c>
      <c r="AF11" s="42">
        <v>107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53">
        <v>157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96</v>
      </c>
      <c r="AE13" s="43">
        <v>110</v>
      </c>
      <c r="AF13" s="43">
        <v>104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1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54">
        <v>157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96</v>
      </c>
      <c r="AE14" s="42">
        <v>110</v>
      </c>
      <c r="AF14" s="42">
        <v>104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0</v>
      </c>
      <c r="O16" s="43">
        <v>0</v>
      </c>
      <c r="P16" s="43">
        <v>0</v>
      </c>
      <c r="Q16" s="43">
        <v>1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1</v>
      </c>
      <c r="AE16" s="43">
        <v>1</v>
      </c>
      <c r="AF16" s="43">
        <v>1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1</v>
      </c>
      <c r="K17" s="42">
        <v>1</v>
      </c>
      <c r="L17" s="42">
        <v>1</v>
      </c>
      <c r="M17" s="42">
        <v>1</v>
      </c>
      <c r="N17" s="42">
        <v>0</v>
      </c>
      <c r="O17" s="42">
        <v>0</v>
      </c>
      <c r="P17" s="42">
        <v>0</v>
      </c>
      <c r="Q17" s="42">
        <v>1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1</v>
      </c>
      <c r="AE17" s="42">
        <v>1</v>
      </c>
      <c r="AF17" s="42">
        <v>1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55">
        <v>263</v>
      </c>
      <c r="J19" s="55">
        <v>232</v>
      </c>
      <c r="K19" s="55">
        <v>29</v>
      </c>
      <c r="L19" s="55">
        <v>3</v>
      </c>
      <c r="M19" s="55">
        <v>1</v>
      </c>
      <c r="N19" s="57">
        <v>0</v>
      </c>
      <c r="O19" s="57">
        <v>0</v>
      </c>
      <c r="P19" s="57">
        <v>0</v>
      </c>
      <c r="Q19" s="57">
        <v>35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6</v>
      </c>
      <c r="AE19" s="43">
        <v>95</v>
      </c>
      <c r="AF19" s="43">
        <v>96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56">
        <v>263</v>
      </c>
      <c r="J20" s="56">
        <v>232</v>
      </c>
      <c r="K20" s="56">
        <v>29</v>
      </c>
      <c r="L20" s="56">
        <v>3</v>
      </c>
      <c r="M20" s="56">
        <v>1</v>
      </c>
      <c r="N20" s="58">
        <v>0</v>
      </c>
      <c r="O20" s="58">
        <v>0</v>
      </c>
      <c r="P20" s="58">
        <v>0</v>
      </c>
      <c r="Q20" s="58">
        <v>35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6</v>
      </c>
      <c r="AE20" s="42">
        <v>95</v>
      </c>
      <c r="AF20" s="42">
        <v>96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55">
        <v>18</v>
      </c>
      <c r="J22" s="55">
        <v>218</v>
      </c>
      <c r="K22" s="55">
        <v>248</v>
      </c>
      <c r="L22" s="55">
        <v>51</v>
      </c>
      <c r="M22" s="55">
        <v>27</v>
      </c>
      <c r="N22" s="57">
        <v>17</v>
      </c>
      <c r="O22" s="57">
        <v>19</v>
      </c>
      <c r="P22" s="57">
        <v>7</v>
      </c>
      <c r="Q22" s="57">
        <v>18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2</v>
      </c>
      <c r="AE22" s="43">
        <v>26</v>
      </c>
      <c r="AF22" s="43">
        <v>88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56">
        <v>18</v>
      </c>
      <c r="J23" s="56">
        <v>218</v>
      </c>
      <c r="K23" s="56">
        <v>248</v>
      </c>
      <c r="L23" s="56">
        <v>51</v>
      </c>
      <c r="M23" s="56">
        <v>27</v>
      </c>
      <c r="N23" s="58">
        <v>17</v>
      </c>
      <c r="O23" s="58">
        <v>19</v>
      </c>
      <c r="P23" s="58">
        <v>7</v>
      </c>
      <c r="Q23" s="58">
        <v>18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2</v>
      </c>
      <c r="AE23" s="42">
        <v>26</v>
      </c>
      <c r="AF23" s="42">
        <v>88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{4B31E5FF-5228-424E-8E10-CE4BD76D475D}</x14:id>
        </ext>
      </extLst>
    </cfRule>
  </conditionalFormatting>
  <conditionalFormatting sqref="AP22:AP23 AP19:AP20 AP13:AP14 AP10:AP11 AP16:AP17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{98422679-A9A4-4572-A4E6-018EE21C1300}</x14:id>
        </ext>
      </extLst>
    </cfRule>
  </conditionalFormatting>
  <conditionalFormatting sqref="J11:V11 AC11:AI11 AN11:AO11">
    <cfRule type="colorScale" priority="3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3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4:V14 AC14:AI14 AN14:AO14">
    <cfRule type="colorScale" priority="3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3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 AC17 AN17:AO17 N17:V17">
    <cfRule type="colorScale" priority="3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7:AB17">
    <cfRule type="colorScale" priority="3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0:V20 AC20 AN20:AO20">
    <cfRule type="colorScale" priority="2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2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23:V23 AC23 AN23:AO23">
    <cfRule type="colorScale" priority="2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2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7:Y17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M20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7:M17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M23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23:Q23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20:Q20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D17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E17:AF17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G17:AI17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D20:AF20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G20:AI20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D23:AF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G23:AI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31E5FF-5228-424E-8E10-CE4BD76D4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98422679-A9A4-4572-A4E6-018EE21C1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35"/>
  <sheetViews>
    <sheetView showGridLines="0" topLeftCell="R10" zoomScale="90" zoomScaleNormal="90" workbookViewId="0">
      <selection activeCell="AC22" sqref="AC22:AE23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180251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0</v>
      </c>
      <c r="J10" s="43">
        <v>308</v>
      </c>
      <c r="K10" s="43">
        <v>331</v>
      </c>
      <c r="L10" s="43">
        <v>392</v>
      </c>
      <c r="M10" s="43">
        <v>371</v>
      </c>
      <c r="N10" s="43">
        <v>360</v>
      </c>
      <c r="O10" s="43">
        <v>430</v>
      </c>
      <c r="P10" s="43">
        <v>253</v>
      </c>
      <c r="Q10" s="43">
        <v>434</v>
      </c>
      <c r="R10" s="43">
        <v>0</v>
      </c>
      <c r="S10" s="43">
        <v>325</v>
      </c>
      <c r="T10" s="43">
        <v>376</v>
      </c>
      <c r="U10" s="43">
        <v>341</v>
      </c>
      <c r="V10" s="43">
        <v>314</v>
      </c>
      <c r="W10" s="43">
        <v>336</v>
      </c>
      <c r="X10" s="43">
        <v>449</v>
      </c>
      <c r="Y10" s="43">
        <v>253</v>
      </c>
      <c r="Z10" s="43">
        <v>0</v>
      </c>
      <c r="AA10" s="43">
        <v>0</v>
      </c>
      <c r="AB10" s="43">
        <v>0</v>
      </c>
      <c r="AC10" s="43">
        <v>803</v>
      </c>
      <c r="AD10" s="43">
        <v>1148</v>
      </c>
      <c r="AE10" s="43">
        <v>1056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0.9762999646268129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0</v>
      </c>
      <c r="J11" s="42">
        <v>322</v>
      </c>
      <c r="K11" s="42">
        <v>349</v>
      </c>
      <c r="L11" s="42">
        <v>409</v>
      </c>
      <c r="M11" s="42">
        <v>387</v>
      </c>
      <c r="N11" s="42">
        <v>373</v>
      </c>
      <c r="O11" s="42">
        <v>443</v>
      </c>
      <c r="P11" s="42">
        <v>264</v>
      </c>
      <c r="Q11" s="42">
        <v>443</v>
      </c>
      <c r="R11" s="42">
        <v>0</v>
      </c>
      <c r="S11" s="42">
        <v>332</v>
      </c>
      <c r="T11" s="42">
        <v>385</v>
      </c>
      <c r="U11" s="42">
        <v>350</v>
      </c>
      <c r="V11" s="42">
        <v>324</v>
      </c>
      <c r="W11" s="42">
        <v>350</v>
      </c>
      <c r="X11" s="42">
        <v>451</v>
      </c>
      <c r="Y11" s="42">
        <v>258</v>
      </c>
      <c r="Z11" s="42">
        <v>0</v>
      </c>
      <c r="AA11" s="42">
        <v>0</v>
      </c>
      <c r="AB11" s="42">
        <v>0</v>
      </c>
      <c r="AC11" s="42">
        <v>812</v>
      </c>
      <c r="AD11" s="42">
        <v>1154</v>
      </c>
      <c r="AE11" s="42">
        <v>1075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43">
        <v>0</v>
      </c>
      <c r="J13" s="43">
        <v>308</v>
      </c>
      <c r="K13" s="43">
        <v>330</v>
      </c>
      <c r="L13" s="43">
        <v>392</v>
      </c>
      <c r="M13" s="43">
        <v>371</v>
      </c>
      <c r="N13" s="43">
        <v>360</v>
      </c>
      <c r="O13" s="43">
        <v>430</v>
      </c>
      <c r="P13" s="43">
        <v>253</v>
      </c>
      <c r="Q13" s="43">
        <v>434</v>
      </c>
      <c r="R13" s="43">
        <v>0</v>
      </c>
      <c r="S13" s="43">
        <v>324</v>
      </c>
      <c r="T13" s="43">
        <v>376</v>
      </c>
      <c r="U13" s="43">
        <v>341</v>
      </c>
      <c r="V13" s="43">
        <v>314</v>
      </c>
      <c r="W13" s="43">
        <v>336</v>
      </c>
      <c r="X13" s="43">
        <v>448</v>
      </c>
      <c r="Y13" s="43">
        <v>253</v>
      </c>
      <c r="Z13" s="43">
        <v>0</v>
      </c>
      <c r="AA13" s="43">
        <v>0</v>
      </c>
      <c r="AB13" s="43">
        <v>0</v>
      </c>
      <c r="AC13" s="43">
        <v>800</v>
      </c>
      <c r="AD13" s="43">
        <v>1145</v>
      </c>
      <c r="AE13" s="43">
        <v>1053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0.99855072463768113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42">
        <v>0</v>
      </c>
      <c r="J14" s="42">
        <v>308</v>
      </c>
      <c r="K14" s="42">
        <v>331</v>
      </c>
      <c r="L14" s="42">
        <v>392</v>
      </c>
      <c r="M14" s="42">
        <v>371</v>
      </c>
      <c r="N14" s="42">
        <v>360</v>
      </c>
      <c r="O14" s="42">
        <v>430</v>
      </c>
      <c r="P14" s="42">
        <v>253</v>
      </c>
      <c r="Q14" s="42">
        <v>434</v>
      </c>
      <c r="R14" s="42">
        <v>0</v>
      </c>
      <c r="S14" s="42">
        <v>325</v>
      </c>
      <c r="T14" s="42">
        <v>376</v>
      </c>
      <c r="U14" s="42">
        <v>341</v>
      </c>
      <c r="V14" s="42">
        <v>314</v>
      </c>
      <c r="W14" s="42">
        <v>336</v>
      </c>
      <c r="X14" s="42">
        <v>449</v>
      </c>
      <c r="Y14" s="42">
        <v>253</v>
      </c>
      <c r="Z14" s="42">
        <v>0</v>
      </c>
      <c r="AA14" s="42">
        <v>0</v>
      </c>
      <c r="AB14" s="42">
        <v>0</v>
      </c>
      <c r="AC14" s="42">
        <v>803</v>
      </c>
      <c r="AD14" s="42">
        <v>1148</v>
      </c>
      <c r="AE14" s="42">
        <v>1056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0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3">
        <v>1</v>
      </c>
      <c r="X16" s="43">
        <v>1</v>
      </c>
      <c r="Y16" s="43">
        <v>1</v>
      </c>
      <c r="Z16" s="43">
        <v>0</v>
      </c>
      <c r="AA16" s="43">
        <v>0</v>
      </c>
      <c r="AB16" s="43">
        <v>0</v>
      </c>
      <c r="AC16" s="43">
        <v>1</v>
      </c>
      <c r="AD16" s="43">
        <v>1</v>
      </c>
      <c r="AE16" s="43">
        <v>1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0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1</v>
      </c>
      <c r="T17" s="42">
        <v>1</v>
      </c>
      <c r="U17" s="42">
        <v>1</v>
      </c>
      <c r="V17" s="42">
        <v>1</v>
      </c>
      <c r="W17" s="42">
        <v>1</v>
      </c>
      <c r="X17" s="42">
        <v>1</v>
      </c>
      <c r="Y17" s="42">
        <v>1</v>
      </c>
      <c r="Z17" s="42">
        <v>0</v>
      </c>
      <c r="AA17" s="42">
        <v>0</v>
      </c>
      <c r="AB17" s="42">
        <v>0</v>
      </c>
      <c r="AC17" s="42">
        <v>1</v>
      </c>
      <c r="AD17" s="42">
        <v>1</v>
      </c>
      <c r="AE17" s="42">
        <v>1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43">
        <v>0</v>
      </c>
      <c r="J19" s="43">
        <v>3103</v>
      </c>
      <c r="K19" s="43">
        <v>441</v>
      </c>
      <c r="L19" s="43">
        <v>354</v>
      </c>
      <c r="M19" s="43">
        <v>407</v>
      </c>
      <c r="N19" s="43">
        <v>326</v>
      </c>
      <c r="O19" s="43">
        <v>507</v>
      </c>
      <c r="P19" s="43">
        <v>175</v>
      </c>
      <c r="Q19" s="43">
        <v>447</v>
      </c>
      <c r="R19" s="43">
        <v>0</v>
      </c>
      <c r="S19" s="43">
        <v>362</v>
      </c>
      <c r="T19" s="43">
        <v>396</v>
      </c>
      <c r="U19" s="43">
        <v>334</v>
      </c>
      <c r="V19" s="43">
        <v>205</v>
      </c>
      <c r="W19" s="43">
        <v>408</v>
      </c>
      <c r="X19" s="43">
        <v>353</v>
      </c>
      <c r="Y19" s="43">
        <v>77</v>
      </c>
      <c r="Z19" s="43">
        <v>475</v>
      </c>
      <c r="AA19" s="43">
        <v>0</v>
      </c>
      <c r="AB19" s="43">
        <v>0</v>
      </c>
      <c r="AC19" s="43">
        <v>376</v>
      </c>
      <c r="AD19" s="43">
        <v>994</v>
      </c>
      <c r="AE19" s="43">
        <v>945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42">
        <v>0</v>
      </c>
      <c r="J20" s="42">
        <v>3103</v>
      </c>
      <c r="K20" s="42">
        <v>441</v>
      </c>
      <c r="L20" s="42">
        <v>354</v>
      </c>
      <c r="M20" s="42">
        <v>407</v>
      </c>
      <c r="N20" s="42">
        <v>326</v>
      </c>
      <c r="O20" s="42">
        <v>507</v>
      </c>
      <c r="P20" s="42">
        <v>175</v>
      </c>
      <c r="Q20" s="42">
        <v>447</v>
      </c>
      <c r="R20" s="42">
        <v>0</v>
      </c>
      <c r="S20" s="42">
        <v>362</v>
      </c>
      <c r="T20" s="42">
        <v>396</v>
      </c>
      <c r="U20" s="42">
        <v>334</v>
      </c>
      <c r="V20" s="42">
        <v>205</v>
      </c>
      <c r="W20" s="42">
        <v>408</v>
      </c>
      <c r="X20" s="42">
        <v>353</v>
      </c>
      <c r="Y20" s="42">
        <v>77</v>
      </c>
      <c r="Z20" s="42">
        <v>475</v>
      </c>
      <c r="AA20" s="42">
        <v>0</v>
      </c>
      <c r="AB20" s="42">
        <v>0</v>
      </c>
      <c r="AC20" s="42">
        <v>376</v>
      </c>
      <c r="AD20" s="42">
        <v>994</v>
      </c>
      <c r="AE20" s="42">
        <v>945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43">
        <v>0</v>
      </c>
      <c r="J22" s="43">
        <v>943</v>
      </c>
      <c r="K22" s="43">
        <v>1219</v>
      </c>
      <c r="L22" s="43">
        <v>1787</v>
      </c>
      <c r="M22" s="43">
        <v>1787</v>
      </c>
      <c r="N22" s="43">
        <v>879</v>
      </c>
      <c r="O22" s="43">
        <v>554</v>
      </c>
      <c r="P22" s="43">
        <v>475</v>
      </c>
      <c r="Q22" s="43">
        <v>583</v>
      </c>
      <c r="R22" s="43">
        <v>0</v>
      </c>
      <c r="S22" s="43">
        <v>403</v>
      </c>
      <c r="T22" s="43">
        <v>397</v>
      </c>
      <c r="U22" s="43">
        <v>348</v>
      </c>
      <c r="V22" s="43">
        <v>272</v>
      </c>
      <c r="W22" s="43">
        <v>287</v>
      </c>
      <c r="X22" s="43">
        <v>206</v>
      </c>
      <c r="Y22" s="43">
        <v>142</v>
      </c>
      <c r="Z22" s="43">
        <v>271</v>
      </c>
      <c r="AA22" s="43">
        <v>0</v>
      </c>
      <c r="AB22" s="43">
        <v>0</v>
      </c>
      <c r="AC22" s="43">
        <v>44</v>
      </c>
      <c r="AD22" s="43">
        <v>362</v>
      </c>
      <c r="AE22" s="43">
        <v>946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42">
        <v>0</v>
      </c>
      <c r="J23" s="42">
        <v>943</v>
      </c>
      <c r="K23" s="42">
        <v>1219</v>
      </c>
      <c r="L23" s="42">
        <v>1787</v>
      </c>
      <c r="M23" s="42">
        <v>1787</v>
      </c>
      <c r="N23" s="42">
        <v>879</v>
      </c>
      <c r="O23" s="42">
        <v>554</v>
      </c>
      <c r="P23" s="42">
        <v>475</v>
      </c>
      <c r="Q23" s="42">
        <v>583</v>
      </c>
      <c r="R23" s="42">
        <v>0</v>
      </c>
      <c r="S23" s="42">
        <v>403</v>
      </c>
      <c r="T23" s="42">
        <v>397</v>
      </c>
      <c r="U23" s="42">
        <v>348</v>
      </c>
      <c r="V23" s="42">
        <v>272</v>
      </c>
      <c r="W23" s="42">
        <v>287</v>
      </c>
      <c r="X23" s="42">
        <v>206</v>
      </c>
      <c r="Y23" s="42">
        <v>142</v>
      </c>
      <c r="Z23" s="42">
        <v>271</v>
      </c>
      <c r="AA23" s="42">
        <v>0</v>
      </c>
      <c r="AB23" s="42">
        <v>0</v>
      </c>
      <c r="AC23" s="42">
        <v>44</v>
      </c>
      <c r="AD23" s="42">
        <v>362</v>
      </c>
      <c r="AE23" s="42">
        <v>946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 t="s">
        <v>95</v>
      </c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{020FF386-5AE1-4A64-BC9B-429BA71DD9DF}</x14:id>
        </ext>
      </extLst>
    </cfRule>
  </conditionalFormatting>
  <conditionalFormatting sqref="AP22:AP23 AP19:AP20 AP13:AP14 AP10:AP11 AP16:AP17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{A7CAFA47-DE55-49E2-B737-D4B547F7204B}</x14:id>
        </ext>
      </extLst>
    </cfRule>
  </conditionalFormatting>
  <conditionalFormatting sqref="Q11:V11 AC11:AI11 AN11:AO11">
    <cfRule type="colorScale" priority="3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4:V14 AC14:AI14 AN14:AO14">
    <cfRule type="colorScale" priority="2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F17:AI17 AN17:AO17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7:AB17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0:V20 AC20:AI20 AN20:AO20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23:V23 AC23:AI23 AN23:AO23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O11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AQ14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P17 Z17:AB17 AF17:AO17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O20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O23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7:Y17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7:AE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7:AE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disablePrompts="1"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386-5AE1-4A64-BC9B-429BA71DD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A7CAFA47-DE55-49E2-B737-D4B547F72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35"/>
  <sheetViews>
    <sheetView showGridLines="0" topLeftCell="K10" zoomScale="90" zoomScaleNormal="90" workbookViewId="0">
      <selection activeCell="AC22" sqref="AC22:AE23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180252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7</v>
      </c>
      <c r="J10" s="43">
        <v>101</v>
      </c>
      <c r="K10" s="43">
        <v>125</v>
      </c>
      <c r="L10" s="43">
        <v>88</v>
      </c>
      <c r="M10" s="43">
        <v>105</v>
      </c>
      <c r="N10" s="43">
        <v>74</v>
      </c>
      <c r="O10" s="43">
        <v>69</v>
      </c>
      <c r="P10" s="43">
        <v>24</v>
      </c>
      <c r="Q10" s="43">
        <v>113</v>
      </c>
      <c r="R10" s="43">
        <v>0</v>
      </c>
      <c r="S10" s="43">
        <v>58</v>
      </c>
      <c r="T10" s="43">
        <v>62</v>
      </c>
      <c r="U10" s="43">
        <v>70</v>
      </c>
      <c r="V10" s="43">
        <v>66</v>
      </c>
      <c r="W10" s="43">
        <v>95</v>
      </c>
      <c r="X10" s="43">
        <v>89</v>
      </c>
      <c r="Y10" s="43">
        <v>69</v>
      </c>
      <c r="Z10" s="43">
        <v>0</v>
      </c>
      <c r="AA10" s="43">
        <v>0</v>
      </c>
      <c r="AB10" s="43">
        <v>0</v>
      </c>
      <c r="AC10" s="43">
        <v>361</v>
      </c>
      <c r="AD10" s="43">
        <v>459</v>
      </c>
      <c r="AE10" s="43">
        <v>476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0.9770428015564202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7</v>
      </c>
      <c r="J11" s="42">
        <v>101</v>
      </c>
      <c r="K11" s="42">
        <v>125</v>
      </c>
      <c r="L11" s="42">
        <v>88</v>
      </c>
      <c r="M11" s="42">
        <v>105</v>
      </c>
      <c r="N11" s="42">
        <v>74</v>
      </c>
      <c r="O11" s="42">
        <v>69</v>
      </c>
      <c r="P11" s="42">
        <v>24</v>
      </c>
      <c r="Q11" s="42">
        <v>116</v>
      </c>
      <c r="R11" s="42">
        <v>0</v>
      </c>
      <c r="S11" s="42">
        <v>67</v>
      </c>
      <c r="T11" s="42">
        <v>70</v>
      </c>
      <c r="U11" s="42">
        <v>74</v>
      </c>
      <c r="V11" s="42">
        <v>69</v>
      </c>
      <c r="W11" s="42">
        <v>98</v>
      </c>
      <c r="X11" s="42">
        <v>92</v>
      </c>
      <c r="Y11" s="42">
        <v>69</v>
      </c>
      <c r="Z11" s="42">
        <v>0</v>
      </c>
      <c r="AA11" s="42">
        <v>0</v>
      </c>
      <c r="AB11" s="42">
        <v>0</v>
      </c>
      <c r="AC11" s="42">
        <v>368</v>
      </c>
      <c r="AD11" s="42">
        <v>470</v>
      </c>
      <c r="AE11" s="42">
        <v>484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43">
        <v>7</v>
      </c>
      <c r="J13" s="43">
        <v>97</v>
      </c>
      <c r="K13" s="43">
        <v>125</v>
      </c>
      <c r="L13" s="43">
        <v>88</v>
      </c>
      <c r="M13" s="43">
        <v>105</v>
      </c>
      <c r="N13" s="43">
        <v>74</v>
      </c>
      <c r="O13" s="43">
        <v>69</v>
      </c>
      <c r="P13" s="43">
        <v>24</v>
      </c>
      <c r="Q13" s="43">
        <v>113</v>
      </c>
      <c r="R13" s="43">
        <v>0</v>
      </c>
      <c r="S13" s="43">
        <v>58</v>
      </c>
      <c r="T13" s="43">
        <v>62</v>
      </c>
      <c r="U13" s="43">
        <v>70</v>
      </c>
      <c r="V13" s="43">
        <v>66</v>
      </c>
      <c r="W13" s="43">
        <v>95</v>
      </c>
      <c r="X13" s="43">
        <v>89</v>
      </c>
      <c r="Y13" s="43">
        <v>69</v>
      </c>
      <c r="Z13" s="43">
        <v>0</v>
      </c>
      <c r="AA13" s="43">
        <v>0</v>
      </c>
      <c r="AB13" s="43">
        <v>0</v>
      </c>
      <c r="AC13" s="43">
        <v>361</v>
      </c>
      <c r="AD13" s="43">
        <v>459</v>
      </c>
      <c r="AE13" s="43">
        <v>474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0.99761051373954601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42">
        <v>7</v>
      </c>
      <c r="J14" s="42">
        <v>101</v>
      </c>
      <c r="K14" s="42">
        <v>125</v>
      </c>
      <c r="L14" s="42">
        <v>88</v>
      </c>
      <c r="M14" s="42">
        <v>105</v>
      </c>
      <c r="N14" s="42">
        <v>74</v>
      </c>
      <c r="O14" s="42">
        <v>69</v>
      </c>
      <c r="P14" s="42">
        <v>24</v>
      </c>
      <c r="Q14" s="42">
        <v>113</v>
      </c>
      <c r="R14" s="42">
        <v>0</v>
      </c>
      <c r="S14" s="42">
        <v>58</v>
      </c>
      <c r="T14" s="42">
        <v>62</v>
      </c>
      <c r="U14" s="42">
        <v>70</v>
      </c>
      <c r="V14" s="42">
        <v>66</v>
      </c>
      <c r="W14" s="42">
        <v>95</v>
      </c>
      <c r="X14" s="42">
        <v>89</v>
      </c>
      <c r="Y14" s="42">
        <v>69</v>
      </c>
      <c r="Z14" s="42">
        <v>0</v>
      </c>
      <c r="AA14" s="42">
        <v>0</v>
      </c>
      <c r="AB14" s="42">
        <v>0</v>
      </c>
      <c r="AC14" s="42">
        <v>361</v>
      </c>
      <c r="AD14" s="42">
        <v>459</v>
      </c>
      <c r="AE14" s="42">
        <v>476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3">
        <v>1</v>
      </c>
      <c r="X16" s="43">
        <v>1</v>
      </c>
      <c r="Y16" s="43">
        <v>1</v>
      </c>
      <c r="Z16" s="43">
        <v>0</v>
      </c>
      <c r="AA16" s="43">
        <v>0</v>
      </c>
      <c r="AB16" s="43">
        <v>0</v>
      </c>
      <c r="AC16" s="43">
        <v>1</v>
      </c>
      <c r="AD16" s="43">
        <v>1</v>
      </c>
      <c r="AE16" s="43">
        <v>1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1</v>
      </c>
      <c r="T17" s="42">
        <v>1</v>
      </c>
      <c r="U17" s="42">
        <v>1</v>
      </c>
      <c r="V17" s="42">
        <v>1</v>
      </c>
      <c r="W17" s="42">
        <v>1</v>
      </c>
      <c r="X17" s="42">
        <v>1</v>
      </c>
      <c r="Y17" s="42">
        <v>1</v>
      </c>
      <c r="Z17" s="42">
        <v>0</v>
      </c>
      <c r="AA17" s="42">
        <v>0</v>
      </c>
      <c r="AB17" s="42">
        <v>0</v>
      </c>
      <c r="AC17" s="42">
        <v>1</v>
      </c>
      <c r="AD17" s="42">
        <v>1</v>
      </c>
      <c r="AE17" s="42">
        <v>1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43">
        <v>72</v>
      </c>
      <c r="J19" s="43">
        <v>717</v>
      </c>
      <c r="K19" s="43">
        <v>163</v>
      </c>
      <c r="L19" s="43">
        <v>56</v>
      </c>
      <c r="M19" s="43">
        <v>92</v>
      </c>
      <c r="N19" s="43">
        <v>105</v>
      </c>
      <c r="O19" s="43">
        <v>74</v>
      </c>
      <c r="P19" s="43">
        <v>2</v>
      </c>
      <c r="Q19" s="43">
        <v>112</v>
      </c>
      <c r="R19" s="43">
        <v>0</v>
      </c>
      <c r="S19" s="43">
        <v>95</v>
      </c>
      <c r="T19" s="43">
        <v>92</v>
      </c>
      <c r="U19" s="43">
        <v>67</v>
      </c>
      <c r="V19" s="43">
        <v>47</v>
      </c>
      <c r="W19" s="43">
        <v>90</v>
      </c>
      <c r="X19" s="43">
        <v>93</v>
      </c>
      <c r="Y19" s="43">
        <v>33</v>
      </c>
      <c r="Z19" s="43">
        <v>87</v>
      </c>
      <c r="AA19" s="43">
        <v>0</v>
      </c>
      <c r="AB19" s="43">
        <v>0</v>
      </c>
      <c r="AC19" s="43">
        <v>191</v>
      </c>
      <c r="AD19" s="43">
        <v>410</v>
      </c>
      <c r="AE19" s="43">
        <v>401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42">
        <v>72</v>
      </c>
      <c r="J20" s="42">
        <v>717</v>
      </c>
      <c r="K20" s="42">
        <v>163</v>
      </c>
      <c r="L20" s="42">
        <v>56</v>
      </c>
      <c r="M20" s="42">
        <v>92</v>
      </c>
      <c r="N20" s="42">
        <v>105</v>
      </c>
      <c r="O20" s="42">
        <v>74</v>
      </c>
      <c r="P20" s="42">
        <v>2</v>
      </c>
      <c r="Q20" s="42">
        <v>112</v>
      </c>
      <c r="R20" s="42">
        <v>0</v>
      </c>
      <c r="S20" s="42">
        <v>95</v>
      </c>
      <c r="T20" s="42">
        <v>92</v>
      </c>
      <c r="U20" s="42">
        <v>67</v>
      </c>
      <c r="V20" s="42">
        <v>47</v>
      </c>
      <c r="W20" s="42">
        <v>90</v>
      </c>
      <c r="X20" s="42">
        <v>93</v>
      </c>
      <c r="Y20" s="42">
        <v>33</v>
      </c>
      <c r="Z20" s="42">
        <v>87</v>
      </c>
      <c r="AA20" s="42">
        <v>0</v>
      </c>
      <c r="AB20" s="42">
        <v>0</v>
      </c>
      <c r="AC20" s="42">
        <v>191</v>
      </c>
      <c r="AD20" s="42">
        <v>410</v>
      </c>
      <c r="AE20" s="42">
        <v>401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43">
        <v>13</v>
      </c>
      <c r="J22" s="43">
        <v>365</v>
      </c>
      <c r="K22" s="43">
        <v>453</v>
      </c>
      <c r="L22" s="43">
        <v>433</v>
      </c>
      <c r="M22" s="43">
        <v>280</v>
      </c>
      <c r="N22" s="43">
        <v>163</v>
      </c>
      <c r="O22" s="43">
        <v>137</v>
      </c>
      <c r="P22" s="43">
        <v>82</v>
      </c>
      <c r="Q22" s="43">
        <v>256</v>
      </c>
      <c r="R22" s="43">
        <v>0</v>
      </c>
      <c r="S22" s="43">
        <v>34</v>
      </c>
      <c r="T22" s="43">
        <v>75</v>
      </c>
      <c r="U22" s="43">
        <v>81</v>
      </c>
      <c r="V22" s="43">
        <v>82</v>
      </c>
      <c r="W22" s="43">
        <v>79</v>
      </c>
      <c r="X22" s="43">
        <v>94</v>
      </c>
      <c r="Y22" s="43">
        <v>39</v>
      </c>
      <c r="Z22" s="43">
        <v>50</v>
      </c>
      <c r="AA22" s="43">
        <v>0</v>
      </c>
      <c r="AB22" s="43">
        <v>0</v>
      </c>
      <c r="AC22" s="43">
        <v>19</v>
      </c>
      <c r="AD22" s="43">
        <v>202</v>
      </c>
      <c r="AE22" s="43">
        <v>350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42">
        <v>13</v>
      </c>
      <c r="J23" s="42">
        <v>365</v>
      </c>
      <c r="K23" s="42">
        <v>453</v>
      </c>
      <c r="L23" s="42">
        <v>433</v>
      </c>
      <c r="M23" s="42">
        <v>280</v>
      </c>
      <c r="N23" s="42">
        <v>163</v>
      </c>
      <c r="O23" s="42">
        <v>137</v>
      </c>
      <c r="P23" s="42">
        <v>82</v>
      </c>
      <c r="Q23" s="42">
        <v>256</v>
      </c>
      <c r="R23" s="42">
        <v>0</v>
      </c>
      <c r="S23" s="42">
        <v>34</v>
      </c>
      <c r="T23" s="42">
        <v>75</v>
      </c>
      <c r="U23" s="42">
        <v>81</v>
      </c>
      <c r="V23" s="42">
        <v>82</v>
      </c>
      <c r="W23" s="42">
        <v>79</v>
      </c>
      <c r="X23" s="42">
        <v>94</v>
      </c>
      <c r="Y23" s="42">
        <v>39</v>
      </c>
      <c r="Z23" s="42">
        <v>50</v>
      </c>
      <c r="AA23" s="42">
        <v>0</v>
      </c>
      <c r="AB23" s="42">
        <v>0</v>
      </c>
      <c r="AC23" s="42">
        <v>19</v>
      </c>
      <c r="AD23" s="42">
        <v>202</v>
      </c>
      <c r="AE23" s="42">
        <v>350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{E8DFC716-0515-4F4D-93E2-AD8F88166C5E}</x14:id>
        </ext>
      </extLst>
    </cfRule>
  </conditionalFormatting>
  <conditionalFormatting sqref="AP22:AP23 AP19:AP20 AP13:AP14 AP10:AP11 AP16:AP17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{524FF95B-F98A-44E5-92F6-1E4AD0481415}</x14:id>
        </ext>
      </extLst>
    </cfRule>
  </conditionalFormatting>
  <conditionalFormatting sqref="I11:AO11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4:V14 AC14:AI14 AN14:AO14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P17 AF17:AI17 AN17:AO17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7:AB17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V20 AC20:AI20 AN20:AO20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V23 AC23:AI23 AN23:AO23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P14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Q17:Y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7:AE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disablePrompts="1"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DFC716-0515-4F4D-93E2-AD8F88166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524FF95B-F98A-44E5-92F6-1E4AD0481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35"/>
  <sheetViews>
    <sheetView showGridLines="0" topLeftCell="C11" zoomScale="90" zoomScaleNormal="90" workbookViewId="0">
      <selection activeCell="I22" sqref="I22:O23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180253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26</v>
      </c>
      <c r="J10" s="43">
        <v>68</v>
      </c>
      <c r="K10" s="43">
        <v>61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0.99358974358974361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26</v>
      </c>
      <c r="J11" s="42">
        <v>68</v>
      </c>
      <c r="K11" s="42">
        <v>62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43">
        <v>26</v>
      </c>
      <c r="J13" s="43">
        <v>68</v>
      </c>
      <c r="K13" s="43">
        <v>61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1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42">
        <v>26</v>
      </c>
      <c r="J14" s="42">
        <v>68</v>
      </c>
      <c r="K14" s="42">
        <v>61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43">
        <v>82</v>
      </c>
      <c r="J19" s="43">
        <v>935</v>
      </c>
      <c r="K19" s="43">
        <v>92</v>
      </c>
      <c r="L19" s="43">
        <v>37</v>
      </c>
      <c r="M19" s="43">
        <v>2</v>
      </c>
      <c r="N19" s="43">
        <v>1</v>
      </c>
      <c r="O19" s="43">
        <v>1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42">
        <v>82</v>
      </c>
      <c r="J20" s="42">
        <v>935</v>
      </c>
      <c r="K20" s="42">
        <v>92</v>
      </c>
      <c r="L20" s="42">
        <v>37</v>
      </c>
      <c r="M20" s="42">
        <v>2</v>
      </c>
      <c r="N20" s="42">
        <v>1</v>
      </c>
      <c r="O20" s="42">
        <v>1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43">
        <v>15</v>
      </c>
      <c r="J22" s="43">
        <v>446</v>
      </c>
      <c r="K22" s="43">
        <v>529</v>
      </c>
      <c r="L22" s="43">
        <v>493</v>
      </c>
      <c r="M22" s="43">
        <v>287</v>
      </c>
      <c r="N22" s="43">
        <v>95</v>
      </c>
      <c r="O22" s="43">
        <v>50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42">
        <v>15</v>
      </c>
      <c r="J23" s="42">
        <v>446</v>
      </c>
      <c r="K23" s="42">
        <v>529</v>
      </c>
      <c r="L23" s="42">
        <v>493</v>
      </c>
      <c r="M23" s="42">
        <v>287</v>
      </c>
      <c r="N23" s="42">
        <v>95</v>
      </c>
      <c r="O23" s="42">
        <v>50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{CC86771F-9756-4445-8E61-01EB2FA59018}</x14:id>
        </ext>
      </extLst>
    </cfRule>
  </conditionalFormatting>
  <conditionalFormatting sqref="AP22:AP23 AP19:AP20 AP13:AP14 AP10:AP11 AP16:AP17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{BC7CEAE8-BC6B-4616-B26D-2FE9EDF41194}</x14:id>
        </ext>
      </extLst>
    </cfRule>
  </conditionalFormatting>
  <conditionalFormatting sqref="I11:V11 AC11:AI11 AN11:AO11">
    <cfRule type="colorScale" priority="2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K14 AC14:AI14 AN14:AO14 M14:V14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17:V17 AC17:AI17 AN17:AO17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7:AB17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20:V20 AC20:AI20 AN20:AO20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0:AB20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P23:V23 AC23:AI23 AN23:AO23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23:AB23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7:X17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0:X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23:X23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L14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L17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M17:O17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O20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O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86771F-9756-4445-8E61-01EB2FA59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BC7CEAE8-BC6B-4616-B26D-2FE9EDF41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B35"/>
  <sheetViews>
    <sheetView showGridLines="0" topLeftCell="L1" zoomScaleNormal="100" workbookViewId="0">
      <selection activeCell="AD19" sqref="AD19"/>
    </sheetView>
  </sheetViews>
  <sheetFormatPr baseColWidth="10" defaultColWidth="11.42578125" defaultRowHeight="30" customHeight="1" x14ac:dyDescent="0.2"/>
  <cols>
    <col min="1" max="1" width="10.5703125" style="1" bestFit="1" customWidth="1"/>
    <col min="2" max="2" width="19.140625" style="1" bestFit="1" customWidth="1"/>
    <col min="3" max="3" width="19.140625" style="1" customWidth="1"/>
    <col min="4" max="4" width="14.28515625" style="1" customWidth="1"/>
    <col min="5" max="5" width="21" style="1" customWidth="1"/>
    <col min="6" max="6" width="12.85546875" style="1" customWidth="1"/>
    <col min="7" max="7" width="10.28515625" style="1" bestFit="1" customWidth="1"/>
    <col min="8" max="8" width="14.5703125" style="1" customWidth="1"/>
    <col min="9" max="41" width="10.7109375" style="1" customWidth="1"/>
    <col min="42" max="42" width="22.7109375" style="1" customWidth="1"/>
    <col min="43" max="16384" width="11.42578125" style="1"/>
  </cols>
  <sheetData>
    <row r="1" spans="1:54" ht="40.5" customHeight="1" x14ac:dyDescent="0.2">
      <c r="A1" s="108" t="str">
        <f>'PANEL DE CONTROL DISTRITAL'!A1:N1</f>
        <v xml:space="preserve">INSTITUTO NACIONAL ELECTORAL
SISTEMA DE GESTIÓN DE LA CALIDAD
NAYARIT
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</row>
    <row r="2" spans="1:54" ht="33.75" customHeight="1" x14ac:dyDescent="0.2">
      <c r="A2" s="48"/>
      <c r="B2" s="48"/>
      <c r="C2" s="48"/>
      <c r="D2" s="15" t="s">
        <v>32</v>
      </c>
      <c r="E2" s="33">
        <v>1</v>
      </c>
      <c r="F2" s="77" t="s">
        <v>33</v>
      </c>
      <c r="G2" s="77"/>
      <c r="H2" s="32">
        <v>180351</v>
      </c>
      <c r="I2" s="31"/>
      <c r="J2" s="31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39" t="str">
        <f>'PANEL DE CONTROL DISTRITAL'!K2</f>
        <v>Fecha de corte   30 / 06 / 2021</v>
      </c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29"/>
    </row>
    <row r="3" spans="1:54" ht="11.25" customHeight="1" thickBot="1" x14ac:dyDescent="0.25">
      <c r="A3" s="48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54" ht="30" customHeight="1" thickTop="1" thickBot="1" x14ac:dyDescent="0.25">
      <c r="A4" s="147" t="s">
        <v>34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R4" s="30"/>
    </row>
    <row r="5" spans="1:54" ht="5.25" customHeight="1" thickTop="1" thickBot="1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2"/>
    </row>
    <row r="6" spans="1:54" ht="18" customHeight="1" thickTop="1" thickBot="1" x14ac:dyDescent="0.25">
      <c r="A6" s="140" t="str">
        <f>'PANEL DE CONTROL DISTRITAL'!A6:A8</f>
        <v>Número</v>
      </c>
      <c r="B6" s="143" t="str">
        <f>'PANEL DE CONTROL DISTRITAL'!B6:H6</f>
        <v xml:space="preserve">PROCESOS SUSTANTIVOS E INDICADORES </v>
      </c>
      <c r="C6" s="144"/>
      <c r="D6" s="144"/>
      <c r="E6" s="144"/>
      <c r="F6" s="144"/>
      <c r="G6" s="144"/>
      <c r="H6" s="145"/>
      <c r="I6" s="143" t="s">
        <v>24</v>
      </c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6" t="s">
        <v>8</v>
      </c>
    </row>
    <row r="7" spans="1:54" ht="17.25" customHeight="1" thickTop="1" thickBot="1" x14ac:dyDescent="0.25">
      <c r="A7" s="141"/>
      <c r="B7" s="143" t="str">
        <f>'PANEL DE CONTROL DISTRITAL'!B7:D7</f>
        <v>DESCRIPCIÓN</v>
      </c>
      <c r="C7" s="144"/>
      <c r="D7" s="145"/>
      <c r="E7" s="143" t="str">
        <f>'PANEL DE CONTROL DISTRITAL'!E7:H7</f>
        <v>MEDICIÓN</v>
      </c>
      <c r="F7" s="144"/>
      <c r="G7" s="144"/>
      <c r="H7" s="145"/>
      <c r="I7" s="153" t="str">
        <f>'PANEL DE CONTROL DISTRITAL'!I5</f>
        <v>CAMPAÑA ANUAL PERMANENTE 2021</v>
      </c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46"/>
    </row>
    <row r="8" spans="1:54" ht="5.25" customHeight="1" thickTop="1" thickBot="1" x14ac:dyDescent="0.25">
      <c r="A8" s="141"/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46"/>
    </row>
    <row r="9" spans="1:54" s="2" customFormat="1" ht="29.25" customHeight="1" thickTop="1" thickBot="1" x14ac:dyDescent="0.25">
      <c r="A9" s="142"/>
      <c r="B9" s="44" t="str">
        <f>'PANEL DE CONTROL DISTRITAL'!B8</f>
        <v xml:space="preserve">Proceso </v>
      </c>
      <c r="C9" s="44" t="str">
        <f>'PANEL DE CONTROL DISTRITAL'!C8</f>
        <v>Dueño de Proceso</v>
      </c>
      <c r="D9" s="44" t="str">
        <f>'PANEL DE CONTROL DISTRITAL'!D8</f>
        <v>Indicador</v>
      </c>
      <c r="E9" s="44" t="str">
        <f>'PANEL DE CONTROL DISTRITAL'!E8</f>
        <v>Cálculo</v>
      </c>
      <c r="F9" s="44" t="str">
        <f>'PANEL DE CONTROL DISTRITAL'!F8</f>
        <v xml:space="preserve">Periodo </v>
      </c>
      <c r="G9" s="44" t="str">
        <f>'PANEL DE CONTROL DISTRITAL'!G8</f>
        <v>Estimado</v>
      </c>
      <c r="H9" s="44" t="str">
        <f>'PANEL DE CONTROL DISTRITAL'!H8</f>
        <v>Nominativo</v>
      </c>
      <c r="I9" s="49" t="str">
        <f>'180151'!I9</f>
        <v>2021-08</v>
      </c>
      <c r="J9" s="49" t="str">
        <f>'180151'!J9</f>
        <v>2021-09</v>
      </c>
      <c r="K9" s="49" t="str">
        <f>'180151'!K9</f>
        <v>2021-10</v>
      </c>
      <c r="L9" s="49" t="str">
        <f>'180151'!L9</f>
        <v>2021-11</v>
      </c>
      <c r="M9" s="49" t="str">
        <f>'180151'!M9</f>
        <v>2021-12</v>
      </c>
      <c r="N9" s="49" t="str">
        <f>'180151'!N9</f>
        <v>2021-13</v>
      </c>
      <c r="O9" s="49" t="str">
        <f>'180151'!O9</f>
        <v>2021-14</v>
      </c>
      <c r="P9" s="49" t="str">
        <f>'180151'!P9</f>
        <v>2021-15</v>
      </c>
      <c r="Q9" s="49" t="str">
        <f>'180151'!Q9</f>
        <v>2021-16</v>
      </c>
      <c r="R9" s="49" t="str">
        <f>'180151'!R9</f>
        <v>2021-17</v>
      </c>
      <c r="S9" s="49" t="str">
        <f>'180151'!S9</f>
        <v>2021-18</v>
      </c>
      <c r="T9" s="49" t="str">
        <f>'180151'!T9</f>
        <v>2021-19</v>
      </c>
      <c r="U9" s="49" t="str">
        <f>'180151'!U9</f>
        <v>2021-20</v>
      </c>
      <c r="V9" s="49" t="str">
        <f>'180151'!V9</f>
        <v>2021-21</v>
      </c>
      <c r="W9" s="49" t="str">
        <f>'180151'!W9</f>
        <v>2021-22</v>
      </c>
      <c r="X9" s="49" t="str">
        <f>'180151'!X9</f>
        <v>2021-23</v>
      </c>
      <c r="Y9" s="49" t="str">
        <f>'180151'!Y9</f>
        <v>2021-24</v>
      </c>
      <c r="Z9" s="49" t="str">
        <f>'180151'!Z9</f>
        <v>2021-25</v>
      </c>
      <c r="AA9" s="49" t="str">
        <f>'180151'!AA9</f>
        <v>2021-26</v>
      </c>
      <c r="AB9" s="49" t="str">
        <f>'180151'!AB9</f>
        <v>2021-27</v>
      </c>
      <c r="AC9" s="49" t="str">
        <f>'180151'!AC9</f>
        <v>2021-28</v>
      </c>
      <c r="AD9" s="49" t="str">
        <f>'180151'!AD9</f>
        <v>2021-29</v>
      </c>
      <c r="AE9" s="49" t="str">
        <f>'180151'!AE9</f>
        <v>2021-30</v>
      </c>
      <c r="AF9" s="49" t="str">
        <f>'180151'!AF9</f>
        <v>2021-31</v>
      </c>
      <c r="AG9" s="49" t="str">
        <f>'180151'!AG9</f>
        <v>2021-32</v>
      </c>
      <c r="AH9" s="49" t="str">
        <f>'180151'!AH9</f>
        <v>2021-33</v>
      </c>
      <c r="AI9" s="49" t="str">
        <f>'180151'!AI9</f>
        <v>2021-34</v>
      </c>
      <c r="AJ9" s="51" t="str">
        <f>'180151'!AJ9</f>
        <v>2021-35</v>
      </c>
      <c r="AK9" s="51" t="str">
        <f>'180151'!AK9</f>
        <v>2021-36</v>
      </c>
      <c r="AL9" s="51" t="str">
        <f>'180151'!AL9</f>
        <v>2021-37</v>
      </c>
      <c r="AM9" s="51" t="str">
        <f>'180151'!AM9</f>
        <v>2021-38</v>
      </c>
      <c r="AN9" s="49" t="str">
        <f>'180151'!AN9</f>
        <v>2021-39</v>
      </c>
      <c r="AO9" s="49" t="str">
        <f>'180151'!AO9</f>
        <v>2021-40</v>
      </c>
      <c r="AP9" s="146"/>
    </row>
    <row r="10" spans="1:54" s="2" customFormat="1" ht="50.1" customHeight="1" thickTop="1" thickBot="1" x14ac:dyDescent="0.25">
      <c r="A10" s="125">
        <f>'PANEL DE CONTROL DISTRITAL'!A9</f>
        <v>1</v>
      </c>
      <c r="B10" s="127" t="str">
        <f>'PANEL DE CONTROL DISTRITAL'!B9</f>
        <v>ENTREVISTA</v>
      </c>
      <c r="C10" s="131" t="str">
        <f>'PANEL DE CONTROL DISTRITAL'!C9</f>
        <v xml:space="preserve"> Auxiliar de Atención Ciudadana</v>
      </c>
      <c r="D10" s="129" t="str">
        <f>'PANEL DE CONTROL DISTRITAL'!D9</f>
        <v>Efectividad de la entrevista =</v>
      </c>
      <c r="E10" s="131" t="str">
        <f>'PANEL DE CONTROL DISTRITAL'!E9</f>
        <v>(Número de trámites/Número de fichas requisitadas) x 100</v>
      </c>
      <c r="F10" s="133" t="str">
        <f>'PANEL DE CONTROL DISTRITAL'!F9</f>
        <v>Semanal (remesa)</v>
      </c>
      <c r="G10" s="135">
        <f>'PANEL DE CONTROL DISTRITAL'!G9</f>
        <v>0.9</v>
      </c>
      <c r="H10" s="45" t="str">
        <f>'PANEL DE CONTROL DISTRITAL'!H10</f>
        <v>Número de tramites</v>
      </c>
      <c r="I10" s="43">
        <v>28</v>
      </c>
      <c r="J10" s="43">
        <v>89</v>
      </c>
      <c r="K10" s="43">
        <v>53</v>
      </c>
      <c r="L10" s="43">
        <v>61</v>
      </c>
      <c r="M10" s="43">
        <v>49</v>
      </c>
      <c r="N10" s="43">
        <v>54</v>
      </c>
      <c r="O10" s="43">
        <v>48</v>
      </c>
      <c r="P10" s="43">
        <v>36</v>
      </c>
      <c r="Q10" s="43">
        <v>58</v>
      </c>
      <c r="R10" s="43">
        <v>0</v>
      </c>
      <c r="S10" s="43">
        <v>57</v>
      </c>
      <c r="T10" s="43">
        <v>46</v>
      </c>
      <c r="U10" s="43">
        <v>54</v>
      </c>
      <c r="V10" s="43">
        <v>38</v>
      </c>
      <c r="W10" s="43">
        <v>41</v>
      </c>
      <c r="X10" s="43">
        <v>49</v>
      </c>
      <c r="Y10" s="43">
        <v>48</v>
      </c>
      <c r="Z10" s="43">
        <v>0</v>
      </c>
      <c r="AA10" s="43">
        <v>0</v>
      </c>
      <c r="AB10" s="43">
        <v>0</v>
      </c>
      <c r="AC10" s="43">
        <v>0</v>
      </c>
      <c r="AD10" s="43">
        <v>285</v>
      </c>
      <c r="AE10" s="43">
        <v>286</v>
      </c>
      <c r="AF10" s="43">
        <v>288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137">
        <f>IFERROR(SUM(I10:AO10)/SUM(I11:AO11),0)</f>
        <v>1.0048192771084337</v>
      </c>
    </row>
    <row r="11" spans="1:54" s="2" customFormat="1" ht="50.1" customHeight="1" thickTop="1" thickBot="1" x14ac:dyDescent="0.25">
      <c r="A11" s="126"/>
      <c r="B11" s="128"/>
      <c r="C11" s="132"/>
      <c r="D11" s="130"/>
      <c r="E11" s="132"/>
      <c r="F11" s="134"/>
      <c r="G11" s="136"/>
      <c r="H11" s="45" t="str">
        <f>'PANEL DE CONTROL DISTRITAL'!H9</f>
        <v>Número de fichas requisitadas</v>
      </c>
      <c r="I11" s="42">
        <v>28</v>
      </c>
      <c r="J11" s="42">
        <v>89</v>
      </c>
      <c r="K11" s="42">
        <v>53</v>
      </c>
      <c r="L11" s="42">
        <v>61</v>
      </c>
      <c r="M11" s="42">
        <v>49</v>
      </c>
      <c r="N11" s="42">
        <v>54</v>
      </c>
      <c r="O11" s="42">
        <v>48</v>
      </c>
      <c r="P11" s="42">
        <v>36</v>
      </c>
      <c r="Q11" s="42">
        <v>58</v>
      </c>
      <c r="R11" s="42">
        <v>0</v>
      </c>
      <c r="S11" s="42">
        <v>57</v>
      </c>
      <c r="T11" s="42">
        <v>46</v>
      </c>
      <c r="U11" s="42">
        <v>54</v>
      </c>
      <c r="V11" s="42">
        <v>38</v>
      </c>
      <c r="W11" s="42">
        <v>41</v>
      </c>
      <c r="X11" s="42">
        <v>49</v>
      </c>
      <c r="Y11" s="42">
        <v>48</v>
      </c>
      <c r="Z11" s="42">
        <v>0</v>
      </c>
      <c r="AA11" s="42">
        <v>0</v>
      </c>
      <c r="AB11" s="42">
        <v>0</v>
      </c>
      <c r="AC11" s="42">
        <v>0</v>
      </c>
      <c r="AD11" s="42">
        <v>285</v>
      </c>
      <c r="AE11" s="42">
        <v>281</v>
      </c>
      <c r="AF11" s="42">
        <v>285</v>
      </c>
      <c r="AG11" s="42">
        <v>0</v>
      </c>
      <c r="AH11" s="42">
        <v>0</v>
      </c>
      <c r="AI11" s="42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137"/>
    </row>
    <row r="12" spans="1:54" s="41" customFormat="1" ht="8.1" customHeight="1" thickTop="1" thickBot="1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</row>
    <row r="13" spans="1:54" s="3" customFormat="1" ht="50.1" customHeight="1" thickTop="1" thickBot="1" x14ac:dyDescent="0.25">
      <c r="A13" s="125">
        <f>'PANEL DE CONTROL DISTRITAL'!A12</f>
        <v>2</v>
      </c>
      <c r="B13" s="127" t="str">
        <f>'PANEL DE CONTROL DISTRITAL'!B12</f>
        <v>TRÁMITE</v>
      </c>
      <c r="C13" s="131" t="str">
        <f>'PANEL DE CONTROL DISTRITAL'!C12</f>
        <v>Operador de Equipo Tecnológico</v>
      </c>
      <c r="D13" s="129" t="str">
        <f>'PANEL DE CONTROL DISTRITAL'!D12</f>
        <v>Trámites exitosos efectivos=</v>
      </c>
      <c r="E13" s="131" t="str">
        <f>'PANEL DE CONTROL DISTRITAL'!E12</f>
        <v>(Número de trámites exitosos /Número de trámites aplicados) x 100</v>
      </c>
      <c r="F13" s="133" t="str">
        <f>'PANEL DE CONTROL DISTRITAL'!F12</f>
        <v>Semanal (remesa)</v>
      </c>
      <c r="G13" s="135">
        <f>'PANEL DE CONTROL DISTRITAL'!G12</f>
        <v>0.9</v>
      </c>
      <c r="H13" s="45" t="str">
        <f>'PANEL DE CONTROL DISTRITAL'!H13</f>
        <v>Número de trámites exitosos</v>
      </c>
      <c r="I13" s="43">
        <v>28</v>
      </c>
      <c r="J13" s="43">
        <v>88</v>
      </c>
      <c r="K13" s="43">
        <v>53</v>
      </c>
      <c r="L13" s="43">
        <v>61</v>
      </c>
      <c r="M13" s="43">
        <v>48</v>
      </c>
      <c r="N13" s="43">
        <v>54</v>
      </c>
      <c r="O13" s="43">
        <v>48</v>
      </c>
      <c r="P13" s="43">
        <v>36</v>
      </c>
      <c r="Q13" s="43">
        <v>58</v>
      </c>
      <c r="R13" s="43">
        <v>0</v>
      </c>
      <c r="S13" s="43">
        <v>57</v>
      </c>
      <c r="T13" s="43">
        <v>45</v>
      </c>
      <c r="U13" s="43">
        <v>53</v>
      </c>
      <c r="V13" s="43">
        <v>38</v>
      </c>
      <c r="W13" s="43">
        <v>41</v>
      </c>
      <c r="X13" s="43">
        <v>49</v>
      </c>
      <c r="Y13" s="43">
        <v>48</v>
      </c>
      <c r="Z13" s="43">
        <v>0</v>
      </c>
      <c r="AA13" s="43">
        <v>0</v>
      </c>
      <c r="AB13" s="43">
        <v>0</v>
      </c>
      <c r="AC13" s="43">
        <v>0</v>
      </c>
      <c r="AD13" s="43">
        <v>281</v>
      </c>
      <c r="AE13" s="43">
        <v>276</v>
      </c>
      <c r="AF13" s="43">
        <v>279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137">
        <f>IFERROR(SUM(I13:AO13)/SUM(I14:AO14),0)</f>
        <v>0.98855421686746991</v>
      </c>
    </row>
    <row r="14" spans="1:54" s="3" customFormat="1" ht="50.1" customHeight="1" thickTop="1" thickBot="1" x14ac:dyDescent="0.25">
      <c r="A14" s="126"/>
      <c r="B14" s="128"/>
      <c r="C14" s="132"/>
      <c r="D14" s="130"/>
      <c r="E14" s="132"/>
      <c r="F14" s="134"/>
      <c r="G14" s="136"/>
      <c r="H14" s="45" t="str">
        <f>'PANEL DE CONTROL DISTRITAL'!H12</f>
        <v xml:space="preserve">Número de trámites aplicados </v>
      </c>
      <c r="I14" s="42">
        <v>28</v>
      </c>
      <c r="J14" s="42">
        <v>89</v>
      </c>
      <c r="K14" s="42">
        <v>53</v>
      </c>
      <c r="L14" s="42">
        <v>61</v>
      </c>
      <c r="M14" s="42">
        <v>49</v>
      </c>
      <c r="N14" s="42">
        <v>54</v>
      </c>
      <c r="O14" s="42">
        <v>48</v>
      </c>
      <c r="P14" s="42">
        <v>36</v>
      </c>
      <c r="Q14" s="42">
        <v>58</v>
      </c>
      <c r="R14" s="42">
        <v>0</v>
      </c>
      <c r="S14" s="42">
        <v>57</v>
      </c>
      <c r="T14" s="42">
        <v>46</v>
      </c>
      <c r="U14" s="42">
        <v>54</v>
      </c>
      <c r="V14" s="42">
        <v>38</v>
      </c>
      <c r="W14" s="42">
        <v>41</v>
      </c>
      <c r="X14" s="42">
        <v>49</v>
      </c>
      <c r="Y14" s="42">
        <v>48</v>
      </c>
      <c r="Z14" s="42">
        <v>0</v>
      </c>
      <c r="AA14" s="42">
        <v>0</v>
      </c>
      <c r="AB14" s="42">
        <v>0</v>
      </c>
      <c r="AC14" s="42">
        <v>0</v>
      </c>
      <c r="AD14" s="42">
        <v>285</v>
      </c>
      <c r="AE14" s="42">
        <v>281</v>
      </c>
      <c r="AF14" s="42">
        <v>285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137"/>
    </row>
    <row r="15" spans="1:54" s="41" customFormat="1" ht="8.1" customHeight="1" thickTop="1" thickBot="1" x14ac:dyDescent="0.25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</row>
    <row r="16" spans="1:54" s="3" customFormat="1" ht="50.1" customHeight="1" thickTop="1" thickBot="1" x14ac:dyDescent="0.25">
      <c r="A16" s="125">
        <f>'PANEL DE CONTROL DISTRITAL'!A15</f>
        <v>3</v>
      </c>
      <c r="B16" s="127" t="str">
        <f>'PANEL DE CONTROL DISTRITAL'!B15</f>
        <v>TRANSFERENCIA</v>
      </c>
      <c r="C16" s="131" t="str">
        <f>'PANEL DE CONTROL DISTRITAL'!C15</f>
        <v>Responsable de Módulo</v>
      </c>
      <c r="D16" s="129" t="str">
        <f>'PANEL DE CONTROL DISTRITAL'!D15</f>
        <v xml:space="preserve">Transacciones exitosas = </v>
      </c>
      <c r="E16" s="131" t="str">
        <f>'PANEL DE CONTROL DISTRITAL'!E15</f>
        <v>(Número de paquetes de datos aceptados/ Total de paquetes procesados) x100</v>
      </c>
      <c r="F16" s="133" t="str">
        <f>'PANEL DE CONTROL DISTRITAL'!F15</f>
        <v>Semanal (remesa)</v>
      </c>
      <c r="G16" s="135">
        <f>'PANEL DE CONTROL DISTRITAL'!G15</f>
        <v>0.9</v>
      </c>
      <c r="H16" s="45" t="str">
        <f>'PANEL DE CONTROL DISTRITAL'!H16</f>
        <v>Número de paquetes de datos aceptados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3">
        <v>1</v>
      </c>
      <c r="X16" s="43">
        <v>1</v>
      </c>
      <c r="Y16" s="43">
        <v>1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1</v>
      </c>
      <c r="AF16" s="43">
        <v>1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137">
        <f>IFERROR(SUM(I16:AO16)/SUM(I17:AO17),0)</f>
        <v>1</v>
      </c>
    </row>
    <row r="17" spans="1:54" s="3" customFormat="1" ht="50.1" customHeight="1" thickTop="1" thickBot="1" x14ac:dyDescent="0.25">
      <c r="A17" s="126"/>
      <c r="B17" s="128"/>
      <c r="C17" s="132"/>
      <c r="D17" s="130"/>
      <c r="E17" s="132"/>
      <c r="F17" s="134"/>
      <c r="G17" s="136"/>
      <c r="H17" s="45" t="str">
        <f>'PANEL DE CONTROL DISTRITAL'!H15</f>
        <v>Total de paquetes procesados</v>
      </c>
      <c r="I17" s="42">
        <v>1</v>
      </c>
      <c r="J17" s="42">
        <v>1</v>
      </c>
      <c r="K17" s="42">
        <v>1</v>
      </c>
      <c r="L17" s="42">
        <v>1</v>
      </c>
      <c r="M17" s="42">
        <v>1</v>
      </c>
      <c r="N17" s="42">
        <v>1</v>
      </c>
      <c r="O17" s="42">
        <v>1</v>
      </c>
      <c r="P17" s="42">
        <v>1</v>
      </c>
      <c r="Q17" s="42">
        <v>1</v>
      </c>
      <c r="R17" s="42">
        <v>1</v>
      </c>
      <c r="S17" s="42">
        <v>1</v>
      </c>
      <c r="T17" s="42">
        <v>1</v>
      </c>
      <c r="U17" s="42">
        <v>1</v>
      </c>
      <c r="V17" s="42">
        <v>1</v>
      </c>
      <c r="W17" s="42">
        <v>1</v>
      </c>
      <c r="X17" s="42">
        <v>1</v>
      </c>
      <c r="Y17" s="42">
        <v>1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1</v>
      </c>
      <c r="AF17" s="42">
        <v>1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137"/>
    </row>
    <row r="18" spans="1:54" s="41" customFormat="1" ht="8.1" customHeight="1" thickTop="1" thickBot="1" x14ac:dyDescent="0.25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</row>
    <row r="19" spans="1:54" s="3" customFormat="1" ht="50.1" customHeight="1" thickTop="1" thickBot="1" x14ac:dyDescent="0.25">
      <c r="A19" s="125">
        <f>'PANEL DE CONTROL DISTRITAL'!A18</f>
        <v>4</v>
      </c>
      <c r="B19" s="127" t="str">
        <f>'PANEL DE CONTROL DISTRITAL'!B18</f>
        <v>CONCILIACIÓN</v>
      </c>
      <c r="C19" s="131" t="str">
        <f>'PANEL DE CONTROL DISTRITAL'!C18</f>
        <v>Responsable de Módulo</v>
      </c>
      <c r="D19" s="129" t="str">
        <f>'PANEL DE CONTROL DISTRITAL'!D18</f>
        <v xml:space="preserve">Credenciales disponibles para entrega = </v>
      </c>
      <c r="E19" s="131" t="str">
        <f>'PANEL DE CONTROL DISTRITAL'!E18</f>
        <v>((Credenciales recibidas -credenciales inconsistentes) / (Credenciales recibidas)) x 100</v>
      </c>
      <c r="F19" s="133" t="str">
        <f>'PANEL DE CONTROL DISTRITAL'!F18</f>
        <v>Semanal (remesa)</v>
      </c>
      <c r="G19" s="135">
        <f>'PANEL DE CONTROL DISTRITAL'!G18</f>
        <v>0.9</v>
      </c>
      <c r="H19" s="45" t="str">
        <f>'PANEL DE CONTROL DISTRITAL'!H19</f>
        <v>Credenciales Recibidas-credenciales inconsistentes</v>
      </c>
      <c r="I19" s="59">
        <v>264</v>
      </c>
      <c r="J19" s="59">
        <v>435</v>
      </c>
      <c r="K19" s="59">
        <v>387</v>
      </c>
      <c r="L19" s="59">
        <v>68</v>
      </c>
      <c r="M19" s="59">
        <v>49</v>
      </c>
      <c r="N19" s="59">
        <v>29</v>
      </c>
      <c r="O19" s="59">
        <v>74</v>
      </c>
      <c r="P19" s="59">
        <v>37</v>
      </c>
      <c r="Q19" s="59">
        <v>60</v>
      </c>
      <c r="R19" s="59">
        <v>0</v>
      </c>
      <c r="S19" s="59">
        <v>48</v>
      </c>
      <c r="T19" s="59">
        <v>61</v>
      </c>
      <c r="U19" s="59">
        <v>40</v>
      </c>
      <c r="V19" s="59">
        <v>50</v>
      </c>
      <c r="W19" s="59">
        <v>11</v>
      </c>
      <c r="X19" s="59">
        <v>63</v>
      </c>
      <c r="Y19" s="59">
        <v>0</v>
      </c>
      <c r="Z19" s="59">
        <v>53</v>
      </c>
      <c r="AA19" s="43">
        <v>51</v>
      </c>
      <c r="AB19" s="43">
        <v>0</v>
      </c>
      <c r="AC19" s="43">
        <v>0</v>
      </c>
      <c r="AD19" s="43">
        <v>1</v>
      </c>
      <c r="AE19" s="43">
        <v>312</v>
      </c>
      <c r="AF19" s="43">
        <v>188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137">
        <f>IFERROR(SUM(I16:AO16)/SUM(I17:AO17),0)</f>
        <v>1</v>
      </c>
    </row>
    <row r="20" spans="1:54" s="3" customFormat="1" ht="50.1" customHeight="1" thickTop="1" thickBot="1" x14ac:dyDescent="0.25">
      <c r="A20" s="126"/>
      <c r="B20" s="128"/>
      <c r="C20" s="132"/>
      <c r="D20" s="130"/>
      <c r="E20" s="132"/>
      <c r="F20" s="134"/>
      <c r="G20" s="136"/>
      <c r="H20" s="45" t="str">
        <f>'PANEL DE CONTROL DISTRITAL'!H18</f>
        <v>Credenciales Recibidas</v>
      </c>
      <c r="I20" s="60">
        <v>265</v>
      </c>
      <c r="J20" s="60">
        <v>435</v>
      </c>
      <c r="K20" s="60">
        <v>387</v>
      </c>
      <c r="L20" s="60">
        <v>68</v>
      </c>
      <c r="M20" s="60">
        <v>49</v>
      </c>
      <c r="N20" s="60">
        <v>29</v>
      </c>
      <c r="O20" s="60">
        <v>74</v>
      </c>
      <c r="P20" s="60">
        <v>37</v>
      </c>
      <c r="Q20" s="60">
        <v>60</v>
      </c>
      <c r="R20" s="60">
        <v>0</v>
      </c>
      <c r="S20" s="60">
        <v>48</v>
      </c>
      <c r="T20" s="60">
        <v>61</v>
      </c>
      <c r="U20" s="60">
        <v>40</v>
      </c>
      <c r="V20" s="60">
        <v>50</v>
      </c>
      <c r="W20" s="60">
        <v>11</v>
      </c>
      <c r="X20" s="60">
        <v>63</v>
      </c>
      <c r="Y20" s="60">
        <v>0</v>
      </c>
      <c r="Z20" s="60">
        <v>53</v>
      </c>
      <c r="AA20" s="42">
        <v>51</v>
      </c>
      <c r="AB20" s="42">
        <v>0</v>
      </c>
      <c r="AC20" s="42">
        <v>0</v>
      </c>
      <c r="AD20" s="42">
        <v>1</v>
      </c>
      <c r="AE20" s="42">
        <v>312</v>
      </c>
      <c r="AF20" s="42">
        <v>188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137"/>
    </row>
    <row r="21" spans="1:54" s="41" customFormat="1" ht="8.1" customHeight="1" thickTop="1" thickBot="1" x14ac:dyDescent="0.25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</row>
    <row r="22" spans="1:54" s="3" customFormat="1" ht="50.1" customHeight="1" thickTop="1" thickBot="1" x14ac:dyDescent="0.25">
      <c r="A22" s="125">
        <f>'PANEL DE CONTROL DISTRITAL'!A21</f>
        <v>5</v>
      </c>
      <c r="B22" s="127" t="str">
        <f>'PANEL DE CONTROL DISTRITAL'!B21</f>
        <v>ENTREGA</v>
      </c>
      <c r="C22" s="131" t="str">
        <f>'PANEL DE CONTROL DISTRITAL'!C21</f>
        <v>Operador de Equipo Tecnológico</v>
      </c>
      <c r="D22" s="129" t="str">
        <f>'PANEL DE CONTROL DISTRITAL'!D21</f>
        <v xml:space="preserve">Efectividad de entrega de CPV en MAC = </v>
      </c>
      <c r="E22" s="131" t="str">
        <f>'PANEL DE CONTROL DISTRITAL'!E21</f>
        <v xml:space="preserve"> ((Credenciales entregadas - reimpresiones) / (Total de credenciales entregadas ))x 100</v>
      </c>
      <c r="F22" s="133" t="str">
        <f>'PANEL DE CONTROL DISTRITAL'!F21</f>
        <v>Semanal (remesa)</v>
      </c>
      <c r="G22" s="135">
        <f>'PANEL DE CONTROL DISTRITAL'!G21</f>
        <v>0.9</v>
      </c>
      <c r="H22" s="45" t="str">
        <f>'PANEL DE CONTROL DISTRITAL'!H22</f>
        <v>Credenciales entregadas - reinpresiones</v>
      </c>
      <c r="I22" s="59">
        <v>124</v>
      </c>
      <c r="J22" s="59">
        <v>571</v>
      </c>
      <c r="K22" s="59">
        <v>548</v>
      </c>
      <c r="L22" s="59">
        <v>248</v>
      </c>
      <c r="M22" s="59">
        <v>121</v>
      </c>
      <c r="N22" s="59">
        <v>82</v>
      </c>
      <c r="O22" s="59">
        <v>91</v>
      </c>
      <c r="P22" s="59">
        <v>45</v>
      </c>
      <c r="Q22" s="59">
        <v>88</v>
      </c>
      <c r="R22" s="59">
        <v>0</v>
      </c>
      <c r="S22" s="59">
        <v>53</v>
      </c>
      <c r="T22" s="59">
        <v>44</v>
      </c>
      <c r="U22" s="59">
        <v>63</v>
      </c>
      <c r="V22" s="59">
        <v>43</v>
      </c>
      <c r="W22" s="59">
        <v>38</v>
      </c>
      <c r="X22" s="59">
        <v>40</v>
      </c>
      <c r="Y22" s="59">
        <v>9</v>
      </c>
      <c r="Z22" s="59">
        <v>50</v>
      </c>
      <c r="AA22" s="43">
        <v>80</v>
      </c>
      <c r="AB22" s="43">
        <v>0</v>
      </c>
      <c r="AC22" s="43">
        <v>0</v>
      </c>
      <c r="AD22" s="43">
        <v>21</v>
      </c>
      <c r="AE22" s="43">
        <v>87</v>
      </c>
      <c r="AF22" s="43">
        <v>212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43">
        <v>0</v>
      </c>
      <c r="AP22" s="137">
        <f>IFERROR(SUM(I22:AO22)/SUM(I23:AO23),0)</f>
        <v>1</v>
      </c>
    </row>
    <row r="23" spans="1:54" s="3" customFormat="1" ht="50.1" customHeight="1" thickTop="1" thickBot="1" x14ac:dyDescent="0.25">
      <c r="A23" s="126"/>
      <c r="B23" s="128"/>
      <c r="C23" s="132"/>
      <c r="D23" s="130"/>
      <c r="E23" s="132"/>
      <c r="F23" s="134"/>
      <c r="G23" s="136"/>
      <c r="H23" s="45" t="str">
        <f>'PANEL DE CONTROL DISTRITAL'!H21</f>
        <v>Total de credenciales entregadas</v>
      </c>
      <c r="I23" s="60">
        <v>124</v>
      </c>
      <c r="J23" s="60">
        <v>571</v>
      </c>
      <c r="K23" s="60">
        <v>548</v>
      </c>
      <c r="L23" s="60">
        <v>248</v>
      </c>
      <c r="M23" s="60">
        <v>121</v>
      </c>
      <c r="N23" s="60">
        <v>82</v>
      </c>
      <c r="O23" s="60">
        <v>91</v>
      </c>
      <c r="P23" s="60">
        <v>45</v>
      </c>
      <c r="Q23" s="60">
        <v>88</v>
      </c>
      <c r="R23" s="60">
        <v>0</v>
      </c>
      <c r="S23" s="60">
        <v>53</v>
      </c>
      <c r="T23" s="60">
        <v>44</v>
      </c>
      <c r="U23" s="60">
        <v>63</v>
      </c>
      <c r="V23" s="60">
        <v>43</v>
      </c>
      <c r="W23" s="60">
        <v>38</v>
      </c>
      <c r="X23" s="60">
        <v>40</v>
      </c>
      <c r="Y23" s="60">
        <v>9</v>
      </c>
      <c r="Z23" s="60">
        <v>50</v>
      </c>
      <c r="AA23" s="42">
        <v>80</v>
      </c>
      <c r="AB23" s="42">
        <v>0</v>
      </c>
      <c r="AC23" s="42">
        <v>0</v>
      </c>
      <c r="AD23" s="42">
        <v>21</v>
      </c>
      <c r="AE23" s="42">
        <v>87</v>
      </c>
      <c r="AF23" s="42">
        <v>212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137"/>
    </row>
    <row r="24" spans="1:54" s="4" customFormat="1" ht="24" thickTop="1" x14ac:dyDescent="0.2">
      <c r="A24" s="14"/>
      <c r="B24" s="25" t="s">
        <v>41</v>
      </c>
      <c r="C24" s="2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50"/>
      <c r="AK24" s="50"/>
      <c r="AL24" s="50"/>
      <c r="AM24" s="50"/>
      <c r="AN24" s="47"/>
      <c r="AO24" s="47"/>
      <c r="AP24" s="23"/>
    </row>
    <row r="25" spans="1:54" ht="12.75" customHeight="1" x14ac:dyDescent="0.2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4"/>
    </row>
    <row r="26" spans="1:54" ht="30" customHeight="1" x14ac:dyDescent="0.2">
      <c r="I26" s="124" t="s">
        <v>40</v>
      </c>
      <c r="J26" s="124"/>
      <c r="K26" s="124"/>
      <c r="L26" s="124"/>
    </row>
    <row r="27" spans="1:54" ht="15.75" customHeight="1" x14ac:dyDescent="0.2">
      <c r="I27" s="9"/>
      <c r="J27" s="10" t="s">
        <v>38</v>
      </c>
      <c r="K27" s="13"/>
      <c r="L27" s="13"/>
    </row>
    <row r="28" spans="1:54" ht="15.75" customHeight="1" x14ac:dyDescent="0.2">
      <c r="I28" s="11"/>
      <c r="J28" s="10" t="s">
        <v>39</v>
      </c>
      <c r="K28" s="13"/>
      <c r="L28" s="13"/>
    </row>
    <row r="29" spans="1:54" ht="15.75" customHeight="1" x14ac:dyDescent="0.2">
      <c r="I29" s="12"/>
      <c r="J29" s="10" t="s">
        <v>31</v>
      </c>
      <c r="K29" s="13"/>
      <c r="L29" s="13"/>
    </row>
    <row r="30" spans="1:54" ht="15.75" customHeight="1" thickBot="1" x14ac:dyDescent="0.25">
      <c r="I30" s="39"/>
      <c r="J30" s="10"/>
      <c r="K30" s="13"/>
      <c r="L30" s="13"/>
    </row>
    <row r="31" spans="1:54" ht="18" customHeight="1" thickTop="1" thickBot="1" x14ac:dyDescent="0.25">
      <c r="B31" s="113" t="s">
        <v>35</v>
      </c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4"/>
    </row>
    <row r="32" spans="1:54" ht="30" customHeight="1" thickTop="1" thickBot="1" x14ac:dyDescent="0.25">
      <c r="B32" s="115" t="s">
        <v>36</v>
      </c>
      <c r="C32" s="115"/>
      <c r="D32" s="115"/>
      <c r="E32" s="115"/>
      <c r="F32" s="115"/>
      <c r="G32" s="116"/>
      <c r="H32" s="117" t="s">
        <v>37</v>
      </c>
      <c r="I32" s="115"/>
      <c r="J32" s="115"/>
      <c r="K32" s="115"/>
      <c r="L32" s="115"/>
      <c r="M32" s="116"/>
    </row>
    <row r="33" spans="2:13" ht="30" customHeight="1" thickTop="1" x14ac:dyDescent="0.2">
      <c r="B33" s="118"/>
      <c r="C33" s="119"/>
      <c r="D33" s="119"/>
      <c r="E33" s="119"/>
      <c r="F33" s="119"/>
      <c r="G33" s="120"/>
      <c r="H33" s="118"/>
      <c r="I33" s="119"/>
      <c r="J33" s="119"/>
      <c r="K33" s="119"/>
      <c r="L33" s="119"/>
      <c r="M33" s="120"/>
    </row>
    <row r="34" spans="2:13" ht="30" customHeight="1" thickBot="1" x14ac:dyDescent="0.25">
      <c r="B34" s="121"/>
      <c r="C34" s="122"/>
      <c r="D34" s="122"/>
      <c r="E34" s="122"/>
      <c r="F34" s="122"/>
      <c r="G34" s="123"/>
      <c r="H34" s="121"/>
      <c r="I34" s="122"/>
      <c r="J34" s="122"/>
      <c r="K34" s="122"/>
      <c r="L34" s="122"/>
      <c r="M34" s="123"/>
    </row>
    <row r="35" spans="2:13" ht="30" customHeight="1" thickTop="1" x14ac:dyDescent="0.2"/>
  </sheetData>
  <mergeCells count="63">
    <mergeCell ref="AP10:AP11"/>
    <mergeCell ref="F10:F11"/>
    <mergeCell ref="AP6:AP9"/>
    <mergeCell ref="B7:D7"/>
    <mergeCell ref="A1:AP1"/>
    <mergeCell ref="F2:G2"/>
    <mergeCell ref="AB2:AP2"/>
    <mergeCell ref="A4:AP4"/>
    <mergeCell ref="A5:AP5"/>
    <mergeCell ref="E7:H7"/>
    <mergeCell ref="I7:AO7"/>
    <mergeCell ref="B8:AO8"/>
    <mergeCell ref="A6:A9"/>
    <mergeCell ref="B6:H6"/>
    <mergeCell ref="I6:AO6"/>
    <mergeCell ref="G10:G11"/>
    <mergeCell ref="A12:AP12"/>
    <mergeCell ref="A13:A14"/>
    <mergeCell ref="B13:B14"/>
    <mergeCell ref="C13:C14"/>
    <mergeCell ref="D13:D14"/>
    <mergeCell ref="E13:E14"/>
    <mergeCell ref="F13:F14"/>
    <mergeCell ref="G13:G14"/>
    <mergeCell ref="AP13:AP14"/>
    <mergeCell ref="A10:A11"/>
    <mergeCell ref="B10:B11"/>
    <mergeCell ref="C10:C11"/>
    <mergeCell ref="D10:D11"/>
    <mergeCell ref="E10:E11"/>
    <mergeCell ref="A15:AP15"/>
    <mergeCell ref="A16:A17"/>
    <mergeCell ref="B16:B17"/>
    <mergeCell ref="C16:C17"/>
    <mergeCell ref="D16:D17"/>
    <mergeCell ref="E16:E17"/>
    <mergeCell ref="F16:F17"/>
    <mergeCell ref="G16:G17"/>
    <mergeCell ref="AP16:AP17"/>
    <mergeCell ref="A18:AP18"/>
    <mergeCell ref="A19:A20"/>
    <mergeCell ref="B19:B20"/>
    <mergeCell ref="C19:C20"/>
    <mergeCell ref="D19:D20"/>
    <mergeCell ref="E19:E20"/>
    <mergeCell ref="F19:F20"/>
    <mergeCell ref="G19:G20"/>
    <mergeCell ref="AP19:AP20"/>
    <mergeCell ref="A21:AP21"/>
    <mergeCell ref="A22:A23"/>
    <mergeCell ref="B22:B23"/>
    <mergeCell ref="C22:C23"/>
    <mergeCell ref="D22:D23"/>
    <mergeCell ref="E22:E23"/>
    <mergeCell ref="F22:F23"/>
    <mergeCell ref="G22:G23"/>
    <mergeCell ref="B33:G34"/>
    <mergeCell ref="H33:M34"/>
    <mergeCell ref="AP22:AP23"/>
    <mergeCell ref="I26:L26"/>
    <mergeCell ref="B31:M31"/>
    <mergeCell ref="B32:G32"/>
    <mergeCell ref="H32:M32"/>
  </mergeCells>
  <conditionalFormatting sqref="AP10:AP11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{28A1C04D-566F-4015-B695-B6538AC15DA1}</x14:id>
        </ext>
      </extLst>
    </cfRule>
  </conditionalFormatting>
  <conditionalFormatting sqref="AP22:AP23 AP19:AP20 AP13:AP14 AP10:AP11 AP16:AP17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{D380D861-BEA7-4955-A01C-65ACF31A4FBD}</x14:id>
        </ext>
      </extLst>
    </cfRule>
  </conditionalFormatting>
  <conditionalFormatting sqref="I11:V11 AN11:AO11 AC11:AI11">
    <cfRule type="colorScale" priority="2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1:AB11">
    <cfRule type="colorScale" priority="2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4:V14 AN14:AO14 AC14:AI14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Y14:AB14">
    <cfRule type="colorScale" priority="2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17:AD17 I17 AN17:AO17 AH17:AI17">
    <cfRule type="colorScale" priority="2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17:AB17">
    <cfRule type="colorScale" priority="2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0:AI20 AN20:AO20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A20:AB20">
    <cfRule type="colorScale" priority="1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C23:AI23 AN23:AO23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A23:AB23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1:AM11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4:AM14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17:AM17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0:AM20">
    <cfRule type="colorScale" priority="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J23:AM23">
    <cfRule type="colorScale" priority="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1:X11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W14:X14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7:Y17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Y20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Y23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23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Z20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E17:AG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1C04D-566F-4015-B695-B6538AC15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AP10:AP11</xm:sqref>
        </x14:conditionalFormatting>
        <x14:conditionalFormatting xmlns:xm="http://schemas.microsoft.com/office/excel/2006/main">
          <x14:cfRule type="dataBar" id="{D380D861-BEA7-4955-A01C-65ACF31A4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AP22:AP23 AP19:AP20 AP13:AP14 AP10:AP11 AP16:AP17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4B60074F66A845944F5A665894DC76" ma:contentTypeVersion="2" ma:contentTypeDescription="Crear nuevo documento." ma:contentTypeScope="" ma:versionID="27a25a111bb8898a755bdf85c690d918">
  <xsd:schema xmlns:xsd="http://www.w3.org/2001/XMLSchema" xmlns:xs="http://www.w3.org/2001/XMLSchema" xmlns:p="http://schemas.microsoft.com/office/2006/metadata/properties" xmlns:ns2="3f27d485-b4cd-4293-9d82-63b21de41649" targetNamespace="http://schemas.microsoft.com/office/2006/metadata/properties" ma:root="true" ma:fieldsID="bd77285fc83ce77b7ef86751dcdc1044" ns2:_="">
    <xsd:import namespace="3f27d485-b4cd-4293-9d82-63b21de41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7d485-b4cd-4293-9d82-63b21de41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D12A95-E25F-402F-9EED-EB3A843A2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27d485-b4cd-4293-9d82-63b21de416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85E0A-896A-4DE9-8F71-746092AC2565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d4ea72f7-698a-4710-9b83-5c5b7609dc8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12</vt:i4>
      </vt:variant>
    </vt:vector>
  </HeadingPairs>
  <TitlesOfParts>
    <vt:vector size="24" baseType="lpstr">
      <vt:lpstr>PANEL DE CONTROL DISTRITAL</vt:lpstr>
      <vt:lpstr>180151</vt:lpstr>
      <vt:lpstr>180152</vt:lpstr>
      <vt:lpstr>180153</vt:lpstr>
      <vt:lpstr>180154</vt:lpstr>
      <vt:lpstr>180251</vt:lpstr>
      <vt:lpstr>180252</vt:lpstr>
      <vt:lpstr>180253</vt:lpstr>
      <vt:lpstr>180351</vt:lpstr>
      <vt:lpstr>180352</vt:lpstr>
      <vt:lpstr>180353</vt:lpstr>
      <vt:lpstr>180354</vt:lpstr>
      <vt:lpstr>'180151'!Títulos_a_imprimir</vt:lpstr>
      <vt:lpstr>'180152'!Títulos_a_imprimir</vt:lpstr>
      <vt:lpstr>'180153'!Títulos_a_imprimir</vt:lpstr>
      <vt:lpstr>'180154'!Títulos_a_imprimir</vt:lpstr>
      <vt:lpstr>'180251'!Títulos_a_imprimir</vt:lpstr>
      <vt:lpstr>'180252'!Títulos_a_imprimir</vt:lpstr>
      <vt:lpstr>'180253'!Títulos_a_imprimir</vt:lpstr>
      <vt:lpstr>'180351'!Títulos_a_imprimir</vt:lpstr>
      <vt:lpstr>'180352'!Títulos_a_imprimir</vt:lpstr>
      <vt:lpstr>'180353'!Títulos_a_imprimir</vt:lpstr>
      <vt:lpstr>'180354'!Títulos_a_imprimir</vt:lpstr>
      <vt:lpstr>'PANEL DE CONTROL DISTRITAL'!Títulos_a_imprimir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ARRIAGA QUEZADA RAMON</cp:lastModifiedBy>
  <cp:lastPrinted>2020-02-04T23:52:45Z</cp:lastPrinted>
  <dcterms:created xsi:type="dcterms:W3CDTF">2017-02-09T16:44:50Z</dcterms:created>
  <dcterms:modified xsi:type="dcterms:W3CDTF">2021-07-21T23:43:21Z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0x010100654B60074F66A845944F5A665894DC76</vt:lpwstr>
  </property>
  <property fmtid="{D5CDD505-2E9C-101B-9397-08002B2CF9AE}" pid="3" name="_dlc_DocIdItemGuid">
    <vt:lpwstr>c437e133-8383-47ca-8925-3c16fbcdbf98</vt:lpwstr>
  </property>
</Properties>
</file>