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updateLinks="never"/>
  <mc:AlternateContent xmlns:mc="http://schemas.openxmlformats.org/markup-compatibility/2006">
    <mc:Choice Requires="x15">
      <x15ac:absPath xmlns:x15ac="http://schemas.microsoft.com/office/spreadsheetml/2010/11/ac" url="C:\Users\concepcion.maldonado\Desktop\INE-TRABAJO DESDE CASA\SGC NAYARIT\9. Evaluación de desempeño -AUDITORIAS-\EDITABLES\"/>
    </mc:Choice>
  </mc:AlternateContent>
  <xr:revisionPtr revIDLastSave="0" documentId="13_ncr:1_{8750658F-32FD-4A50-BC31-5ACCD56AA652}" xr6:coauthVersionLast="45" xr6:coauthVersionMax="45" xr10:uidLastSave="{00000000-0000-0000-0000-000000000000}"/>
  <bookViews>
    <workbookView xWindow="-108" yWindow="-108" windowWidth="23256" windowHeight="12576" tabRatio="605" xr2:uid="{00000000-000D-0000-FFFF-FFFF00000000}"/>
  </bookViews>
  <sheets>
    <sheet name="PANEL DE CONTROL DISTRITAL" sheetId="14" r:id="rId1"/>
    <sheet name="180151" sheetId="29" r:id="rId2"/>
    <sheet name="180152" sheetId="70" r:id="rId3"/>
    <sheet name="180153" sheetId="71" r:id="rId4"/>
    <sheet name="180154" sheetId="72" r:id="rId5"/>
    <sheet name="180251" sheetId="74" r:id="rId6"/>
    <sheet name="180252 " sheetId="75" r:id="rId7"/>
    <sheet name="180253" sheetId="76" r:id="rId8"/>
    <sheet name="180351" sheetId="79" r:id="rId9"/>
    <sheet name="180352" sheetId="85" r:id="rId10"/>
    <sheet name="180353" sheetId="86" r:id="rId11"/>
    <sheet name="180354" sheetId="87" r:id="rId12"/>
  </sheets>
  <definedNames>
    <definedName name="_xlnm.Print_Area" localSheetId="1">'180151'!$A$1:$AG$44</definedName>
    <definedName name="_xlnm.Print_Area" localSheetId="0">'PANEL DE CONTROL DISTRITAL'!$A$1:$O$48</definedName>
    <definedName name="_xlnm.Print_Titles" localSheetId="1">'180151'!$1:$4</definedName>
    <definedName name="_xlnm.Print_Titles" localSheetId="2">'180152'!$1:$4</definedName>
    <definedName name="_xlnm.Print_Titles" localSheetId="3">'180153'!$1:$4</definedName>
    <definedName name="_xlnm.Print_Titles" localSheetId="4">'180154'!$1:$4</definedName>
    <definedName name="_xlnm.Print_Titles" localSheetId="5">'180251'!$1:$4</definedName>
    <definedName name="_xlnm.Print_Titles" localSheetId="6">'180252 '!$1:$4</definedName>
    <definedName name="_xlnm.Print_Titles" localSheetId="7">'180253'!$1:$4</definedName>
    <definedName name="_xlnm.Print_Titles" localSheetId="8">'180351'!$1:$4</definedName>
    <definedName name="_xlnm.Print_Titles" localSheetId="9">'180352'!$1:$4</definedName>
    <definedName name="_xlnm.Print_Titles" localSheetId="10">'180353'!$1:$4</definedName>
    <definedName name="_xlnm.Print_Titles" localSheetId="11">'180354'!$1:$4</definedName>
    <definedName name="_xlnm.Print_Titles" localSheetId="0">'PANEL DE CONTROL DISTRITAL'!$1:$4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3" i="14" l="1"/>
  <c r="Y12" i="14"/>
  <c r="Y11" i="14"/>
  <c r="Y10" i="14"/>
  <c r="Y9" i="14"/>
  <c r="X13" i="14"/>
  <c r="X12" i="14"/>
  <c r="X11" i="14"/>
  <c r="X10" i="14"/>
  <c r="X9" i="14"/>
  <c r="AG19" i="72" l="1"/>
  <c r="AG19" i="71"/>
  <c r="AG19" i="70"/>
  <c r="AG19" i="29"/>
  <c r="AG19" i="87"/>
  <c r="AG19" i="86"/>
  <c r="AG19" i="79"/>
  <c r="AG16" i="79"/>
  <c r="AG19" i="85"/>
  <c r="AG16" i="85"/>
  <c r="W2" i="87" l="1"/>
  <c r="W2" i="86"/>
  <c r="W2" i="85"/>
  <c r="W2" i="79"/>
  <c r="W2" i="76"/>
  <c r="W2" i="75"/>
  <c r="W2" i="74"/>
  <c r="AF9" i="74"/>
  <c r="AF9" i="87" s="1"/>
  <c r="AE9" i="74"/>
  <c r="AE9" i="87" s="1"/>
  <c r="AD9" i="74"/>
  <c r="AD9" i="86" s="1"/>
  <c r="AC9" i="74"/>
  <c r="AC9" i="87" s="1"/>
  <c r="AB9" i="74"/>
  <c r="AB9" i="87" s="1"/>
  <c r="AA9" i="74"/>
  <c r="AA9" i="85" s="1"/>
  <c r="Z9" i="74"/>
  <c r="Z9" i="86" s="1"/>
  <c r="Y9" i="74"/>
  <c r="Y9" i="87" s="1"/>
  <c r="X9" i="74"/>
  <c r="X9" i="87" s="1"/>
  <c r="W9" i="74"/>
  <c r="W9" i="85" s="1"/>
  <c r="V9" i="74"/>
  <c r="V9" i="86" s="1"/>
  <c r="U9" i="74"/>
  <c r="U9" i="87" s="1"/>
  <c r="T9" i="74"/>
  <c r="T9" i="87" s="1"/>
  <c r="S9" i="74"/>
  <c r="S9" i="85" s="1"/>
  <c r="R9" i="74"/>
  <c r="R9" i="86" s="1"/>
  <c r="Q9" i="74"/>
  <c r="Q9" i="87" s="1"/>
  <c r="P9" i="74"/>
  <c r="P9" i="87" s="1"/>
  <c r="O9" i="74"/>
  <c r="O9" i="85" s="1"/>
  <c r="N9" i="74"/>
  <c r="N9" i="86" s="1"/>
  <c r="M9" i="74"/>
  <c r="M9" i="87" s="1"/>
  <c r="L9" i="74"/>
  <c r="L9" i="87" s="1"/>
  <c r="K9" i="74"/>
  <c r="K9" i="85" s="1"/>
  <c r="J9" i="74"/>
  <c r="J9" i="86" s="1"/>
  <c r="I9" i="74"/>
  <c r="I9" i="87" s="1"/>
  <c r="W2" i="72"/>
  <c r="W2" i="71"/>
  <c r="W2" i="70"/>
  <c r="W2" i="29"/>
  <c r="U9" i="85" l="1"/>
  <c r="O9" i="86"/>
  <c r="M9" i="85"/>
  <c r="AE9" i="86"/>
  <c r="AC9" i="85"/>
  <c r="I9" i="85"/>
  <c r="Y9" i="85"/>
  <c r="V9" i="87"/>
  <c r="Z9" i="87"/>
  <c r="R9" i="87"/>
  <c r="S9" i="86"/>
  <c r="W9" i="86"/>
  <c r="J9" i="87"/>
  <c r="AE9" i="85"/>
  <c r="Q9" i="85"/>
  <c r="K9" i="86"/>
  <c r="AA9" i="86"/>
  <c r="N9" i="87"/>
  <c r="AD9" i="87"/>
  <c r="AF9" i="85"/>
  <c r="AB9" i="85"/>
  <c r="X9" i="85"/>
  <c r="T9" i="85"/>
  <c r="P9" i="85"/>
  <c r="L9" i="85"/>
  <c r="L9" i="86"/>
  <c r="P9" i="86"/>
  <c r="T9" i="86"/>
  <c r="X9" i="86"/>
  <c r="AB9" i="86"/>
  <c r="AF9" i="86"/>
  <c r="K9" i="87"/>
  <c r="O9" i="87"/>
  <c r="S9" i="87"/>
  <c r="W9" i="87"/>
  <c r="AA9" i="87"/>
  <c r="I9" i="86"/>
  <c r="M9" i="86"/>
  <c r="Q9" i="86"/>
  <c r="U9" i="86"/>
  <c r="Y9" i="86"/>
  <c r="AC9" i="86"/>
  <c r="AD9" i="85"/>
  <c r="Z9" i="85"/>
  <c r="V9" i="85"/>
  <c r="R9" i="85"/>
  <c r="N9" i="85"/>
  <c r="J9" i="85"/>
  <c r="G46" i="87"/>
  <c r="F46" i="87"/>
  <c r="E46" i="87"/>
  <c r="D46" i="87"/>
  <c r="C46" i="87"/>
  <c r="B46" i="87"/>
  <c r="A46" i="87"/>
  <c r="G43" i="87"/>
  <c r="F43" i="87"/>
  <c r="E43" i="87"/>
  <c r="D43" i="87"/>
  <c r="C43" i="87"/>
  <c r="B43" i="87"/>
  <c r="A43" i="87"/>
  <c r="G40" i="87"/>
  <c r="F40" i="87"/>
  <c r="E40" i="87"/>
  <c r="D40" i="87"/>
  <c r="C40" i="87"/>
  <c r="B40" i="87"/>
  <c r="A40" i="87"/>
  <c r="G37" i="87"/>
  <c r="F37" i="87"/>
  <c r="E37" i="87"/>
  <c r="D37" i="87"/>
  <c r="C37" i="87"/>
  <c r="B37" i="87"/>
  <c r="A37" i="87"/>
  <c r="G34" i="87"/>
  <c r="F34" i="87"/>
  <c r="E34" i="87"/>
  <c r="D34" i="87"/>
  <c r="C34" i="87"/>
  <c r="B34" i="87"/>
  <c r="A34" i="87"/>
  <c r="H33" i="87"/>
  <c r="G33" i="87"/>
  <c r="F33" i="87"/>
  <c r="E33" i="87"/>
  <c r="D33" i="87"/>
  <c r="C33" i="87"/>
  <c r="B33" i="87"/>
  <c r="E32" i="87"/>
  <c r="B32" i="87"/>
  <c r="B31" i="87"/>
  <c r="A31" i="87"/>
  <c r="H23" i="87"/>
  <c r="AG22" i="87"/>
  <c r="H46" i="87" s="1"/>
  <c r="H22" i="87"/>
  <c r="G22" i="87"/>
  <c r="F22" i="87"/>
  <c r="E22" i="87"/>
  <c r="D22" i="87"/>
  <c r="C22" i="87"/>
  <c r="B22" i="87"/>
  <c r="A22" i="87"/>
  <c r="H20" i="87"/>
  <c r="H43" i="87"/>
  <c r="H19" i="87"/>
  <c r="G19" i="87"/>
  <c r="F19" i="87"/>
  <c r="E19" i="87"/>
  <c r="D19" i="87"/>
  <c r="C19" i="87"/>
  <c r="B19" i="87"/>
  <c r="A19" i="87"/>
  <c r="H17" i="87"/>
  <c r="AG16" i="87"/>
  <c r="H40" i="87" s="1"/>
  <c r="H16" i="87"/>
  <c r="G16" i="87"/>
  <c r="F16" i="87"/>
  <c r="E16" i="87"/>
  <c r="D16" i="87"/>
  <c r="C16" i="87"/>
  <c r="B16" i="87"/>
  <c r="A16" i="87"/>
  <c r="H14" i="87"/>
  <c r="AG13" i="87"/>
  <c r="H37" i="87" s="1"/>
  <c r="H13" i="87"/>
  <c r="G13" i="87"/>
  <c r="F13" i="87"/>
  <c r="E13" i="87"/>
  <c r="D13" i="87"/>
  <c r="C13" i="87"/>
  <c r="B13" i="87"/>
  <c r="A13" i="87"/>
  <c r="H11" i="87"/>
  <c r="AG10" i="87"/>
  <c r="H34" i="87" s="1"/>
  <c r="H10" i="87"/>
  <c r="G10" i="87"/>
  <c r="F10" i="87"/>
  <c r="E10" i="87"/>
  <c r="D10" i="87"/>
  <c r="C10" i="87"/>
  <c r="B10" i="87"/>
  <c r="A10" i="87"/>
  <c r="H9" i="87"/>
  <c r="G9" i="87"/>
  <c r="F9" i="87"/>
  <c r="E9" i="87"/>
  <c r="D9" i="87"/>
  <c r="C9" i="87"/>
  <c r="B9" i="87"/>
  <c r="I7" i="87"/>
  <c r="E7" i="87"/>
  <c r="B7" i="87"/>
  <c r="B6" i="87"/>
  <c r="A6" i="87"/>
  <c r="A1" i="87"/>
  <c r="G46" i="86"/>
  <c r="F46" i="86"/>
  <c r="E46" i="86"/>
  <c r="D46" i="86"/>
  <c r="C46" i="86"/>
  <c r="B46" i="86"/>
  <c r="A46" i="86"/>
  <c r="G43" i="86"/>
  <c r="F43" i="86"/>
  <c r="E43" i="86"/>
  <c r="D43" i="86"/>
  <c r="C43" i="86"/>
  <c r="B43" i="86"/>
  <c r="A43" i="86"/>
  <c r="G40" i="86"/>
  <c r="F40" i="86"/>
  <c r="E40" i="86"/>
  <c r="D40" i="86"/>
  <c r="C40" i="86"/>
  <c r="B40" i="86"/>
  <c r="A40" i="86"/>
  <c r="G37" i="86"/>
  <c r="F37" i="86"/>
  <c r="E37" i="86"/>
  <c r="D37" i="86"/>
  <c r="C37" i="86"/>
  <c r="B37" i="86"/>
  <c r="A37" i="86"/>
  <c r="G34" i="86"/>
  <c r="F34" i="86"/>
  <c r="E34" i="86"/>
  <c r="D34" i="86"/>
  <c r="C34" i="86"/>
  <c r="B34" i="86"/>
  <c r="A34" i="86"/>
  <c r="H33" i="86"/>
  <c r="G33" i="86"/>
  <c r="F33" i="86"/>
  <c r="E33" i="86"/>
  <c r="D33" i="86"/>
  <c r="C33" i="86"/>
  <c r="B33" i="86"/>
  <c r="E32" i="86"/>
  <c r="B32" i="86"/>
  <c r="B31" i="86"/>
  <c r="A31" i="86"/>
  <c r="H23" i="86"/>
  <c r="AG22" i="86"/>
  <c r="H46" i="86" s="1"/>
  <c r="H22" i="86"/>
  <c r="G22" i="86"/>
  <c r="F22" i="86"/>
  <c r="E22" i="86"/>
  <c r="D22" i="86"/>
  <c r="C22" i="86"/>
  <c r="B22" i="86"/>
  <c r="A22" i="86"/>
  <c r="H20" i="86"/>
  <c r="H43" i="86"/>
  <c r="H19" i="86"/>
  <c r="G19" i="86"/>
  <c r="F19" i="86"/>
  <c r="E19" i="86"/>
  <c r="D19" i="86"/>
  <c r="C19" i="86"/>
  <c r="B19" i="86"/>
  <c r="A19" i="86"/>
  <c r="H17" i="86"/>
  <c r="AG16" i="86"/>
  <c r="H40" i="86" s="1"/>
  <c r="H16" i="86"/>
  <c r="G16" i="86"/>
  <c r="F16" i="86"/>
  <c r="E16" i="86"/>
  <c r="D16" i="86"/>
  <c r="C16" i="86"/>
  <c r="B16" i="86"/>
  <c r="A16" i="86"/>
  <c r="H14" i="86"/>
  <c r="AG13" i="86"/>
  <c r="H37" i="86" s="1"/>
  <c r="H13" i="86"/>
  <c r="G13" i="86"/>
  <c r="F13" i="86"/>
  <c r="E13" i="86"/>
  <c r="D13" i="86"/>
  <c r="C13" i="86"/>
  <c r="B13" i="86"/>
  <c r="A13" i="86"/>
  <c r="H11" i="86"/>
  <c r="AG10" i="86"/>
  <c r="H34" i="86" s="1"/>
  <c r="H10" i="86"/>
  <c r="G10" i="86"/>
  <c r="F10" i="86"/>
  <c r="E10" i="86"/>
  <c r="D10" i="86"/>
  <c r="C10" i="86"/>
  <c r="B10" i="86"/>
  <c r="A10" i="86"/>
  <c r="H9" i="86"/>
  <c r="G9" i="86"/>
  <c r="F9" i="86"/>
  <c r="E9" i="86"/>
  <c r="D9" i="86"/>
  <c r="C9" i="86"/>
  <c r="B9" i="86"/>
  <c r="I7" i="86"/>
  <c r="E7" i="86"/>
  <c r="B7" i="86"/>
  <c r="B6" i="86"/>
  <c r="A6" i="86"/>
  <c r="A1" i="86"/>
  <c r="G46" i="85"/>
  <c r="F46" i="85"/>
  <c r="E46" i="85"/>
  <c r="D46" i="85"/>
  <c r="C46" i="85"/>
  <c r="B46" i="85"/>
  <c r="A46" i="85"/>
  <c r="G43" i="85"/>
  <c r="F43" i="85"/>
  <c r="E43" i="85"/>
  <c r="D43" i="85"/>
  <c r="C43" i="85"/>
  <c r="B43" i="85"/>
  <c r="A43" i="85"/>
  <c r="G40" i="85"/>
  <c r="F40" i="85"/>
  <c r="E40" i="85"/>
  <c r="D40" i="85"/>
  <c r="C40" i="85"/>
  <c r="B40" i="85"/>
  <c r="A40" i="85"/>
  <c r="G37" i="85"/>
  <c r="F37" i="85"/>
  <c r="E37" i="85"/>
  <c r="D37" i="85"/>
  <c r="C37" i="85"/>
  <c r="B37" i="85"/>
  <c r="A37" i="85"/>
  <c r="G34" i="85"/>
  <c r="F34" i="85"/>
  <c r="E34" i="85"/>
  <c r="D34" i="85"/>
  <c r="C34" i="85"/>
  <c r="B34" i="85"/>
  <c r="A34" i="85"/>
  <c r="H33" i="85"/>
  <c r="G33" i="85"/>
  <c r="F33" i="85"/>
  <c r="E33" i="85"/>
  <c r="D33" i="85"/>
  <c r="C33" i="85"/>
  <c r="B33" i="85"/>
  <c r="E32" i="85"/>
  <c r="B32" i="85"/>
  <c r="B31" i="85"/>
  <c r="A31" i="85"/>
  <c r="H23" i="85"/>
  <c r="AG22" i="85"/>
  <c r="H46" i="85" s="1"/>
  <c r="H22" i="85"/>
  <c r="G22" i="85"/>
  <c r="F22" i="85"/>
  <c r="E22" i="85"/>
  <c r="D22" i="85"/>
  <c r="C22" i="85"/>
  <c r="B22" i="85"/>
  <c r="A22" i="85"/>
  <c r="H20" i="85"/>
  <c r="H43" i="85"/>
  <c r="H19" i="85"/>
  <c r="G19" i="85"/>
  <c r="F19" i="85"/>
  <c r="E19" i="85"/>
  <c r="D19" i="85"/>
  <c r="C19" i="85"/>
  <c r="B19" i="85"/>
  <c r="A19" i="85"/>
  <c r="H17" i="85"/>
  <c r="H40" i="85"/>
  <c r="H16" i="85"/>
  <c r="G16" i="85"/>
  <c r="F16" i="85"/>
  <c r="E16" i="85"/>
  <c r="D16" i="85"/>
  <c r="C16" i="85"/>
  <c r="B16" i="85"/>
  <c r="A16" i="85"/>
  <c r="H14" i="85"/>
  <c r="AG13" i="85"/>
  <c r="H37" i="85" s="1"/>
  <c r="H13" i="85"/>
  <c r="G13" i="85"/>
  <c r="F13" i="85"/>
  <c r="E13" i="85"/>
  <c r="D13" i="85"/>
  <c r="C13" i="85"/>
  <c r="B13" i="85"/>
  <c r="A13" i="85"/>
  <c r="H11" i="85"/>
  <c r="AG10" i="85"/>
  <c r="H34" i="85" s="1"/>
  <c r="H10" i="85"/>
  <c r="G10" i="85"/>
  <c r="F10" i="85"/>
  <c r="E10" i="85"/>
  <c r="D10" i="85"/>
  <c r="C10" i="85"/>
  <c r="B10" i="85"/>
  <c r="A10" i="85"/>
  <c r="H9" i="85"/>
  <c r="G9" i="85"/>
  <c r="F9" i="85"/>
  <c r="E9" i="85"/>
  <c r="D9" i="85"/>
  <c r="C9" i="85"/>
  <c r="B9" i="85"/>
  <c r="I7" i="85"/>
  <c r="E7" i="85"/>
  <c r="B7" i="85"/>
  <c r="B6" i="85"/>
  <c r="A6" i="85"/>
  <c r="A1" i="85"/>
  <c r="G46" i="79" l="1"/>
  <c r="F46" i="79"/>
  <c r="E46" i="79"/>
  <c r="D46" i="79"/>
  <c r="C46" i="79"/>
  <c r="B46" i="79"/>
  <c r="A46" i="79"/>
  <c r="G43" i="79"/>
  <c r="F43" i="79"/>
  <c r="E43" i="79"/>
  <c r="D43" i="79"/>
  <c r="C43" i="79"/>
  <c r="B43" i="79"/>
  <c r="A43" i="79"/>
  <c r="G40" i="79"/>
  <c r="F40" i="79"/>
  <c r="E40" i="79"/>
  <c r="D40" i="79"/>
  <c r="C40" i="79"/>
  <c r="B40" i="79"/>
  <c r="A40" i="79"/>
  <c r="G37" i="79"/>
  <c r="F37" i="79"/>
  <c r="E37" i="79"/>
  <c r="D37" i="79"/>
  <c r="C37" i="79"/>
  <c r="B37" i="79"/>
  <c r="A37" i="79"/>
  <c r="G34" i="79"/>
  <c r="F34" i="79"/>
  <c r="E34" i="79"/>
  <c r="D34" i="79"/>
  <c r="C34" i="79"/>
  <c r="B34" i="79"/>
  <c r="A34" i="79"/>
  <c r="H33" i="79"/>
  <c r="G33" i="79"/>
  <c r="F33" i="79"/>
  <c r="E33" i="79"/>
  <c r="D33" i="79"/>
  <c r="C33" i="79"/>
  <c r="B33" i="79"/>
  <c r="E32" i="79"/>
  <c r="B32" i="79"/>
  <c r="B31" i="79"/>
  <c r="A31" i="79"/>
  <c r="H23" i="79"/>
  <c r="AG22" i="79"/>
  <c r="H46" i="79" s="1"/>
  <c r="M21" i="14" s="1"/>
  <c r="AB13" i="14" s="1"/>
  <c r="H22" i="79"/>
  <c r="G22" i="79"/>
  <c r="F22" i="79"/>
  <c r="E22" i="79"/>
  <c r="D22" i="79"/>
  <c r="C22" i="79"/>
  <c r="B22" i="79"/>
  <c r="A22" i="79"/>
  <c r="H20" i="79"/>
  <c r="H43" i="79"/>
  <c r="H19" i="79"/>
  <c r="G19" i="79"/>
  <c r="F19" i="79"/>
  <c r="E19" i="79"/>
  <c r="D19" i="79"/>
  <c r="C19" i="79"/>
  <c r="B19" i="79"/>
  <c r="A19" i="79"/>
  <c r="H17" i="79"/>
  <c r="H40" i="79"/>
  <c r="M15" i="14" s="1"/>
  <c r="AB11" i="14" s="1"/>
  <c r="H16" i="79"/>
  <c r="G16" i="79"/>
  <c r="F16" i="79"/>
  <c r="E16" i="79"/>
  <c r="D16" i="79"/>
  <c r="C16" i="79"/>
  <c r="B16" i="79"/>
  <c r="A16" i="79"/>
  <c r="H14" i="79"/>
  <c r="AG13" i="79"/>
  <c r="H37" i="79" s="1"/>
  <c r="H13" i="79"/>
  <c r="G13" i="79"/>
  <c r="F13" i="79"/>
  <c r="E13" i="79"/>
  <c r="D13" i="79"/>
  <c r="C13" i="79"/>
  <c r="B13" i="79"/>
  <c r="A13" i="79"/>
  <c r="H11" i="79"/>
  <c r="AG10" i="79"/>
  <c r="H34" i="79" s="1"/>
  <c r="H10" i="79"/>
  <c r="G10" i="79"/>
  <c r="F10" i="79"/>
  <c r="E10" i="79"/>
  <c r="D10" i="79"/>
  <c r="C10" i="79"/>
  <c r="B10" i="79"/>
  <c r="A10" i="79"/>
  <c r="H9" i="79"/>
  <c r="G9" i="79"/>
  <c r="F9" i="79"/>
  <c r="E9" i="79"/>
  <c r="D9" i="79"/>
  <c r="C9" i="79"/>
  <c r="B9" i="79"/>
  <c r="I7" i="79"/>
  <c r="E7" i="79"/>
  <c r="B7" i="79"/>
  <c r="B6" i="79"/>
  <c r="A6" i="79"/>
  <c r="A1" i="79"/>
  <c r="G46" i="76"/>
  <c r="F46" i="76"/>
  <c r="E46" i="76"/>
  <c r="D46" i="76"/>
  <c r="C46" i="76"/>
  <c r="B46" i="76"/>
  <c r="A46" i="76"/>
  <c r="G43" i="76"/>
  <c r="F43" i="76"/>
  <c r="E43" i="76"/>
  <c r="D43" i="76"/>
  <c r="C43" i="76"/>
  <c r="B43" i="76"/>
  <c r="A43" i="76"/>
  <c r="G40" i="76"/>
  <c r="F40" i="76"/>
  <c r="E40" i="76"/>
  <c r="D40" i="76"/>
  <c r="C40" i="76"/>
  <c r="B40" i="76"/>
  <c r="A40" i="76"/>
  <c r="G37" i="76"/>
  <c r="F37" i="76"/>
  <c r="E37" i="76"/>
  <c r="D37" i="76"/>
  <c r="C37" i="76"/>
  <c r="B37" i="76"/>
  <c r="A37" i="76"/>
  <c r="G34" i="76"/>
  <c r="F34" i="76"/>
  <c r="E34" i="76"/>
  <c r="D34" i="76"/>
  <c r="C34" i="76"/>
  <c r="B34" i="76"/>
  <c r="A34" i="76"/>
  <c r="O33" i="76"/>
  <c r="I33" i="76"/>
  <c r="G33" i="76"/>
  <c r="F33" i="76"/>
  <c r="E33" i="76"/>
  <c r="D33" i="76"/>
  <c r="C33" i="76"/>
  <c r="B33" i="76"/>
  <c r="E32" i="76"/>
  <c r="B32" i="76"/>
  <c r="I31" i="76"/>
  <c r="B31" i="76"/>
  <c r="A31" i="76"/>
  <c r="H23" i="76"/>
  <c r="AG22" i="76"/>
  <c r="H46" i="76" s="1"/>
  <c r="H22" i="76"/>
  <c r="G22" i="76"/>
  <c r="F22" i="76"/>
  <c r="E22" i="76"/>
  <c r="D22" i="76"/>
  <c r="C22" i="76"/>
  <c r="B22" i="76"/>
  <c r="A22" i="76"/>
  <c r="H20" i="76"/>
  <c r="AG19" i="76"/>
  <c r="H43" i="76" s="1"/>
  <c r="H19" i="76"/>
  <c r="G19" i="76"/>
  <c r="F19" i="76"/>
  <c r="E19" i="76"/>
  <c r="D19" i="76"/>
  <c r="C19" i="76"/>
  <c r="B19" i="76"/>
  <c r="A19" i="76"/>
  <c r="H17" i="76"/>
  <c r="AG16" i="76"/>
  <c r="H40" i="76" s="1"/>
  <c r="H16" i="76"/>
  <c r="G16" i="76"/>
  <c r="F16" i="76"/>
  <c r="E16" i="76"/>
  <c r="D16" i="76"/>
  <c r="C16" i="76"/>
  <c r="B16" i="76"/>
  <c r="A16" i="76"/>
  <c r="H14" i="76"/>
  <c r="AG13" i="76"/>
  <c r="H37" i="76" s="1"/>
  <c r="H13" i="76"/>
  <c r="G13" i="76"/>
  <c r="F13" i="76"/>
  <c r="E13" i="76"/>
  <c r="D13" i="76"/>
  <c r="C13" i="76"/>
  <c r="B13" i="76"/>
  <c r="A13" i="76"/>
  <c r="H11" i="76"/>
  <c r="AG10" i="76"/>
  <c r="H34" i="76" s="1"/>
  <c r="H10" i="76"/>
  <c r="G10" i="76"/>
  <c r="F10" i="76"/>
  <c r="E10" i="76"/>
  <c r="D10" i="76"/>
  <c r="C10" i="76"/>
  <c r="B10" i="76"/>
  <c r="A10" i="76"/>
  <c r="AF9" i="76"/>
  <c r="AE9" i="76"/>
  <c r="AD9" i="76"/>
  <c r="AC9" i="76"/>
  <c r="AB9" i="76"/>
  <c r="AA9" i="76"/>
  <c r="Z9" i="76"/>
  <c r="Y9" i="76"/>
  <c r="X9" i="76"/>
  <c r="W9" i="76"/>
  <c r="V9" i="76"/>
  <c r="U9" i="76"/>
  <c r="T9" i="76"/>
  <c r="S9" i="76"/>
  <c r="R9" i="76"/>
  <c r="Q9" i="76"/>
  <c r="P9" i="76"/>
  <c r="O9" i="76"/>
  <c r="N9" i="76"/>
  <c r="M9" i="76"/>
  <c r="L9" i="76"/>
  <c r="K9" i="76"/>
  <c r="J9" i="76"/>
  <c r="I9" i="76"/>
  <c r="H9" i="76"/>
  <c r="G9" i="76"/>
  <c r="F9" i="76"/>
  <c r="E9" i="76"/>
  <c r="D9" i="76"/>
  <c r="C9" i="76"/>
  <c r="B9" i="76"/>
  <c r="I7" i="76"/>
  <c r="E7" i="76"/>
  <c r="B7" i="76"/>
  <c r="AG6" i="76"/>
  <c r="H33" i="76" s="1"/>
  <c r="I6" i="76"/>
  <c r="B6" i="76"/>
  <c r="A6" i="76"/>
  <c r="A4" i="76"/>
  <c r="A1" i="76"/>
  <c r="G46" i="75"/>
  <c r="F46" i="75"/>
  <c r="E46" i="75"/>
  <c r="D46" i="75"/>
  <c r="C46" i="75"/>
  <c r="B46" i="75"/>
  <c r="A46" i="75"/>
  <c r="G43" i="75"/>
  <c r="F43" i="75"/>
  <c r="E43" i="75"/>
  <c r="D43" i="75"/>
  <c r="C43" i="75"/>
  <c r="B43" i="75"/>
  <c r="A43" i="75"/>
  <c r="G40" i="75"/>
  <c r="F40" i="75"/>
  <c r="E40" i="75"/>
  <c r="D40" i="75"/>
  <c r="C40" i="75"/>
  <c r="B40" i="75"/>
  <c r="A40" i="75"/>
  <c r="G37" i="75"/>
  <c r="F37" i="75"/>
  <c r="E37" i="75"/>
  <c r="D37" i="75"/>
  <c r="C37" i="75"/>
  <c r="B37" i="75"/>
  <c r="A37" i="75"/>
  <c r="G34" i="75"/>
  <c r="F34" i="75"/>
  <c r="E34" i="75"/>
  <c r="D34" i="75"/>
  <c r="C34" i="75"/>
  <c r="B34" i="75"/>
  <c r="A34" i="75"/>
  <c r="O33" i="75"/>
  <c r="I33" i="75"/>
  <c r="G33" i="75"/>
  <c r="F33" i="75"/>
  <c r="E33" i="75"/>
  <c r="D33" i="75"/>
  <c r="C33" i="75"/>
  <c r="B33" i="75"/>
  <c r="E32" i="75"/>
  <c r="B32" i="75"/>
  <c r="I31" i="75"/>
  <c r="B31" i="75"/>
  <c r="A31" i="75"/>
  <c r="H23" i="75"/>
  <c r="AG22" i="75"/>
  <c r="H46" i="75" s="1"/>
  <c r="H22" i="75"/>
  <c r="G22" i="75"/>
  <c r="F22" i="75"/>
  <c r="E22" i="75"/>
  <c r="D22" i="75"/>
  <c r="C22" i="75"/>
  <c r="B22" i="75"/>
  <c r="A22" i="75"/>
  <c r="H20" i="75"/>
  <c r="AG19" i="75"/>
  <c r="H43" i="75" s="1"/>
  <c r="H19" i="75"/>
  <c r="G19" i="75"/>
  <c r="F19" i="75"/>
  <c r="E19" i="75"/>
  <c r="D19" i="75"/>
  <c r="C19" i="75"/>
  <c r="B19" i="75"/>
  <c r="A19" i="75"/>
  <c r="H17" i="75"/>
  <c r="AG16" i="75"/>
  <c r="H40" i="75" s="1"/>
  <c r="H16" i="75"/>
  <c r="G16" i="75"/>
  <c r="F16" i="75"/>
  <c r="E16" i="75"/>
  <c r="D16" i="75"/>
  <c r="C16" i="75"/>
  <c r="B16" i="75"/>
  <c r="A16" i="75"/>
  <c r="H14" i="75"/>
  <c r="AG13" i="75"/>
  <c r="H37" i="75" s="1"/>
  <c r="H13" i="75"/>
  <c r="G13" i="75"/>
  <c r="F13" i="75"/>
  <c r="E13" i="75"/>
  <c r="D13" i="75"/>
  <c r="C13" i="75"/>
  <c r="B13" i="75"/>
  <c r="A13" i="75"/>
  <c r="H11" i="75"/>
  <c r="AG10" i="75"/>
  <c r="H34" i="75" s="1"/>
  <c r="H10" i="75"/>
  <c r="G10" i="75"/>
  <c r="F10" i="75"/>
  <c r="E10" i="75"/>
  <c r="D10" i="75"/>
  <c r="C10" i="75"/>
  <c r="B10" i="75"/>
  <c r="A10" i="75"/>
  <c r="AF9" i="75"/>
  <c r="AE9" i="75"/>
  <c r="AD9" i="75"/>
  <c r="AC9" i="75"/>
  <c r="AB9" i="75"/>
  <c r="AA9" i="75"/>
  <c r="Z9" i="75"/>
  <c r="Y9" i="75"/>
  <c r="X9" i="75"/>
  <c r="W9" i="75"/>
  <c r="V9" i="75"/>
  <c r="U9" i="75"/>
  <c r="T9" i="75"/>
  <c r="S9" i="75"/>
  <c r="R9" i="75"/>
  <c r="Q9" i="75"/>
  <c r="P9" i="75"/>
  <c r="O9" i="75"/>
  <c r="N9" i="75"/>
  <c r="M9" i="75"/>
  <c r="L9" i="75"/>
  <c r="K9" i="75"/>
  <c r="J9" i="75"/>
  <c r="I9" i="75"/>
  <c r="H9" i="75"/>
  <c r="G9" i="75"/>
  <c r="F9" i="75"/>
  <c r="E9" i="75"/>
  <c r="D9" i="75"/>
  <c r="C9" i="75"/>
  <c r="B9" i="75"/>
  <c r="I7" i="75"/>
  <c r="E7" i="75"/>
  <c r="B7" i="75"/>
  <c r="AG6" i="75"/>
  <c r="H33" i="75" s="1"/>
  <c r="I6" i="75"/>
  <c r="B6" i="75"/>
  <c r="A6" i="75"/>
  <c r="A4" i="75"/>
  <c r="A1" i="75"/>
  <c r="G46" i="74"/>
  <c r="F46" i="74"/>
  <c r="E46" i="74"/>
  <c r="D46" i="74"/>
  <c r="C46" i="74"/>
  <c r="B46" i="74"/>
  <c r="A46" i="74"/>
  <c r="G43" i="74"/>
  <c r="F43" i="74"/>
  <c r="E43" i="74"/>
  <c r="D43" i="74"/>
  <c r="C43" i="74"/>
  <c r="B43" i="74"/>
  <c r="A43" i="74"/>
  <c r="G40" i="74"/>
  <c r="F40" i="74"/>
  <c r="E40" i="74"/>
  <c r="D40" i="74"/>
  <c r="C40" i="74"/>
  <c r="B40" i="74"/>
  <c r="A40" i="74"/>
  <c r="G37" i="74"/>
  <c r="F37" i="74"/>
  <c r="E37" i="74"/>
  <c r="D37" i="74"/>
  <c r="C37" i="74"/>
  <c r="B37" i="74"/>
  <c r="A37" i="74"/>
  <c r="G34" i="74"/>
  <c r="F34" i="74"/>
  <c r="E34" i="74"/>
  <c r="D34" i="74"/>
  <c r="C34" i="74"/>
  <c r="B34" i="74"/>
  <c r="A34" i="74"/>
  <c r="H33" i="74"/>
  <c r="G33" i="74"/>
  <c r="F33" i="74"/>
  <c r="E33" i="74"/>
  <c r="D33" i="74"/>
  <c r="C33" i="74"/>
  <c r="B33" i="74"/>
  <c r="E32" i="74"/>
  <c r="B32" i="74"/>
  <c r="B31" i="74"/>
  <c r="A31" i="74"/>
  <c r="H23" i="74"/>
  <c r="AG22" i="74"/>
  <c r="H46" i="74" s="1"/>
  <c r="H22" i="74"/>
  <c r="G22" i="74"/>
  <c r="F22" i="74"/>
  <c r="E22" i="74"/>
  <c r="D22" i="74"/>
  <c r="C22" i="74"/>
  <c r="B22" i="74"/>
  <c r="A22" i="74"/>
  <c r="H20" i="74"/>
  <c r="AG19" i="74"/>
  <c r="H43" i="74" s="1"/>
  <c r="H19" i="74"/>
  <c r="G19" i="74"/>
  <c r="F19" i="74"/>
  <c r="E19" i="74"/>
  <c r="D19" i="74"/>
  <c r="C19" i="74"/>
  <c r="B19" i="74"/>
  <c r="A19" i="74"/>
  <c r="H17" i="74"/>
  <c r="AG16" i="74"/>
  <c r="H40" i="74" s="1"/>
  <c r="H16" i="74"/>
  <c r="G16" i="74"/>
  <c r="F16" i="74"/>
  <c r="E16" i="74"/>
  <c r="D16" i="74"/>
  <c r="C16" i="74"/>
  <c r="B16" i="74"/>
  <c r="A16" i="74"/>
  <c r="H14" i="74"/>
  <c r="AG13" i="74"/>
  <c r="H37" i="74" s="1"/>
  <c r="H13" i="74"/>
  <c r="G13" i="74"/>
  <c r="F13" i="74"/>
  <c r="E13" i="74"/>
  <c r="D13" i="74"/>
  <c r="C13" i="74"/>
  <c r="B13" i="74"/>
  <c r="A13" i="74"/>
  <c r="H11" i="74"/>
  <c r="AG10" i="74"/>
  <c r="H34" i="74" s="1"/>
  <c r="H10" i="74"/>
  <c r="G10" i="74"/>
  <c r="F10" i="74"/>
  <c r="E10" i="74"/>
  <c r="D10" i="74"/>
  <c r="C10" i="74"/>
  <c r="B10" i="74"/>
  <c r="A10" i="74"/>
  <c r="H9" i="74"/>
  <c r="G9" i="74"/>
  <c r="F9" i="74"/>
  <c r="E9" i="74"/>
  <c r="D9" i="74"/>
  <c r="C9" i="74"/>
  <c r="B9" i="74"/>
  <c r="I7" i="74"/>
  <c r="E7" i="74"/>
  <c r="B7" i="74"/>
  <c r="B6" i="74"/>
  <c r="A6" i="74"/>
  <c r="A1" i="74"/>
  <c r="G46" i="72"/>
  <c r="F46" i="72"/>
  <c r="E46" i="72"/>
  <c r="D46" i="72"/>
  <c r="C46" i="72"/>
  <c r="B46" i="72"/>
  <c r="A46" i="72"/>
  <c r="G43" i="72"/>
  <c r="F43" i="72"/>
  <c r="E43" i="72"/>
  <c r="D43" i="72"/>
  <c r="C43" i="72"/>
  <c r="B43" i="72"/>
  <c r="A43" i="72"/>
  <c r="G40" i="72"/>
  <c r="F40" i="72"/>
  <c r="E40" i="72"/>
  <c r="D40" i="72"/>
  <c r="C40" i="72"/>
  <c r="B40" i="72"/>
  <c r="A40" i="72"/>
  <c r="G37" i="72"/>
  <c r="F37" i="72"/>
  <c r="E37" i="72"/>
  <c r="D37" i="72"/>
  <c r="C37" i="72"/>
  <c r="B37" i="72"/>
  <c r="A37" i="72"/>
  <c r="G34" i="72"/>
  <c r="F34" i="72"/>
  <c r="E34" i="72"/>
  <c r="D34" i="72"/>
  <c r="C34" i="72"/>
  <c r="B34" i="72"/>
  <c r="A34" i="72"/>
  <c r="O33" i="72"/>
  <c r="I33" i="72"/>
  <c r="G33" i="72"/>
  <c r="F33" i="72"/>
  <c r="E33" i="72"/>
  <c r="D33" i="72"/>
  <c r="C33" i="72"/>
  <c r="B33" i="72"/>
  <c r="E32" i="72"/>
  <c r="B32" i="72"/>
  <c r="I31" i="72"/>
  <c r="B31" i="72"/>
  <c r="A31" i="72"/>
  <c r="H23" i="72"/>
  <c r="AG22" i="72"/>
  <c r="H46" i="72" s="1"/>
  <c r="H22" i="72"/>
  <c r="G22" i="72"/>
  <c r="F22" i="72"/>
  <c r="E22" i="72"/>
  <c r="D22" i="72"/>
  <c r="C22" i="72"/>
  <c r="B22" i="72"/>
  <c r="A22" i="72"/>
  <c r="H20" i="72"/>
  <c r="H43" i="72"/>
  <c r="H19" i="72"/>
  <c r="G19" i="72"/>
  <c r="F19" i="72"/>
  <c r="E19" i="72"/>
  <c r="D19" i="72"/>
  <c r="C19" i="72"/>
  <c r="B19" i="72"/>
  <c r="A19" i="72"/>
  <c r="H17" i="72"/>
  <c r="AG16" i="72"/>
  <c r="H40" i="72" s="1"/>
  <c r="H16" i="72"/>
  <c r="G16" i="72"/>
  <c r="F16" i="72"/>
  <c r="E16" i="72"/>
  <c r="D16" i="72"/>
  <c r="C16" i="72"/>
  <c r="B16" i="72"/>
  <c r="A16" i="72"/>
  <c r="H14" i="72"/>
  <c r="AG13" i="72"/>
  <c r="H37" i="72" s="1"/>
  <c r="H13" i="72"/>
  <c r="G13" i="72"/>
  <c r="F13" i="72"/>
  <c r="E13" i="72"/>
  <c r="D13" i="72"/>
  <c r="C13" i="72"/>
  <c r="B13" i="72"/>
  <c r="A13" i="72"/>
  <c r="H11" i="72"/>
  <c r="AG10" i="72"/>
  <c r="H34" i="72" s="1"/>
  <c r="H10" i="72"/>
  <c r="G10" i="72"/>
  <c r="F10" i="72"/>
  <c r="E10" i="72"/>
  <c r="D10" i="72"/>
  <c r="C10" i="72"/>
  <c r="B10" i="72"/>
  <c r="A10" i="72"/>
  <c r="AF9" i="72"/>
  <c r="AE9" i="72"/>
  <c r="AD9" i="72"/>
  <c r="AC9" i="72"/>
  <c r="AB9" i="72"/>
  <c r="AA9" i="72"/>
  <c r="Z9" i="72"/>
  <c r="Y9" i="72"/>
  <c r="X9" i="72"/>
  <c r="W9" i="72"/>
  <c r="V9" i="72"/>
  <c r="U9" i="72"/>
  <c r="T9" i="72"/>
  <c r="S9" i="72"/>
  <c r="R9" i="72"/>
  <c r="Q9" i="72"/>
  <c r="P9" i="72"/>
  <c r="O9" i="72"/>
  <c r="N9" i="72"/>
  <c r="M9" i="72"/>
  <c r="L9" i="72"/>
  <c r="K9" i="72"/>
  <c r="J9" i="72"/>
  <c r="I9" i="72"/>
  <c r="H9" i="72"/>
  <c r="G9" i="72"/>
  <c r="F9" i="72"/>
  <c r="E9" i="72"/>
  <c r="D9" i="72"/>
  <c r="C9" i="72"/>
  <c r="B9" i="72"/>
  <c r="I7" i="72"/>
  <c r="E7" i="72"/>
  <c r="B7" i="72"/>
  <c r="AG6" i="72"/>
  <c r="H33" i="72" s="1"/>
  <c r="I6" i="72"/>
  <c r="B6" i="72"/>
  <c r="A6" i="72"/>
  <c r="A4" i="72"/>
  <c r="A1" i="72"/>
  <c r="G46" i="71"/>
  <c r="F46" i="71"/>
  <c r="E46" i="71"/>
  <c r="D46" i="71"/>
  <c r="C46" i="71"/>
  <c r="B46" i="71"/>
  <c r="A46" i="71"/>
  <c r="G43" i="71"/>
  <c r="F43" i="71"/>
  <c r="E43" i="71"/>
  <c r="D43" i="71"/>
  <c r="C43" i="71"/>
  <c r="B43" i="71"/>
  <c r="A43" i="71"/>
  <c r="G40" i="71"/>
  <c r="F40" i="71"/>
  <c r="E40" i="71"/>
  <c r="D40" i="71"/>
  <c r="C40" i="71"/>
  <c r="B40" i="71"/>
  <c r="A40" i="71"/>
  <c r="G37" i="71"/>
  <c r="F37" i="71"/>
  <c r="E37" i="71"/>
  <c r="D37" i="71"/>
  <c r="C37" i="71"/>
  <c r="B37" i="71"/>
  <c r="A37" i="71"/>
  <c r="G34" i="71"/>
  <c r="F34" i="71"/>
  <c r="E34" i="71"/>
  <c r="D34" i="71"/>
  <c r="C34" i="71"/>
  <c r="B34" i="71"/>
  <c r="A34" i="71"/>
  <c r="O33" i="71"/>
  <c r="I33" i="71"/>
  <c r="G33" i="71"/>
  <c r="F33" i="71"/>
  <c r="E33" i="71"/>
  <c r="D33" i="71"/>
  <c r="C33" i="71"/>
  <c r="B33" i="71"/>
  <c r="E32" i="71"/>
  <c r="B32" i="71"/>
  <c r="I31" i="71"/>
  <c r="B31" i="71"/>
  <c r="A31" i="71"/>
  <c r="H23" i="71"/>
  <c r="AG22" i="71"/>
  <c r="H46" i="71" s="1"/>
  <c r="H22" i="71"/>
  <c r="G22" i="71"/>
  <c r="F22" i="71"/>
  <c r="E22" i="71"/>
  <c r="D22" i="71"/>
  <c r="C22" i="71"/>
  <c r="B22" i="71"/>
  <c r="A22" i="71"/>
  <c r="H20" i="71"/>
  <c r="H43" i="71"/>
  <c r="H19" i="71"/>
  <c r="G19" i="71"/>
  <c r="F19" i="71"/>
  <c r="E19" i="71"/>
  <c r="D19" i="71"/>
  <c r="C19" i="71"/>
  <c r="B19" i="71"/>
  <c r="A19" i="71"/>
  <c r="H17" i="71"/>
  <c r="AG16" i="71"/>
  <c r="H40" i="71" s="1"/>
  <c r="H16" i="71"/>
  <c r="G16" i="71"/>
  <c r="F16" i="71"/>
  <c r="E16" i="71"/>
  <c r="D16" i="71"/>
  <c r="C16" i="71"/>
  <c r="B16" i="71"/>
  <c r="A16" i="71"/>
  <c r="H14" i="71"/>
  <c r="AG13" i="71"/>
  <c r="H37" i="71" s="1"/>
  <c r="H13" i="71"/>
  <c r="G13" i="71"/>
  <c r="F13" i="71"/>
  <c r="E13" i="71"/>
  <c r="D13" i="71"/>
  <c r="C13" i="71"/>
  <c r="B13" i="71"/>
  <c r="A13" i="71"/>
  <c r="H11" i="71"/>
  <c r="AG10" i="71"/>
  <c r="H34" i="71" s="1"/>
  <c r="H10" i="71"/>
  <c r="G10" i="71"/>
  <c r="F10" i="71"/>
  <c r="E10" i="71"/>
  <c r="D10" i="71"/>
  <c r="C10" i="71"/>
  <c r="B10" i="71"/>
  <c r="A10" i="71"/>
  <c r="AF9" i="71"/>
  <c r="AE9" i="71"/>
  <c r="AD9" i="71"/>
  <c r="AC9" i="71"/>
  <c r="AB9" i="71"/>
  <c r="AA9" i="71"/>
  <c r="Z9" i="71"/>
  <c r="Y9" i="71"/>
  <c r="X9" i="71"/>
  <c r="W9" i="71"/>
  <c r="V9" i="71"/>
  <c r="U9" i="71"/>
  <c r="T9" i="71"/>
  <c r="S9" i="71"/>
  <c r="R9" i="71"/>
  <c r="Q9" i="71"/>
  <c r="P9" i="71"/>
  <c r="O9" i="71"/>
  <c r="N9" i="71"/>
  <c r="M9" i="71"/>
  <c r="L9" i="71"/>
  <c r="K9" i="71"/>
  <c r="J9" i="71"/>
  <c r="I9" i="71"/>
  <c r="H9" i="71"/>
  <c r="G9" i="71"/>
  <c r="F9" i="71"/>
  <c r="E9" i="71"/>
  <c r="D9" i="71"/>
  <c r="C9" i="71"/>
  <c r="B9" i="71"/>
  <c r="I7" i="71"/>
  <c r="E7" i="71"/>
  <c r="B7" i="71"/>
  <c r="AG6" i="71"/>
  <c r="H33" i="71" s="1"/>
  <c r="I6" i="71"/>
  <c r="B6" i="71"/>
  <c r="A6" i="71"/>
  <c r="A4" i="71"/>
  <c r="A1" i="71"/>
  <c r="O33" i="70"/>
  <c r="I33" i="70"/>
  <c r="I31" i="70"/>
  <c r="AG6" i="70"/>
  <c r="H33" i="70" s="1"/>
  <c r="A4" i="70"/>
  <c r="I6" i="70"/>
  <c r="J9" i="70"/>
  <c r="K9" i="70"/>
  <c r="L9" i="70"/>
  <c r="M9" i="70"/>
  <c r="N9" i="70"/>
  <c r="O9" i="70"/>
  <c r="P9" i="70"/>
  <c r="Q9" i="70"/>
  <c r="R9" i="70"/>
  <c r="S9" i="70"/>
  <c r="T9" i="70"/>
  <c r="U9" i="70"/>
  <c r="V9" i="70"/>
  <c r="W9" i="70"/>
  <c r="X9" i="70"/>
  <c r="Y9" i="70"/>
  <c r="Z9" i="70"/>
  <c r="AA9" i="70"/>
  <c r="AB9" i="70"/>
  <c r="AC9" i="70"/>
  <c r="AD9" i="70"/>
  <c r="AE9" i="70"/>
  <c r="AF9" i="70"/>
  <c r="I9" i="70"/>
  <c r="G46" i="70"/>
  <c r="F46" i="70"/>
  <c r="E46" i="70"/>
  <c r="D46" i="70"/>
  <c r="C46" i="70"/>
  <c r="B46" i="70"/>
  <c r="A46" i="70"/>
  <c r="G43" i="70"/>
  <c r="F43" i="70"/>
  <c r="E43" i="70"/>
  <c r="D43" i="70"/>
  <c r="C43" i="70"/>
  <c r="B43" i="70"/>
  <c r="A43" i="70"/>
  <c r="G40" i="70"/>
  <c r="F40" i="70"/>
  <c r="E40" i="70"/>
  <c r="D40" i="70"/>
  <c r="C40" i="70"/>
  <c r="B40" i="70"/>
  <c r="A40" i="70"/>
  <c r="G37" i="70"/>
  <c r="F37" i="70"/>
  <c r="E37" i="70"/>
  <c r="D37" i="70"/>
  <c r="C37" i="70"/>
  <c r="B37" i="70"/>
  <c r="A37" i="70"/>
  <c r="G34" i="70"/>
  <c r="F34" i="70"/>
  <c r="E34" i="70"/>
  <c r="D34" i="70"/>
  <c r="C34" i="70"/>
  <c r="B34" i="70"/>
  <c r="A34" i="70"/>
  <c r="G33" i="70"/>
  <c r="F33" i="70"/>
  <c r="E33" i="70"/>
  <c r="D33" i="70"/>
  <c r="C33" i="70"/>
  <c r="B33" i="70"/>
  <c r="E32" i="70"/>
  <c r="B32" i="70"/>
  <c r="B31" i="70"/>
  <c r="A31" i="70"/>
  <c r="H23" i="70"/>
  <c r="AG22" i="70"/>
  <c r="H46" i="70" s="1"/>
  <c r="H22" i="70"/>
  <c r="G22" i="70"/>
  <c r="F22" i="70"/>
  <c r="E22" i="70"/>
  <c r="D22" i="70"/>
  <c r="C22" i="70"/>
  <c r="B22" i="70"/>
  <c r="A22" i="70"/>
  <c r="H20" i="70"/>
  <c r="H43" i="70"/>
  <c r="H19" i="70"/>
  <c r="G19" i="70"/>
  <c r="F19" i="70"/>
  <c r="E19" i="70"/>
  <c r="D19" i="70"/>
  <c r="C19" i="70"/>
  <c r="B19" i="70"/>
  <c r="A19" i="70"/>
  <c r="H17" i="70"/>
  <c r="AG16" i="70"/>
  <c r="H40" i="70" s="1"/>
  <c r="H16" i="70"/>
  <c r="G16" i="70"/>
  <c r="F16" i="70"/>
  <c r="E16" i="70"/>
  <c r="D16" i="70"/>
  <c r="C16" i="70"/>
  <c r="B16" i="70"/>
  <c r="A16" i="70"/>
  <c r="H14" i="70"/>
  <c r="AG13" i="70"/>
  <c r="H37" i="70" s="1"/>
  <c r="H13" i="70"/>
  <c r="G13" i="70"/>
  <c r="F13" i="70"/>
  <c r="E13" i="70"/>
  <c r="D13" i="70"/>
  <c r="C13" i="70"/>
  <c r="B13" i="70"/>
  <c r="A13" i="70"/>
  <c r="H11" i="70"/>
  <c r="AG10" i="70"/>
  <c r="H34" i="70" s="1"/>
  <c r="H10" i="70"/>
  <c r="G10" i="70"/>
  <c r="F10" i="70"/>
  <c r="E10" i="70"/>
  <c r="D10" i="70"/>
  <c r="C10" i="70"/>
  <c r="B10" i="70"/>
  <c r="A10" i="70"/>
  <c r="H9" i="70"/>
  <c r="G9" i="70"/>
  <c r="F9" i="70"/>
  <c r="E9" i="70"/>
  <c r="D9" i="70"/>
  <c r="C9" i="70"/>
  <c r="B9" i="70"/>
  <c r="I7" i="70"/>
  <c r="E7" i="70"/>
  <c r="B7" i="70"/>
  <c r="B6" i="70"/>
  <c r="A6" i="70"/>
  <c r="A1" i="70"/>
  <c r="B31" i="29"/>
  <c r="B34" i="29"/>
  <c r="Q42" i="29"/>
  <c r="N42" i="29"/>
  <c r="J42" i="29"/>
  <c r="H42" i="29"/>
  <c r="E42" i="29"/>
  <c r="C42" i="29"/>
  <c r="B42" i="29"/>
  <c r="Q40" i="29"/>
  <c r="N40" i="29"/>
  <c r="J40" i="29"/>
  <c r="H40" i="29"/>
  <c r="E40" i="29"/>
  <c r="C40" i="29"/>
  <c r="B40" i="29"/>
  <c r="Q38" i="29"/>
  <c r="N38" i="29"/>
  <c r="J38" i="29"/>
  <c r="H38" i="29"/>
  <c r="E38" i="29"/>
  <c r="C38" i="29"/>
  <c r="B38" i="29"/>
  <c r="Q36" i="29"/>
  <c r="N36" i="29"/>
  <c r="J36" i="29"/>
  <c r="H36" i="29"/>
  <c r="E36" i="29"/>
  <c r="C36" i="29"/>
  <c r="B36" i="29"/>
  <c r="C34" i="29"/>
  <c r="E34" i="29"/>
  <c r="H34" i="29"/>
  <c r="J34" i="29"/>
  <c r="N34" i="29"/>
  <c r="Q34" i="29"/>
  <c r="S33" i="29"/>
  <c r="E33" i="29"/>
  <c r="H33" i="29"/>
  <c r="J33" i="29"/>
  <c r="N33" i="29"/>
  <c r="Q33" i="29"/>
  <c r="C33" i="29"/>
  <c r="AG22" i="29"/>
  <c r="AG16" i="29"/>
  <c r="AG13" i="29"/>
  <c r="AG10" i="29"/>
  <c r="S34" i="29" s="1"/>
  <c r="K15" i="14" l="1"/>
  <c r="AA11" i="14" s="1"/>
  <c r="M18" i="14"/>
  <c r="AB12" i="14" s="1"/>
  <c r="M12" i="14"/>
  <c r="AB10" i="14" s="1"/>
  <c r="M9" i="14"/>
  <c r="AB9" i="14" s="1"/>
  <c r="K18" i="14"/>
  <c r="AA12" i="14" s="1"/>
  <c r="I9" i="14"/>
  <c r="K12" i="14"/>
  <c r="AA10" i="14" s="1"/>
  <c r="K9" i="14"/>
  <c r="AA9" i="14" s="1"/>
  <c r="K21" i="14"/>
  <c r="AA13" i="14" s="1"/>
  <c r="H22" i="29"/>
  <c r="H23" i="29"/>
  <c r="G22" i="29"/>
  <c r="F22" i="29"/>
  <c r="E22" i="29"/>
  <c r="D22" i="29"/>
  <c r="C22" i="29"/>
  <c r="B22" i="29"/>
  <c r="A22" i="29"/>
  <c r="H19" i="29"/>
  <c r="H20" i="29"/>
  <c r="G19" i="29"/>
  <c r="F19" i="29"/>
  <c r="E19" i="29"/>
  <c r="D19" i="29"/>
  <c r="C19" i="29"/>
  <c r="B19" i="29"/>
  <c r="A19" i="29"/>
  <c r="H16" i="29"/>
  <c r="H17" i="29"/>
  <c r="G16" i="29"/>
  <c r="F16" i="29"/>
  <c r="E16" i="29"/>
  <c r="D16" i="29"/>
  <c r="C16" i="29"/>
  <c r="B16" i="29"/>
  <c r="A16" i="29"/>
  <c r="H13" i="29"/>
  <c r="H14" i="29"/>
  <c r="G13" i="29"/>
  <c r="F13" i="29"/>
  <c r="E13" i="29"/>
  <c r="D13" i="29"/>
  <c r="C13" i="29"/>
  <c r="B13" i="29"/>
  <c r="A13" i="29"/>
  <c r="H10" i="29"/>
  <c r="H11" i="29"/>
  <c r="G10" i="29"/>
  <c r="F10" i="29"/>
  <c r="E10" i="29"/>
  <c r="D10" i="29"/>
  <c r="C10" i="29"/>
  <c r="A10" i="29"/>
  <c r="H9" i="29" l="1"/>
  <c r="G9" i="29"/>
  <c r="F9" i="29"/>
  <c r="E9" i="29"/>
  <c r="D9" i="29"/>
  <c r="C9" i="29"/>
  <c r="B9" i="29"/>
  <c r="A6" i="29"/>
  <c r="E7" i="29"/>
  <c r="B7" i="29"/>
  <c r="B6" i="29"/>
  <c r="A1" i="29"/>
  <c r="B10" i="29"/>
  <c r="I7" i="29" l="1"/>
  <c r="S38" i="29" l="1"/>
  <c r="I15" i="14" s="1"/>
  <c r="O15" i="14" l="1"/>
  <c r="AC11" i="14" s="1"/>
  <c r="Z11" i="14"/>
  <c r="S42" i="29"/>
  <c r="I21" i="14" s="1"/>
  <c r="S36" i="29"/>
  <c r="S40" i="29"/>
  <c r="I18" i="14" l="1"/>
  <c r="O18" i="14" s="1"/>
  <c r="AC12" i="14" s="1"/>
  <c r="I12" i="14"/>
  <c r="Z10" i="14" s="1"/>
  <c r="Z9" i="14"/>
  <c r="O21" i="14"/>
  <c r="AC13" i="14" s="1"/>
  <c r="Z13" i="14"/>
  <c r="O12" i="14" l="1"/>
  <c r="AC10" i="14" s="1"/>
  <c r="Z12" i="14"/>
  <c r="O9" i="14"/>
  <c r="AC9" i="14" s="1"/>
</calcChain>
</file>

<file path=xl/sharedStrings.xml><?xml version="1.0" encoding="utf-8"?>
<sst xmlns="http://schemas.openxmlformats.org/spreadsheetml/2006/main" count="229" uniqueCount="95">
  <si>
    <t>(Número de paquetes de datos aceptados/ Total de paquetes procesados) x100</t>
  </si>
  <si>
    <t>Número</t>
  </si>
  <si>
    <t>Indicador</t>
  </si>
  <si>
    <t xml:space="preserve">Periodo </t>
  </si>
  <si>
    <t>Cálculo</t>
  </si>
  <si>
    <t>DESCRIPCIÓN</t>
  </si>
  <si>
    <t>MEDICIÓN</t>
  </si>
  <si>
    <t>Estimado</t>
  </si>
  <si>
    <t>% AVANCE REGISTRADO</t>
  </si>
  <si>
    <t>Nominativo</t>
  </si>
  <si>
    <t xml:space="preserve">Proceso </t>
  </si>
  <si>
    <t>ENTREVISTA</t>
  </si>
  <si>
    <t>Efectividad de la entrevista =</t>
  </si>
  <si>
    <t>Semanal (remesa)</t>
  </si>
  <si>
    <t>TRÁMITE</t>
  </si>
  <si>
    <t>(Número de trámites exitosos /Número de trámites aplicados) x 100</t>
  </si>
  <si>
    <t>(Número de trámites/Número de fichas requisitadas) x 100</t>
  </si>
  <si>
    <t>TRANSFERENCIA</t>
  </si>
  <si>
    <t xml:space="preserve">Transacciones exitosas = </t>
  </si>
  <si>
    <t>Trámites exitosos efectivos=</t>
  </si>
  <si>
    <t>CONCILIACIÓN</t>
  </si>
  <si>
    <t xml:space="preserve">Credenciales disponibles para entrega = </t>
  </si>
  <si>
    <t>ENTREGA</t>
  </si>
  <si>
    <t xml:space="preserve">Efectividad de entrega de CPV en MAC = </t>
  </si>
  <si>
    <t>SEMANA OPERATIVA</t>
  </si>
  <si>
    <t>Número de fichas requisitadas</t>
  </si>
  <si>
    <t xml:space="preserve">Número de trámites aplicados </t>
  </si>
  <si>
    <t>Total de paquetes procesados</t>
  </si>
  <si>
    <t>Credenciales Recibidas</t>
  </si>
  <si>
    <t xml:space="preserve">PROCESOS SUSTANTIVOS E INDICADORES </t>
  </si>
  <si>
    <t>Número de paquetes de datos aceptados</t>
  </si>
  <si>
    <t>Valor esperado</t>
  </si>
  <si>
    <t xml:space="preserve">Distrito </t>
  </si>
  <si>
    <t>Módulo</t>
  </si>
  <si>
    <t>TABLERO DE CONTROL DE PROCESOS SUSTANTIVOS DEL SISTEMA DE GESTIÓN DE LA CALIDAD</t>
  </si>
  <si>
    <t xml:space="preserve">CUADRO DE OBSERVACIONES </t>
  </si>
  <si>
    <t>Descripción</t>
  </si>
  <si>
    <t xml:space="preserve">No conformidad </t>
  </si>
  <si>
    <t xml:space="preserve">Valor que requiere atención y justificación en el apartado de observaciones </t>
  </si>
  <si>
    <t xml:space="preserve">Valor suficiente </t>
  </si>
  <si>
    <t xml:space="preserve">Semaforización </t>
  </si>
  <si>
    <t>*Registre el valor nominal solicitado en la celda, el resultado proporcional esta automatizado.</t>
  </si>
  <si>
    <t xml:space="preserve">% AVANCE REGISTRADO </t>
  </si>
  <si>
    <t xml:space="preserve">TABLERO DE CONTROL DISTRITAL DE PROCESOS SUSTANTIVOS DEL SISTEMA DE GESTIÓN DE LA CALIDAD </t>
  </si>
  <si>
    <t>((Credenciales recibidas -credenciales inconsistentes) / (Credenciales recibidas)) x 100</t>
  </si>
  <si>
    <t xml:space="preserve"> ((Credenciales entregadas - reimpresiones) / (Total de credenciales entregadas ))x 100</t>
  </si>
  <si>
    <t>Distrito 01</t>
  </si>
  <si>
    <t>Distrito 02</t>
  </si>
  <si>
    <t>Distrito 03</t>
  </si>
  <si>
    <t xml:space="preserve">Tablero de Control Estatal </t>
  </si>
  <si>
    <t>Estatal</t>
  </si>
  <si>
    <t>2020-36</t>
  </si>
  <si>
    <t>Dueño de Proceso</t>
  </si>
  <si>
    <t xml:space="preserve"> Auxiliar de Atención Ciudadana</t>
  </si>
  <si>
    <t>Operador de Equipo Tecnológico</t>
  </si>
  <si>
    <t>Responsable de Módulo</t>
  </si>
  <si>
    <t xml:space="preserve">INSTITUTO NACIONAL ELECTORAL
SISTEMA DE GESTIÓN DE LA CALIDAD
NAYARIT
</t>
  </si>
  <si>
    <t>2020-37</t>
  </si>
  <si>
    <t>2020-38</t>
  </si>
  <si>
    <t>2020-39</t>
  </si>
  <si>
    <t>2020-40</t>
  </si>
  <si>
    <t>2020-41</t>
  </si>
  <si>
    <t>2020-42</t>
  </si>
  <si>
    <t>2020-43</t>
  </si>
  <si>
    <t>2020-44</t>
  </si>
  <si>
    <t>2020-45</t>
  </si>
  <si>
    <t>2020-46</t>
  </si>
  <si>
    <t>2020-47</t>
  </si>
  <si>
    <t>2020-48</t>
  </si>
  <si>
    <t>2020-49</t>
  </si>
  <si>
    <t>2020-50</t>
  </si>
  <si>
    <t>2020-51</t>
  </si>
  <si>
    <t>2020-52</t>
  </si>
  <si>
    <t>2020-53</t>
  </si>
  <si>
    <t>2021-01</t>
  </si>
  <si>
    <t>2021-02</t>
  </si>
  <si>
    <t>2021-03</t>
  </si>
  <si>
    <t>2021-04</t>
  </si>
  <si>
    <t>2021-05</t>
  </si>
  <si>
    <t>2021-06</t>
  </si>
  <si>
    <t>Número de tramites</t>
  </si>
  <si>
    <t>Número de trámites exitosos</t>
  </si>
  <si>
    <t>Credenciales Recibidas-credenciales inconsistentes</t>
  </si>
  <si>
    <t>Total de credenciales entregadas</t>
  </si>
  <si>
    <t>CAMPAÑA DE ACTUALIZACION INTENSA 2020</t>
  </si>
  <si>
    <t>01</t>
  </si>
  <si>
    <t>02</t>
  </si>
  <si>
    <t>03</t>
  </si>
  <si>
    <t>ESTATAL</t>
  </si>
  <si>
    <t>PROCESO</t>
  </si>
  <si>
    <t>ESTIMADO</t>
  </si>
  <si>
    <t>Credenciales entregadas - reimpresiones</t>
  </si>
  <si>
    <t>Fecha de corte 11/12/2020</t>
  </si>
  <si>
    <t>DESCRIPCION</t>
  </si>
  <si>
    <t>PROCESOS SUSTANTIVOS E INDICADORES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</si>
</sst>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3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0"/>
      <name val="Arial"/>
      <family val="2"/>
    </font>
    <font>
      <b/>
      <sz val="11"/>
      <color theme="3"/>
      <name val="Arial"/>
      <family val="2"/>
    </font>
    <font>
      <sz val="11"/>
      <name val="Tahoma"/>
      <family val="2"/>
    </font>
    <font>
      <b/>
      <sz val="11"/>
      <color rgb="FF333F4F"/>
      <name val="Arial"/>
      <family val="2"/>
    </font>
    <font>
      <b/>
      <sz val="10"/>
      <name val="Arial"/>
      <family val="2"/>
    </font>
    <font>
      <b/>
      <sz val="14"/>
      <color theme="0"/>
      <name val="Arial"/>
      <family val="2"/>
    </font>
    <font>
      <b/>
      <sz val="10"/>
      <color theme="3" tint="-0.249977111117893"/>
      <name val="Arial"/>
      <family val="2"/>
    </font>
    <font>
      <sz val="9"/>
      <color rgb="FF333F4F"/>
      <name val="Arial"/>
      <family val="2"/>
    </font>
    <font>
      <sz val="9"/>
      <color theme="1"/>
      <name val="Arial"/>
      <family val="2"/>
    </font>
    <font>
      <sz val="10"/>
      <color rgb="FF333F4F"/>
      <name val="Arial"/>
      <family val="2"/>
    </font>
    <font>
      <b/>
      <sz val="10"/>
      <color rgb="FF333F4F"/>
      <name val="Arial"/>
      <family val="2"/>
    </font>
    <font>
      <b/>
      <sz val="8"/>
      <color theme="0"/>
      <name val="Arial"/>
      <family val="2"/>
    </font>
    <font>
      <sz val="9"/>
      <name val="Arial"/>
      <family val="2"/>
    </font>
    <font>
      <b/>
      <sz val="11"/>
      <color theme="1"/>
      <name val="Arial"/>
      <family val="2"/>
    </font>
    <font>
      <b/>
      <sz val="14"/>
      <color theme="3"/>
      <name val="Arial"/>
      <family val="2"/>
    </font>
    <font>
      <b/>
      <sz val="14"/>
      <name val="Arial"/>
      <family val="2"/>
    </font>
    <font>
      <sz val="18"/>
      <color theme="0"/>
      <name val="Arial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6"/>
      <name val="Arial"/>
      <family val="2"/>
    </font>
    <font>
      <b/>
      <sz val="18"/>
      <name val="Arial"/>
      <family val="2"/>
    </font>
    <font>
      <b/>
      <sz val="16"/>
      <color theme="0"/>
      <name val="Arial"/>
      <family val="2"/>
    </font>
    <font>
      <b/>
      <sz val="10"/>
      <color theme="0"/>
      <name val="Arial"/>
      <family val="2"/>
    </font>
    <font>
      <b/>
      <sz val="10"/>
      <color theme="0"/>
      <name val="Arial Narrow"/>
      <family val="2"/>
    </font>
    <font>
      <b/>
      <sz val="8"/>
      <color theme="0"/>
      <name val="Arial Narrow"/>
      <family val="2"/>
    </font>
    <font>
      <sz val="10"/>
      <color theme="0"/>
      <name val="Arial"/>
      <family val="2"/>
    </font>
    <font>
      <b/>
      <sz val="12"/>
      <name val="Arial Narrow"/>
      <family val="2"/>
    </font>
    <font>
      <sz val="12"/>
      <name val="Arial"/>
      <family val="2"/>
    </font>
    <font>
      <sz val="14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950054"/>
        <bgColor indexed="64"/>
      </patternFill>
    </fill>
    <fill>
      <patternFill patternType="solid">
        <fgColor rgb="FFEBF1DE"/>
        <bgColor rgb="FFEBF1DE"/>
      </patternFill>
    </fill>
    <fill>
      <patternFill patternType="solid">
        <fgColor theme="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E98BD7"/>
        <bgColor indexed="64"/>
      </patternFill>
    </fill>
    <fill>
      <patternFill patternType="solid">
        <fgColor rgb="FFD5007F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B2B2B2"/>
        <bgColor indexed="64"/>
      </patternFill>
    </fill>
  </fills>
  <borders count="2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double">
        <color theme="2"/>
      </left>
      <right style="double">
        <color theme="2"/>
      </right>
      <top style="double">
        <color theme="2"/>
      </top>
      <bottom style="double">
        <color theme="2"/>
      </bottom>
      <diagonal/>
    </border>
    <border>
      <left style="double">
        <color theme="0" tint="-0.499984740745262"/>
      </left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theme="0" tint="-0.499984740745262"/>
      </left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/>
      <top style="double">
        <color theme="0" tint="-0.499984740745262"/>
      </top>
      <bottom style="double">
        <color theme="0" tint="-0.499984740745262"/>
      </bottom>
      <diagonal/>
    </border>
    <border>
      <left/>
      <right style="double">
        <color theme="0" tint="-0.499984740745262"/>
      </right>
      <top style="double">
        <color theme="0" tint="-0.499984740745262"/>
      </top>
      <bottom style="double">
        <color theme="0" tint="-0.499984740745262"/>
      </bottom>
      <diagonal/>
    </border>
    <border>
      <left style="double">
        <color rgb="FFB2B2B2"/>
      </left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/>
      <top style="double">
        <color rgb="FFB2B2B2"/>
      </top>
      <bottom style="double">
        <color rgb="FFB2B2B2"/>
      </bottom>
      <diagonal/>
    </border>
    <border>
      <left/>
      <right/>
      <top style="double">
        <color rgb="FFB2B2B2"/>
      </top>
      <bottom style="double">
        <color rgb="FFB2B2B2"/>
      </bottom>
      <diagonal/>
    </border>
    <border>
      <left/>
      <right style="double">
        <color rgb="FFB2B2B2"/>
      </right>
      <top style="double">
        <color rgb="FFB2B2B2"/>
      </top>
      <bottom style="double">
        <color rgb="FFB2B2B2"/>
      </bottom>
      <diagonal/>
    </border>
    <border>
      <left style="double">
        <color rgb="FFB2B2B2"/>
      </left>
      <right style="double">
        <color rgb="FFB2B2B2"/>
      </right>
      <top style="double">
        <color rgb="FFB2B2B2"/>
      </top>
      <bottom/>
      <diagonal/>
    </border>
    <border>
      <left style="double">
        <color rgb="FFB2B2B2"/>
      </left>
      <right style="double">
        <color rgb="FFB2B2B2"/>
      </right>
      <top/>
      <bottom style="double">
        <color rgb="FFB2B2B2"/>
      </bottom>
      <diagonal/>
    </border>
  </borders>
  <cellStyleXfs count="9">
    <xf numFmtId="0" fontId="0" fillId="0" borderId="0"/>
    <xf numFmtId="0" fontId="1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7" fillId="3" borderId="0" applyFont="0" applyBorder="0" applyAlignment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/>
    </xf>
    <xf numFmtId="0" fontId="22" fillId="0" borderId="0" xfId="0" applyFont="1" applyFill="1" applyAlignment="1">
      <alignment vertical="center"/>
    </xf>
    <xf numFmtId="0" fontId="23" fillId="0" borderId="0" xfId="0" applyFont="1" applyAlignment="1">
      <alignment vertical="center"/>
    </xf>
    <xf numFmtId="0" fontId="1" fillId="6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7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Border="1"/>
    <xf numFmtId="0" fontId="25" fillId="0" borderId="0" xfId="0" applyFont="1" applyAlignment="1">
      <alignment horizontal="justify" vertical="center" wrapText="1"/>
    </xf>
    <xf numFmtId="49" fontId="25" fillId="0" borderId="0" xfId="0" applyNumberFormat="1" applyFont="1" applyAlignment="1">
      <alignment horizontal="right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12" fillId="4" borderId="4" xfId="0" applyFont="1" applyFill="1" applyBorder="1" applyAlignment="1">
      <alignment horizontal="center" vertical="center" wrapText="1"/>
    </xf>
    <xf numFmtId="3" fontId="17" fillId="4" borderId="1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vertical="center" wrapText="1"/>
    </xf>
    <xf numFmtId="0" fontId="13" fillId="4" borderId="4" xfId="3" applyNumberFormat="1" applyFont="1" applyFill="1" applyBorder="1" applyAlignment="1">
      <alignment horizontal="center" wrapText="1"/>
    </xf>
    <xf numFmtId="2" fontId="21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/>
    <xf numFmtId="0" fontId="1" fillId="0" borderId="0" xfId="0" applyFont="1" applyFill="1" applyBorder="1"/>
    <xf numFmtId="0" fontId="5" fillId="0" borderId="10" xfId="0" applyFont="1" applyFill="1" applyBorder="1" applyAlignment="1">
      <alignment horizontal="center" vertical="center" wrapText="1"/>
    </xf>
    <xf numFmtId="2" fontId="21" fillId="0" borderId="10" xfId="0" applyNumberFormat="1" applyFont="1" applyFill="1" applyBorder="1" applyAlignment="1">
      <alignment horizontal="center" vertical="center" wrapText="1"/>
    </xf>
    <xf numFmtId="0" fontId="23" fillId="0" borderId="0" xfId="0" applyFont="1" applyFill="1" applyAlignment="1">
      <alignment vertical="center"/>
    </xf>
    <xf numFmtId="0" fontId="24" fillId="0" borderId="0" xfId="0" applyFont="1" applyAlignment="1">
      <alignment vertical="center" wrapText="1"/>
    </xf>
    <xf numFmtId="0" fontId="6" fillId="0" borderId="7" xfId="0" applyFont="1" applyBorder="1" applyAlignment="1">
      <alignment vertical="top"/>
    </xf>
    <xf numFmtId="0" fontId="6" fillId="0" borderId="8" xfId="0" applyFont="1" applyBorder="1" applyAlignment="1">
      <alignment vertical="top"/>
    </xf>
    <xf numFmtId="0" fontId="1" fillId="0" borderId="0" xfId="0" applyFont="1" applyAlignment="1">
      <alignment horizontal="center"/>
    </xf>
    <xf numFmtId="49" fontId="25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vertical="center" wrapText="1"/>
    </xf>
    <xf numFmtId="0" fontId="25" fillId="0" borderId="0" xfId="0" applyNumberFormat="1" applyFont="1" applyAlignment="1">
      <alignment horizontal="justify" vertical="center" wrapText="1"/>
    </xf>
    <xf numFmtId="1" fontId="10" fillId="2" borderId="10" xfId="0" applyNumberFormat="1" applyFont="1" applyFill="1" applyBorder="1" applyAlignment="1">
      <alignment horizontal="center" vertical="top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9" fillId="0" borderId="0" xfId="0" applyFont="1" applyAlignment="1">
      <alignment horizontal="right" vertical="top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1" fillId="0" borderId="0" xfId="0" applyFont="1" applyFill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12" xfId="0" applyFont="1" applyFill="1" applyBorder="1" applyAlignment="1">
      <alignment vertical="center"/>
    </xf>
    <xf numFmtId="0" fontId="16" fillId="2" borderId="13" xfId="0" applyFont="1" applyFill="1" applyBorder="1" applyAlignment="1">
      <alignment horizontal="center" vertical="center" wrapText="1"/>
    </xf>
    <xf numFmtId="3" fontId="5" fillId="0" borderId="13" xfId="5" applyNumberFormat="1" applyFont="1" applyFill="1" applyBorder="1" applyAlignment="1">
      <alignment horizontal="center" vertical="center"/>
    </xf>
    <xf numFmtId="3" fontId="18" fillId="4" borderId="13" xfId="5" applyNumberFormat="1" applyFont="1" applyFill="1" applyBorder="1" applyAlignment="1">
      <alignment horizontal="center" vertical="center"/>
    </xf>
    <xf numFmtId="0" fontId="5" fillId="0" borderId="13" xfId="3" applyNumberFormat="1" applyFont="1" applyFill="1" applyBorder="1" applyAlignment="1">
      <alignment horizontal="center" vertical="center"/>
    </xf>
    <xf numFmtId="0" fontId="18" fillId="4" borderId="13" xfId="3" applyNumberFormat="1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1" fontId="18" fillId="4" borderId="13" xfId="3" applyNumberFormat="1" applyFont="1" applyFill="1" applyBorder="1" applyAlignment="1">
      <alignment horizontal="center" vertical="center"/>
    </xf>
    <xf numFmtId="0" fontId="27" fillId="2" borderId="13" xfId="0" applyFont="1" applyFill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 wrapText="1"/>
    </xf>
    <xf numFmtId="0" fontId="4" fillId="9" borderId="0" xfId="0" applyFont="1" applyFill="1" applyBorder="1" applyAlignment="1">
      <alignment vertical="center"/>
    </xf>
    <xf numFmtId="0" fontId="5" fillId="9" borderId="0" xfId="0" applyFont="1" applyFill="1" applyBorder="1" applyAlignment="1">
      <alignment vertical="center"/>
    </xf>
    <xf numFmtId="0" fontId="1" fillId="0" borderId="0" xfId="0" applyFont="1" applyBorder="1" applyAlignment="1"/>
    <xf numFmtId="3" fontId="12" fillId="4" borderId="13" xfId="0" applyNumberFormat="1" applyFont="1" applyFill="1" applyBorder="1" applyAlignment="1">
      <alignment horizontal="center" vertical="center" wrapText="1"/>
    </xf>
    <xf numFmtId="3" fontId="17" fillId="9" borderId="13" xfId="3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6" fillId="0" borderId="0" xfId="0" applyFont="1" applyBorder="1" applyAlignment="1">
      <alignment horizontal="left" vertical="top"/>
    </xf>
    <xf numFmtId="0" fontId="16" fillId="2" borderId="13" xfId="0" applyFont="1" applyFill="1" applyBorder="1" applyAlignment="1">
      <alignment horizontal="center" vertical="center" wrapText="1"/>
    </xf>
    <xf numFmtId="0" fontId="16" fillId="2" borderId="13" xfId="0" applyFont="1" applyFill="1" applyBorder="1" applyAlignment="1">
      <alignment horizontal="center" vertical="center" wrapText="1"/>
    </xf>
    <xf numFmtId="1" fontId="18" fillId="4" borderId="13" xfId="6" applyNumberFormat="1" applyFont="1" applyFill="1" applyBorder="1" applyAlignment="1">
      <alignment horizontal="center" vertical="center"/>
    </xf>
    <xf numFmtId="0" fontId="5" fillId="0" borderId="13" xfId="6" applyNumberFormat="1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28" fillId="0" borderId="0" xfId="0" quotePrefix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 wrapText="1"/>
    </xf>
    <xf numFmtId="9" fontId="30" fillId="0" borderId="0" xfId="0" applyNumberFormat="1" applyFont="1" applyBorder="1" applyAlignment="1">
      <alignment horizontal="center" vertical="center" wrapText="1"/>
    </xf>
    <xf numFmtId="0" fontId="30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8" fillId="4" borderId="13" xfId="6" applyNumberFormat="1" applyFont="1" applyFill="1" applyBorder="1" applyAlignment="1">
      <alignment horizontal="center" vertical="center"/>
    </xf>
    <xf numFmtId="3" fontId="5" fillId="0" borderId="13" xfId="5" applyNumberFormat="1" applyFont="1" applyBorder="1" applyAlignment="1">
      <alignment horizontal="center" vertical="center"/>
    </xf>
    <xf numFmtId="0" fontId="5" fillId="0" borderId="13" xfId="6" applyNumberFormat="1" applyFont="1" applyBorder="1" applyAlignment="1">
      <alignment horizontal="center" vertical="center"/>
    </xf>
    <xf numFmtId="9" fontId="21" fillId="8" borderId="10" xfId="3" applyFont="1" applyFill="1" applyBorder="1" applyAlignment="1">
      <alignment horizontal="center" vertical="center" wrapText="1"/>
    </xf>
    <xf numFmtId="0" fontId="26" fillId="2" borderId="0" xfId="0" applyFont="1" applyFill="1" applyAlignment="1">
      <alignment horizontal="center" vertical="center"/>
    </xf>
    <xf numFmtId="0" fontId="26" fillId="5" borderId="0" xfId="0" applyFont="1" applyFill="1" applyAlignment="1">
      <alignment horizontal="center" vertical="center"/>
    </xf>
    <xf numFmtId="0" fontId="25" fillId="0" borderId="0" xfId="0" applyFont="1" applyAlignment="1">
      <alignment horizontal="center" vertical="center" wrapText="1"/>
    </xf>
    <xf numFmtId="0" fontId="5" fillId="2" borderId="11" xfId="0" applyFont="1" applyFill="1" applyBorder="1" applyAlignment="1">
      <alignment horizontal="center" vertical="center" wrapText="1"/>
    </xf>
    <xf numFmtId="0" fontId="16" fillId="2" borderId="2" xfId="0" applyFont="1" applyFill="1" applyBorder="1" applyAlignment="1">
      <alignment horizontal="center" vertical="center" textRotation="90"/>
    </xf>
    <xf numFmtId="0" fontId="16" fillId="2" borderId="11" xfId="0" applyFont="1" applyFill="1" applyBorder="1" applyAlignment="1">
      <alignment horizontal="center" vertical="center" textRotation="90"/>
    </xf>
    <xf numFmtId="0" fontId="16" fillId="2" borderId="3" xfId="0" applyFont="1" applyFill="1" applyBorder="1" applyAlignment="1">
      <alignment horizontal="center" vertical="center" textRotation="90"/>
    </xf>
    <xf numFmtId="0" fontId="14" fillId="0" borderId="2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9" fontId="21" fillId="8" borderId="10" xfId="3" applyNumberFormat="1" applyFont="1" applyFill="1" applyBorder="1" applyAlignment="1">
      <alignment horizontal="center" vertical="center" wrapText="1"/>
    </xf>
    <xf numFmtId="9" fontId="20" fillId="0" borderId="2" xfId="3" applyNumberFormat="1" applyFont="1" applyFill="1" applyBorder="1" applyAlignment="1">
      <alignment horizontal="center" vertical="center"/>
    </xf>
    <xf numFmtId="9" fontId="20" fillId="0" borderId="3" xfId="3" applyNumberFormat="1" applyFont="1" applyFill="1" applyBorder="1" applyAlignment="1">
      <alignment horizontal="center" vertical="center"/>
    </xf>
    <xf numFmtId="9" fontId="19" fillId="0" borderId="2" xfId="2" applyNumberFormat="1" applyFont="1" applyFill="1" applyBorder="1" applyAlignment="1">
      <alignment horizontal="center" vertical="center"/>
    </xf>
    <xf numFmtId="9" fontId="19" fillId="0" borderId="3" xfId="2" applyNumberFormat="1" applyFont="1" applyFill="1" applyBorder="1" applyAlignment="1">
      <alignment horizontal="center" vertical="center"/>
    </xf>
    <xf numFmtId="0" fontId="6" fillId="0" borderId="7" xfId="0" applyFont="1" applyBorder="1" applyAlignment="1">
      <alignment horizontal="left" vertical="top"/>
    </xf>
    <xf numFmtId="0" fontId="6" fillId="0" borderId="8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left" vertical="top"/>
    </xf>
    <xf numFmtId="0" fontId="6" fillId="0" borderId="0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9" fontId="21" fillId="8" borderId="11" xfId="3" applyFont="1" applyFill="1" applyBorder="1" applyAlignment="1">
      <alignment horizontal="center" vertical="center" wrapText="1"/>
    </xf>
    <xf numFmtId="0" fontId="9" fillId="0" borderId="0" xfId="0" applyFont="1" applyAlignment="1">
      <alignment horizontal="right" vertical="top" wrapText="1"/>
    </xf>
    <xf numFmtId="0" fontId="31" fillId="0" borderId="0" xfId="0" applyFont="1" applyAlignment="1">
      <alignment horizontal="center" vertical="center" wrapText="1"/>
    </xf>
    <xf numFmtId="9" fontId="21" fillId="8" borderId="0" xfId="3" applyFont="1" applyFill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27" fillId="2" borderId="17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22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19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9" fontId="19" fillId="0" borderId="13" xfId="2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8" fillId="0" borderId="13" xfId="0" applyNumberFormat="1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15" fillId="0" borderId="13" xfId="0" applyFont="1" applyBorder="1" applyAlignment="1">
      <alignment horizontal="center" vertical="center" wrapText="1"/>
    </xf>
    <xf numFmtId="9" fontId="21" fillId="4" borderId="18" xfId="3" applyFont="1" applyFill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 textRotation="90"/>
    </xf>
    <xf numFmtId="0" fontId="4" fillId="2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9" fontId="21" fillId="4" borderId="13" xfId="3" applyFont="1" applyFill="1" applyBorder="1" applyAlignment="1">
      <alignment horizontal="center" vertical="center" wrapText="1"/>
    </xf>
    <xf numFmtId="0" fontId="6" fillId="0" borderId="13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 wrapText="1"/>
    </xf>
    <xf numFmtId="0" fontId="16" fillId="2" borderId="13" xfId="0" applyFont="1" applyFill="1" applyBorder="1" applyAlignment="1">
      <alignment horizontal="center" vertical="center" textRotation="90"/>
    </xf>
    <xf numFmtId="0" fontId="4" fillId="2" borderId="13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 wrapText="1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0" fontId="10" fillId="2" borderId="16" xfId="0" applyFont="1" applyFill="1" applyBorder="1" applyAlignment="1">
      <alignment horizontal="center" vertic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4" fillId="2" borderId="14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2" fontId="4" fillId="10" borderId="14" xfId="0" applyNumberFormat="1" applyFont="1" applyFill="1" applyBorder="1" applyAlignment="1">
      <alignment horizontal="center" vertical="center" wrapText="1"/>
    </xf>
    <xf numFmtId="2" fontId="4" fillId="10" borderId="15" xfId="0" applyNumberFormat="1" applyFont="1" applyFill="1" applyBorder="1" applyAlignment="1">
      <alignment horizontal="center" vertical="center" wrapText="1"/>
    </xf>
    <xf numFmtId="0" fontId="4" fillId="9" borderId="14" xfId="0" applyFont="1" applyFill="1" applyBorder="1" applyAlignment="1">
      <alignment horizontal="center" vertical="center"/>
    </xf>
    <xf numFmtId="0" fontId="4" fillId="9" borderId="15" xfId="0" applyFont="1" applyFill="1" applyBorder="1" applyAlignment="1">
      <alignment horizontal="center" vertical="center"/>
    </xf>
    <xf numFmtId="2" fontId="4" fillId="9" borderId="14" xfId="0" applyNumberFormat="1" applyFont="1" applyFill="1" applyBorder="1" applyAlignment="1">
      <alignment horizontal="center" vertical="center" wrapText="1"/>
    </xf>
    <xf numFmtId="2" fontId="4" fillId="9" borderId="15" xfId="0" applyNumberFormat="1" applyFont="1" applyFill="1" applyBorder="1" applyAlignment="1">
      <alignment horizontal="center" vertical="center" wrapText="1"/>
    </xf>
    <xf numFmtId="9" fontId="21" fillId="9" borderId="18" xfId="3" applyFont="1" applyFill="1" applyBorder="1" applyAlignment="1">
      <alignment horizontal="center" vertical="center" wrapText="1"/>
    </xf>
    <xf numFmtId="0" fontId="20" fillId="0" borderId="0" xfId="0" applyFont="1" applyBorder="1" applyAlignment="1">
      <alignment horizontal="center" vertical="center"/>
    </xf>
    <xf numFmtId="0" fontId="33" fillId="6" borderId="0" xfId="0" applyFont="1" applyFill="1" applyAlignment="1">
      <alignment vertical="center"/>
    </xf>
    <xf numFmtId="0" fontId="33" fillId="0" borderId="0" xfId="0" applyFont="1" applyAlignment="1">
      <alignment vertical="center"/>
    </xf>
    <xf numFmtId="0" fontId="33" fillId="0" borderId="0" xfId="0" applyFont="1" applyBorder="1" applyAlignment="1">
      <alignment vertical="center"/>
    </xf>
    <xf numFmtId="0" fontId="33" fillId="7" borderId="0" xfId="0" applyFont="1" applyFill="1" applyAlignment="1">
      <alignment vertical="center"/>
    </xf>
    <xf numFmtId="0" fontId="33" fillId="2" borderId="0" xfId="0" applyFont="1" applyFill="1" applyAlignment="1">
      <alignment vertical="center"/>
    </xf>
    <xf numFmtId="0" fontId="32" fillId="0" borderId="0" xfId="0" applyFont="1" applyFill="1" applyBorder="1"/>
    <xf numFmtId="0" fontId="27" fillId="2" borderId="17" xfId="0" applyFont="1" applyFill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/>
    </xf>
    <xf numFmtId="0" fontId="8" fillId="0" borderId="17" xfId="0" applyNumberFormat="1" applyFont="1" applyBorder="1" applyAlignment="1">
      <alignment horizontal="center" vertical="center" wrapText="1"/>
    </xf>
    <xf numFmtId="0" fontId="14" fillId="0" borderId="17" xfId="0" applyFont="1" applyBorder="1" applyAlignment="1">
      <alignment horizontal="center" vertical="center" wrapText="1"/>
    </xf>
    <xf numFmtId="0" fontId="12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9" fontId="19" fillId="0" borderId="17" xfId="2" applyNumberFormat="1" applyFont="1" applyFill="1" applyBorder="1" applyAlignment="1">
      <alignment horizontal="center" vertical="center"/>
    </xf>
    <xf numFmtId="9" fontId="21" fillId="4" borderId="17" xfId="3" applyNumberFormat="1" applyFont="1" applyFill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9" fontId="21" fillId="4" borderId="17" xfId="3" applyFont="1" applyFill="1" applyBorder="1" applyAlignment="1">
      <alignment horizontal="center" vertical="center" wrapText="1"/>
    </xf>
  </cellXfs>
  <cellStyles count="9">
    <cellStyle name="FONS" xfId="4" xr:uid="{00000000-0005-0000-0000-000000000000}"/>
    <cellStyle name="Millares" xfId="2" builtinId="3"/>
    <cellStyle name="Millares 2" xfId="5" xr:uid="{00000000-0005-0000-0000-000002000000}"/>
    <cellStyle name="Millares 2 2" xfId="8" xr:uid="{00000000-0005-0000-0000-000003000000}"/>
    <cellStyle name="Millares 3" xfId="7" xr:uid="{00000000-0005-0000-0000-000004000000}"/>
    <cellStyle name="Normal" xfId="0" builtinId="0"/>
    <cellStyle name="Normal 2" xfId="1" xr:uid="{00000000-0005-0000-0000-000006000000}"/>
    <cellStyle name="Porcentaje" xfId="3" builtinId="5"/>
    <cellStyle name="Porcentaje 2" xfId="6" xr:uid="{00000000-0005-0000-0000-000008000000}"/>
  </cellStyles>
  <dxfs count="0"/>
  <tableStyles count="0" defaultTableStyle="TableStyleMedium2" defaultPivotStyle="PivotStyleLight16"/>
  <colors>
    <mruColors>
      <color rgb="FF950054"/>
      <color rgb="FF972958"/>
      <color rgb="FFFF69C2"/>
      <color rgb="FFB2B2B2"/>
      <color rgb="FFD5007F"/>
      <color rgb="FFE98BD7"/>
      <color rgb="FFB8006E"/>
      <color rgb="FFFAE2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01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5"/>
              <c:pt idx="0">
                <c:v>ENTREVISTA</c:v>
              </c:pt>
              <c:pt idx="1">
                <c:v>TRÁMITE</c:v>
              </c:pt>
              <c:pt idx="2">
                <c:v>TRANSFERENCIA</c:v>
              </c:pt>
              <c:pt idx="3">
                <c:v>CONCILIACIÓN</c:v>
              </c:pt>
              <c:pt idx="4">
                <c:v>ENTREGA</c:v>
              </c:pt>
            </c:strLit>
          </c:cat>
          <c:val>
            <c:numRef>
              <c:f>('PANEL DE CONTROL DISTRITAL'!$Z$9,'PANEL DE CONTROL DISTRITAL'!$Z$10,'PANEL DE CONTROL DISTRITAL'!$Z$11,'PANEL DE CONTROL DISTRITAL'!$Z$12,'PANEL DE CONTROL DISTRITAL'!$Z$13)</c:f>
              <c:numCache>
                <c:formatCode>0%</c:formatCode>
                <c:ptCount val="5"/>
                <c:pt idx="0">
                  <c:v>0.4931803594351733</c:v>
                </c:pt>
                <c:pt idx="1">
                  <c:v>0.49556389248132066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D64-A606-7644C0AEA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8820184"/>
        <c:axId val="368819008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('PANEL DE CONTROL DISTRITAL'!$X$9,'PANEL DE CONTROL DISTRITAL'!$X$10,'PANEL DE CONTROL DISTRITAL'!$X$11,'PANEL DE CONTROL DISTRITAL'!$X$12,'PANEL DE CONTROL DISTRITAL'!$X$13)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('PANEL DE CONTROL DISTRITAL'!$Y$9,'PANEL DE CONTROL DISTRITAL'!$Y$10,'PANEL DE CONTROL DISTRITAL'!$Y$11,'PANEL DE CONTROL DISTRITAL'!$Y$12,'PANEL DE CONTROL DISTRITAL'!$Y$13)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2-4D64-A606-7644C0A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21360"/>
        <c:axId val="368819400"/>
      </c:lineChart>
      <c:catAx>
        <c:axId val="368820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819008"/>
        <c:crosses val="autoZero"/>
        <c:auto val="1"/>
        <c:lblAlgn val="ctr"/>
        <c:lblOffset val="100"/>
        <c:noMultiLvlLbl val="0"/>
      </c:catAx>
      <c:valAx>
        <c:axId val="3688190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820184"/>
        <c:crosses val="autoZero"/>
        <c:crossBetween val="between"/>
      </c:valAx>
      <c:valAx>
        <c:axId val="368819400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68821360"/>
        <c:crosses val="max"/>
        <c:crossBetween val="between"/>
      </c:valAx>
      <c:catAx>
        <c:axId val="368821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19400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02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'PANEL DE CONTROL DISTRITAL'!$X$9:$X$13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DISTRITAL'!$AA$9:$AA$13</c:f>
              <c:numCache>
                <c:formatCode>0%</c:formatCode>
                <c:ptCount val="5"/>
                <c:pt idx="0">
                  <c:v>0.98238628128807914</c:v>
                </c:pt>
                <c:pt idx="1">
                  <c:v>0.99815359486103217</c:v>
                </c:pt>
                <c:pt idx="2">
                  <c:v>1</c:v>
                </c:pt>
                <c:pt idx="3">
                  <c:v>1</c:v>
                </c:pt>
                <c:pt idx="4">
                  <c:v>0.99744568590264004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D64-A606-7644C0AEA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4465760"/>
        <c:axId val="368819792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('PANEL DE CONTROL DISTRITAL'!$X$9,'PANEL DE CONTROL DISTRITAL'!$X$10,'PANEL DE CONTROL DISTRITAL'!$X$11,'PANEL DE CONTROL DISTRITAL'!$X$12,'PANEL DE CONTROL DISTRITAL'!$X$13)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DISTRITAL'!$Y$9:$Y$13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2-4D64-A606-7644C0A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8821752"/>
        <c:axId val="368818616"/>
      </c:lineChart>
      <c:catAx>
        <c:axId val="3644657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819792"/>
        <c:crosses val="autoZero"/>
        <c:auto val="1"/>
        <c:lblAlgn val="ctr"/>
        <c:lblOffset val="100"/>
        <c:noMultiLvlLbl val="0"/>
      </c:catAx>
      <c:valAx>
        <c:axId val="3688197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4465760"/>
        <c:crosses val="autoZero"/>
        <c:crossBetween val="between"/>
      </c:valAx>
      <c:valAx>
        <c:axId val="368818616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68821752"/>
        <c:crosses val="max"/>
        <c:crossBetween val="between"/>
      </c:valAx>
      <c:catAx>
        <c:axId val="368821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68818616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Distrito</a:t>
            </a:r>
            <a:r>
              <a:rPr lang="es-MX" b="1" baseline="0"/>
              <a:t> 03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72958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rgbClr val="972958"/>
              </a:solidFill>
              <a:ln>
                <a:solidFill>
                  <a:srgbClr val="972958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442B-422F-BFD2-79A02844E21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'PANEL DE CONTROL DISTRITAL'!$X$9:$X$13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DISTRITAL'!$AB$9:$AB$13</c:f>
              <c:numCache>
                <c:formatCode>0%</c:formatCode>
                <c:ptCount val="5"/>
                <c:pt idx="0">
                  <c:v>0.74619523250401965</c:v>
                </c:pt>
                <c:pt idx="1">
                  <c:v>0.74335443067754392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D64-A606-7644C0AEA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68820968"/>
        <c:axId val="317008672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('PANEL DE CONTROL DISTRITAL'!$X$9,'PANEL DE CONTROL DISTRITAL'!$X$10,'PANEL DE CONTROL DISTRITAL'!$X$11,'PANEL DE CONTROL DISTRITAL'!$X$12,'PANEL DE CONTROL DISTRITAL'!$X$13)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DISTRITAL'!$Y$9:$Y$13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2-4D64-A606-7644C0A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7006320"/>
        <c:axId val="317009064"/>
      </c:lineChart>
      <c:catAx>
        <c:axId val="368820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008672"/>
        <c:crosses val="autoZero"/>
        <c:auto val="1"/>
        <c:lblAlgn val="ctr"/>
        <c:lblOffset val="100"/>
        <c:noMultiLvlLbl val="0"/>
      </c:catAx>
      <c:valAx>
        <c:axId val="317008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68820968"/>
        <c:crosses val="autoZero"/>
        <c:crossBetween val="between"/>
      </c:valAx>
      <c:valAx>
        <c:axId val="317009064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17006320"/>
        <c:crosses val="max"/>
        <c:crossBetween val="between"/>
      </c:valAx>
      <c:catAx>
        <c:axId val="317006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09064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NAYARIT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Indicador</c:v>
          </c:tx>
          <c:spPr>
            <a:solidFill>
              <a:srgbClr val="9500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'PANEL DE CONTROL DISTRITAL'!$X$9:$X$13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DISTRITAL'!$AC$9:$AC$13</c:f>
              <c:numCache>
                <c:formatCode>0%</c:formatCode>
                <c:ptCount val="5"/>
                <c:pt idx="0">
                  <c:v>0.74058729107575738</c:v>
                </c:pt>
                <c:pt idx="1">
                  <c:v>0.7456906393399656</c:v>
                </c:pt>
                <c:pt idx="2">
                  <c:v>1</c:v>
                </c:pt>
                <c:pt idx="3">
                  <c:v>1</c:v>
                </c:pt>
                <c:pt idx="4">
                  <c:v>0.99914856196754664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32-4D64-A606-7644C0AEA33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317009848"/>
        <c:axId val="317007104"/>
      </c:barChart>
      <c:lineChart>
        <c:grouping val="standard"/>
        <c:varyColors val="0"/>
        <c:ser>
          <c:idx val="1"/>
          <c:order val="1"/>
          <c:tx>
            <c:v>Estimado</c:v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s-MX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('PANEL DE CONTROL DISTRITAL'!$X$9,'PANEL DE CONTROL DISTRITAL'!$X$10,'PANEL DE CONTROL DISTRITAL'!$X$11,'PANEL DE CONTROL DISTRITAL'!$X$12,'PANEL DE CONTROL DISTRITAL'!$X$13)</c:f>
              <c:strCache>
                <c:ptCount val="5"/>
                <c:pt idx="0">
                  <c:v>ENTREVISTA</c:v>
                </c:pt>
                <c:pt idx="1">
                  <c:v>TRÁMITE</c:v>
                </c:pt>
                <c:pt idx="2">
                  <c:v>TRANSFERENCIA</c:v>
                </c:pt>
                <c:pt idx="3">
                  <c:v>CONCILIACIÓN</c:v>
                </c:pt>
                <c:pt idx="4">
                  <c:v>ENTREGA</c:v>
                </c:pt>
              </c:strCache>
            </c:strRef>
          </c:cat>
          <c:val>
            <c:numRef>
              <c:f>'PANEL DE CONTROL DISTRITAL'!$Y$9:$Y$13</c:f>
              <c:numCache>
                <c:formatCode>0%</c:formatCode>
                <c:ptCount val="5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A32-4D64-A606-7644C0AEA3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21383552"/>
        <c:axId val="317007888"/>
      </c:lineChart>
      <c:catAx>
        <c:axId val="317009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Campaña de Actualización Intensa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007104"/>
        <c:crosses val="autoZero"/>
        <c:auto val="1"/>
        <c:lblAlgn val="ctr"/>
        <c:lblOffset val="100"/>
        <c:noMultiLvlLbl val="0"/>
      </c:catAx>
      <c:valAx>
        <c:axId val="317007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Poncentaje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317009848"/>
        <c:crosses val="autoZero"/>
        <c:crossBetween val="between"/>
      </c:valAx>
      <c:valAx>
        <c:axId val="317007888"/>
        <c:scaling>
          <c:orientation val="minMax"/>
        </c:scaling>
        <c:delete val="1"/>
        <c:axPos val="r"/>
        <c:numFmt formatCode="0%" sourceLinked="1"/>
        <c:majorTickMark val="out"/>
        <c:minorTickMark val="none"/>
        <c:tickLblPos val="nextTo"/>
        <c:crossAx val="321383552"/>
        <c:crosses val="max"/>
        <c:crossBetween val="between"/>
      </c:valAx>
      <c:catAx>
        <c:axId val="321383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007888"/>
        <c:crosses val="autoZero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jp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1145045</xdr:colOff>
      <xdr:row>0</xdr:row>
      <xdr:rowOff>485774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58405" cy="485774"/>
        </a:xfrm>
        <a:prstGeom prst="rect">
          <a:avLst/>
        </a:prstGeom>
      </xdr:spPr>
    </xdr:pic>
    <xdr:clientData/>
  </xdr:twoCellAnchor>
  <xdr:twoCellAnchor>
    <xdr:from>
      <xdr:col>0</xdr:col>
      <xdr:colOff>187727</xdr:colOff>
      <xdr:row>23</xdr:row>
      <xdr:rowOff>0</xdr:rowOff>
    </xdr:from>
    <xdr:to>
      <xdr:col>8</xdr:col>
      <xdr:colOff>272142</xdr:colOff>
      <xdr:row>35</xdr:row>
      <xdr:rowOff>30480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609600</xdr:colOff>
      <xdr:row>22</xdr:row>
      <xdr:rowOff>271844</xdr:rowOff>
    </xdr:from>
    <xdr:to>
      <xdr:col>14</xdr:col>
      <xdr:colOff>1774371</xdr:colOff>
      <xdr:row>35</xdr:row>
      <xdr:rowOff>97972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79564</xdr:colOff>
      <xdr:row>36</xdr:row>
      <xdr:rowOff>91440</xdr:rowOff>
    </xdr:from>
    <xdr:to>
      <xdr:col>8</xdr:col>
      <xdr:colOff>182879</xdr:colOff>
      <xdr:row>46</xdr:row>
      <xdr:rowOff>347351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478971</xdr:colOff>
      <xdr:row>36</xdr:row>
      <xdr:rowOff>119744</xdr:rowOff>
    </xdr:from>
    <xdr:to>
      <xdr:col>14</xdr:col>
      <xdr:colOff>1807867</xdr:colOff>
      <xdr:row>47</xdr:row>
      <xdr:rowOff>16626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65251" cy="48577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9376" cy="48577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641351</xdr:colOff>
      <xdr:row>0</xdr:row>
      <xdr:rowOff>485774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346201" cy="4857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24"/>
  <sheetViews>
    <sheetView showGridLines="0" tabSelected="1" zoomScale="70" zoomScaleNormal="70" workbookViewId="0">
      <selection activeCell="Q36" sqref="Q36"/>
    </sheetView>
  </sheetViews>
  <sheetFormatPr baseColWidth="10" defaultColWidth="11.44140625" defaultRowHeight="30" customHeight="1" x14ac:dyDescent="0.25"/>
  <cols>
    <col min="1" max="1" width="3" style="1" bestFit="1" customWidth="1"/>
    <col min="2" max="2" width="25.109375" style="1" customWidth="1"/>
    <col min="3" max="3" width="21.4414062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3.33203125" style="1" hidden="1" customWidth="1"/>
    <col min="9" max="9" width="29.6640625" style="1" customWidth="1"/>
    <col min="10" max="10" width="1.5546875" style="1" customWidth="1"/>
    <col min="11" max="11" width="29.6640625" style="1" customWidth="1"/>
    <col min="12" max="12" width="1.5546875" style="1" customWidth="1"/>
    <col min="13" max="13" width="29.6640625" style="1" customWidth="1"/>
    <col min="14" max="14" width="1.5546875" style="1" customWidth="1"/>
    <col min="15" max="15" width="29.6640625" style="1" customWidth="1"/>
    <col min="16" max="23" width="11.44140625" style="1"/>
    <col min="24" max="24" width="16.5546875" style="1" bestFit="1" customWidth="1"/>
    <col min="25" max="25" width="11.109375" style="1" customWidth="1"/>
    <col min="26" max="28" width="5.6640625" style="1" bestFit="1" customWidth="1"/>
    <col min="29" max="29" width="7.88671875" style="1" bestFit="1" customWidth="1"/>
    <col min="30" max="16384" width="11.44140625" style="1"/>
  </cols>
  <sheetData>
    <row r="1" spans="1:29" ht="40.5" customHeight="1" x14ac:dyDescent="0.25">
      <c r="A1" s="110" t="s">
        <v>56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</row>
    <row r="2" spans="1:29" ht="40.5" customHeight="1" x14ac:dyDescent="0.25">
      <c r="A2" s="18"/>
      <c r="B2" s="18"/>
      <c r="C2" s="40"/>
      <c r="D2" s="78" t="s">
        <v>49</v>
      </c>
      <c r="E2" s="78"/>
      <c r="F2" s="78"/>
      <c r="G2" s="78"/>
      <c r="H2" s="16"/>
      <c r="I2" s="18"/>
      <c r="J2" s="18"/>
      <c r="M2" s="111" t="s">
        <v>92</v>
      </c>
      <c r="N2" s="111"/>
    </row>
    <row r="3" spans="1:29" ht="11.25" customHeight="1" x14ac:dyDescent="0.25">
      <c r="A3" s="18"/>
      <c r="B3" s="6"/>
      <c r="C3" s="6"/>
      <c r="D3" s="6"/>
      <c r="E3" s="6"/>
      <c r="F3" s="6"/>
      <c r="G3" s="6"/>
      <c r="H3" s="6"/>
    </row>
    <row r="4" spans="1:29" ht="30" customHeight="1" x14ac:dyDescent="0.25">
      <c r="A4" s="76" t="s">
        <v>43</v>
      </c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</row>
    <row r="5" spans="1:29" ht="26.25" customHeight="1" x14ac:dyDescent="0.25">
      <c r="I5" s="77" t="s">
        <v>84</v>
      </c>
      <c r="J5" s="77"/>
      <c r="K5" s="77"/>
      <c r="L5" s="77"/>
      <c r="M5" s="77"/>
      <c r="N5" s="77"/>
      <c r="O5" s="77"/>
    </row>
    <row r="6" spans="1:29" ht="18" customHeight="1" x14ac:dyDescent="0.25">
      <c r="A6" s="80" t="s">
        <v>1</v>
      </c>
      <c r="B6" s="87" t="s">
        <v>29</v>
      </c>
      <c r="C6" s="88"/>
      <c r="D6" s="88"/>
      <c r="E6" s="88"/>
      <c r="F6" s="88"/>
      <c r="G6" s="88"/>
      <c r="H6" s="89"/>
      <c r="I6" s="79" t="s">
        <v>42</v>
      </c>
      <c r="J6" s="26"/>
      <c r="K6" s="79" t="s">
        <v>42</v>
      </c>
      <c r="L6" s="26"/>
      <c r="M6" s="79" t="s">
        <v>42</v>
      </c>
      <c r="N6" s="26"/>
      <c r="O6" s="79" t="s">
        <v>42</v>
      </c>
    </row>
    <row r="7" spans="1:29" ht="15.6" x14ac:dyDescent="0.25">
      <c r="A7" s="81"/>
      <c r="B7" s="87" t="s">
        <v>5</v>
      </c>
      <c r="C7" s="88"/>
      <c r="D7" s="89"/>
      <c r="E7" s="87" t="s">
        <v>6</v>
      </c>
      <c r="F7" s="88"/>
      <c r="G7" s="88"/>
      <c r="H7" s="89"/>
      <c r="I7" s="79"/>
      <c r="J7" s="26"/>
      <c r="K7" s="79"/>
      <c r="L7" s="26"/>
      <c r="M7" s="79"/>
      <c r="N7" s="26"/>
      <c r="O7" s="79"/>
    </row>
    <row r="8" spans="1:29" s="2" customFormat="1" ht="29.25" customHeight="1" x14ac:dyDescent="0.25">
      <c r="A8" s="82"/>
      <c r="B8" s="5" t="s">
        <v>10</v>
      </c>
      <c r="C8" s="5" t="s">
        <v>52</v>
      </c>
      <c r="D8" s="5" t="s">
        <v>2</v>
      </c>
      <c r="E8" s="5" t="s">
        <v>4</v>
      </c>
      <c r="F8" s="17" t="s">
        <v>3</v>
      </c>
      <c r="G8" s="17" t="s">
        <v>7</v>
      </c>
      <c r="H8" s="17" t="s">
        <v>9</v>
      </c>
      <c r="I8" s="36" t="s">
        <v>46</v>
      </c>
      <c r="J8" s="26"/>
      <c r="K8" s="36" t="s">
        <v>47</v>
      </c>
      <c r="L8" s="26"/>
      <c r="M8" s="36" t="s">
        <v>48</v>
      </c>
      <c r="N8" s="26"/>
      <c r="O8" s="36" t="s">
        <v>50</v>
      </c>
      <c r="X8" s="65" t="s">
        <v>89</v>
      </c>
      <c r="Y8" s="66" t="s">
        <v>90</v>
      </c>
      <c r="Z8" s="67" t="s">
        <v>85</v>
      </c>
      <c r="AA8" s="67" t="s">
        <v>86</v>
      </c>
      <c r="AB8" s="67" t="s">
        <v>87</v>
      </c>
      <c r="AC8" s="65" t="s">
        <v>88</v>
      </c>
    </row>
    <row r="9" spans="1:29" s="2" customFormat="1" ht="45" customHeight="1" x14ac:dyDescent="0.25">
      <c r="A9" s="97">
        <v>1</v>
      </c>
      <c r="B9" s="99" t="s">
        <v>11</v>
      </c>
      <c r="C9" s="99" t="s">
        <v>53</v>
      </c>
      <c r="D9" s="115" t="s">
        <v>12</v>
      </c>
      <c r="E9" s="83" t="s">
        <v>16</v>
      </c>
      <c r="F9" s="85" t="s">
        <v>13</v>
      </c>
      <c r="G9" s="93">
        <v>0.9</v>
      </c>
      <c r="H9" s="19" t="s">
        <v>25</v>
      </c>
      <c r="I9" s="90">
        <f>AVERAGE('180151'!S34:S35,'180152'!H34:H35,'180153'!H34:H35,'180154'!H34:H35)</f>
        <v>0.4931803594351733</v>
      </c>
      <c r="J9" s="27"/>
      <c r="K9" s="90">
        <f>AVERAGE('180251'!H34:H35,'180252 '!H34:H35,'180253'!H34:H35)</f>
        <v>0.98238628128807914</v>
      </c>
      <c r="L9" s="27"/>
      <c r="M9" s="75">
        <f>AVERAGE('180351'!H34:H35,'180352'!H34:H35,'180353'!H34:H35,'180354'!H34:H35)</f>
        <v>0.74619523250401965</v>
      </c>
      <c r="N9" s="27"/>
      <c r="O9" s="75">
        <f>(I9+K9+M9)/3</f>
        <v>0.74058729107575738</v>
      </c>
      <c r="X9" s="68" t="str">
        <f>B9</f>
        <v>ENTREVISTA</v>
      </c>
      <c r="Y9" s="69">
        <f>G9</f>
        <v>0.9</v>
      </c>
      <c r="Z9" s="69">
        <f>I9</f>
        <v>0.4931803594351733</v>
      </c>
      <c r="AA9" s="69">
        <f>K9</f>
        <v>0.98238628128807914</v>
      </c>
      <c r="AB9" s="69">
        <f>M9</f>
        <v>0.74619523250401965</v>
      </c>
      <c r="AC9" s="69">
        <f>O9</f>
        <v>0.74058729107575738</v>
      </c>
    </row>
    <row r="10" spans="1:29" s="2" customFormat="1" ht="37.5" customHeight="1" x14ac:dyDescent="0.25">
      <c r="A10" s="98"/>
      <c r="B10" s="100"/>
      <c r="C10" s="100"/>
      <c r="D10" s="116"/>
      <c r="E10" s="84"/>
      <c r="F10" s="86"/>
      <c r="G10" s="94"/>
      <c r="H10" s="20" t="s">
        <v>80</v>
      </c>
      <c r="I10" s="90"/>
      <c r="J10" s="27"/>
      <c r="K10" s="90"/>
      <c r="L10" s="27"/>
      <c r="M10" s="75"/>
      <c r="N10" s="27"/>
      <c r="O10" s="75"/>
      <c r="X10" s="68" t="str">
        <f>B12</f>
        <v>TRÁMITE</v>
      </c>
      <c r="Y10" s="69">
        <f>G12</f>
        <v>0.9</v>
      </c>
      <c r="Z10" s="69">
        <f>I12</f>
        <v>0.49556389248132066</v>
      </c>
      <c r="AA10" s="69">
        <f>K12</f>
        <v>0.99815359486103217</v>
      </c>
      <c r="AB10" s="69">
        <f>M12</f>
        <v>0.74335443067754392</v>
      </c>
      <c r="AC10" s="69">
        <f>O12</f>
        <v>0.7456906393399656</v>
      </c>
    </row>
    <row r="11" spans="1:29" s="3" customFormat="1" ht="28.5" customHeight="1" x14ac:dyDescent="0.25">
      <c r="A11" s="95"/>
      <c r="B11" s="96"/>
      <c r="C11" s="96"/>
      <c r="D11" s="96"/>
      <c r="E11" s="96"/>
      <c r="F11" s="96"/>
      <c r="G11" s="96"/>
      <c r="H11" s="96"/>
      <c r="I11" s="7"/>
      <c r="J11" s="7"/>
      <c r="K11" s="7"/>
      <c r="L11" s="7"/>
      <c r="M11" s="7"/>
      <c r="N11" s="7"/>
      <c r="X11" s="70" t="str">
        <f>B15</f>
        <v>TRANSFERENCIA</v>
      </c>
      <c r="Y11" s="69">
        <f>G15</f>
        <v>0.9</v>
      </c>
      <c r="Z11" s="69">
        <f>I15</f>
        <v>1</v>
      </c>
      <c r="AA11" s="69">
        <f>K15</f>
        <v>1</v>
      </c>
      <c r="AB11" s="69">
        <f>M15</f>
        <v>1</v>
      </c>
      <c r="AC11" s="69">
        <f>O15</f>
        <v>1</v>
      </c>
    </row>
    <row r="12" spans="1:29" s="3" customFormat="1" ht="42" customHeight="1" x14ac:dyDescent="0.25">
      <c r="A12" s="97">
        <v>2</v>
      </c>
      <c r="B12" s="99" t="s">
        <v>14</v>
      </c>
      <c r="C12" s="99" t="s">
        <v>54</v>
      </c>
      <c r="D12" s="83" t="s">
        <v>19</v>
      </c>
      <c r="E12" s="101" t="s">
        <v>15</v>
      </c>
      <c r="F12" s="85" t="s">
        <v>13</v>
      </c>
      <c r="G12" s="91">
        <v>0.9</v>
      </c>
      <c r="H12" s="21" t="s">
        <v>26</v>
      </c>
      <c r="I12" s="90">
        <f>AVERAGE('180151'!S36:S37,'180152'!H37:H38,'180153'!H37:H38,'180154'!H37:H38)</f>
        <v>0.49556389248132066</v>
      </c>
      <c r="J12" s="27"/>
      <c r="K12" s="109">
        <f>AVERAGE('180251'!H37:H38,'180252 '!H37:H38,'180253'!H37:H38)</f>
        <v>0.99815359486103217</v>
      </c>
      <c r="L12" s="27"/>
      <c r="M12" s="75">
        <f>AVERAGE('180351'!H37:H38,'180352'!H37:H38,'180353'!H37:H38,'180354'!H37:H38)</f>
        <v>0.74335443067754392</v>
      </c>
      <c r="N12" s="27"/>
      <c r="O12" s="75">
        <f>(I12+K12+M12)/3</f>
        <v>0.7456906393399656</v>
      </c>
      <c r="X12" s="70" t="str">
        <f>B18</f>
        <v>CONCILIACIÓN</v>
      </c>
      <c r="Y12" s="69">
        <f>G18</f>
        <v>0.9</v>
      </c>
      <c r="Z12" s="69">
        <f>I18</f>
        <v>1</v>
      </c>
      <c r="AA12" s="69">
        <f>K18</f>
        <v>1</v>
      </c>
      <c r="AB12" s="69">
        <f>M18</f>
        <v>1</v>
      </c>
      <c r="AC12" s="69">
        <f>O18</f>
        <v>1</v>
      </c>
    </row>
    <row r="13" spans="1:29" s="3" customFormat="1" ht="42" customHeight="1" x14ac:dyDescent="0.25">
      <c r="A13" s="98"/>
      <c r="B13" s="100"/>
      <c r="C13" s="100"/>
      <c r="D13" s="84"/>
      <c r="E13" s="102"/>
      <c r="F13" s="86"/>
      <c r="G13" s="92"/>
      <c r="H13" s="20" t="s">
        <v>81</v>
      </c>
      <c r="I13" s="90"/>
      <c r="J13" s="27"/>
      <c r="K13" s="109"/>
      <c r="L13" s="27"/>
      <c r="M13" s="75"/>
      <c r="N13" s="27"/>
      <c r="O13" s="75"/>
      <c r="X13" s="70" t="str">
        <f>B21</f>
        <v>ENTREGA</v>
      </c>
      <c r="Y13" s="69">
        <f>G21</f>
        <v>0.9</v>
      </c>
      <c r="Z13" s="69">
        <f>I21</f>
        <v>1</v>
      </c>
      <c r="AA13" s="69">
        <f>K21</f>
        <v>0.99744568590264004</v>
      </c>
      <c r="AB13" s="69">
        <f>M21</f>
        <v>1</v>
      </c>
      <c r="AC13" s="69">
        <f>O21</f>
        <v>0.99914856196754664</v>
      </c>
    </row>
    <row r="14" spans="1:29" s="3" customFormat="1" ht="28.5" customHeight="1" x14ac:dyDescent="0.25">
      <c r="A14" s="30"/>
      <c r="B14" s="31"/>
      <c r="C14" s="31"/>
      <c r="D14" s="31"/>
      <c r="E14" s="31"/>
      <c r="F14" s="31"/>
      <c r="G14" s="31"/>
      <c r="H14" s="31"/>
      <c r="I14" s="8"/>
      <c r="J14" s="28"/>
      <c r="K14" s="8"/>
      <c r="L14" s="28"/>
      <c r="M14" s="8"/>
      <c r="N14" s="28"/>
      <c r="X14" s="10"/>
    </row>
    <row r="15" spans="1:29" s="3" customFormat="1" ht="39" customHeight="1" x14ac:dyDescent="0.2">
      <c r="A15" s="97">
        <v>3</v>
      </c>
      <c r="B15" s="99" t="s">
        <v>17</v>
      </c>
      <c r="C15" s="99" t="s">
        <v>55</v>
      </c>
      <c r="D15" s="83" t="s">
        <v>18</v>
      </c>
      <c r="E15" s="101" t="s">
        <v>0</v>
      </c>
      <c r="F15" s="113" t="s">
        <v>13</v>
      </c>
      <c r="G15" s="91">
        <v>0.9</v>
      </c>
      <c r="H15" s="22" t="s">
        <v>27</v>
      </c>
      <c r="I15" s="112">
        <f>AVERAGE('180151'!S38:S39,'180152'!H40:H41,'180153'!H40:H41,'180154'!H40:H41)</f>
        <v>1</v>
      </c>
      <c r="J15" s="23"/>
      <c r="K15" s="112">
        <f>AVERAGE('180251'!H40:H41,'180252 '!H40:H41,'180253'!H40:H41)</f>
        <v>1</v>
      </c>
      <c r="L15" s="23"/>
      <c r="M15" s="112">
        <f>AVERAGE('180351'!H40:H41,'180352'!H40:H41,'180353'!H40:H41,'180354'!H40:H41)</f>
        <v>1</v>
      </c>
      <c r="N15" s="23"/>
      <c r="O15" s="75">
        <f>(I15+K15+M15)/3</f>
        <v>1</v>
      </c>
      <c r="X15" s="10"/>
    </row>
    <row r="16" spans="1:29" s="3" customFormat="1" ht="51" customHeight="1" x14ac:dyDescent="0.2">
      <c r="A16" s="98"/>
      <c r="B16" s="100"/>
      <c r="C16" s="100"/>
      <c r="D16" s="84"/>
      <c r="E16" s="102"/>
      <c r="F16" s="114"/>
      <c r="G16" s="92"/>
      <c r="H16" s="22" t="s">
        <v>30</v>
      </c>
      <c r="I16" s="75"/>
      <c r="J16" s="27"/>
      <c r="K16" s="112"/>
      <c r="L16" s="27"/>
      <c r="M16" s="75"/>
      <c r="N16" s="27"/>
      <c r="O16" s="75"/>
      <c r="X16" s="10"/>
    </row>
    <row r="17" spans="1:24" s="3" customFormat="1" ht="28.5" customHeight="1" x14ac:dyDescent="0.25">
      <c r="A17" s="95"/>
      <c r="B17" s="96"/>
      <c r="C17" s="96"/>
      <c r="D17" s="96"/>
      <c r="E17" s="96"/>
      <c r="F17" s="96"/>
      <c r="G17" s="96"/>
      <c r="H17" s="96"/>
      <c r="I17" s="8"/>
      <c r="J17" s="28"/>
      <c r="K17" s="8"/>
      <c r="L17" s="28"/>
      <c r="M17" s="8"/>
      <c r="N17" s="28"/>
      <c r="X17" s="10"/>
    </row>
    <row r="18" spans="1:24" s="3" customFormat="1" ht="37.5" customHeight="1" x14ac:dyDescent="0.25">
      <c r="A18" s="97">
        <v>4</v>
      </c>
      <c r="B18" s="99" t="s">
        <v>20</v>
      </c>
      <c r="C18" s="99" t="s">
        <v>55</v>
      </c>
      <c r="D18" s="83" t="s">
        <v>21</v>
      </c>
      <c r="E18" s="107" t="s">
        <v>44</v>
      </c>
      <c r="F18" s="113" t="s">
        <v>13</v>
      </c>
      <c r="G18" s="91">
        <v>0.9</v>
      </c>
      <c r="H18" s="21" t="s">
        <v>28</v>
      </c>
      <c r="I18" s="75">
        <f>AVERAGE('180151'!S40:S41,'180152'!H43:H44,'180153'!H43:H44,'180154'!H43:H44)</f>
        <v>1</v>
      </c>
      <c r="J18" s="27"/>
      <c r="K18" s="109">
        <f>AVERAGE('180251'!H43:H44,'180252 '!H43:H44,'180253'!H43:H44)</f>
        <v>1</v>
      </c>
      <c r="L18" s="27"/>
      <c r="M18" s="75">
        <f>AVERAGE('180351'!H43:H44,'180352'!H43:H44,'180353'!H43:H44,'180354'!H43:H44)</f>
        <v>1</v>
      </c>
      <c r="N18" s="27"/>
      <c r="O18" s="75">
        <f>(I18+K18+M18)/3</f>
        <v>1</v>
      </c>
      <c r="X18" s="10"/>
    </row>
    <row r="19" spans="1:24" s="3" customFormat="1" ht="48.75" customHeight="1" x14ac:dyDescent="0.25">
      <c r="A19" s="98"/>
      <c r="B19" s="100"/>
      <c r="C19" s="100"/>
      <c r="D19" s="84"/>
      <c r="E19" s="108"/>
      <c r="F19" s="114"/>
      <c r="G19" s="92"/>
      <c r="H19" s="21" t="s">
        <v>82</v>
      </c>
      <c r="I19" s="75"/>
      <c r="J19" s="27"/>
      <c r="K19" s="109"/>
      <c r="L19" s="27"/>
      <c r="M19" s="75"/>
      <c r="N19" s="27"/>
      <c r="O19" s="75"/>
      <c r="X19" s="10"/>
    </row>
    <row r="20" spans="1:24" s="3" customFormat="1" ht="28.5" customHeight="1" x14ac:dyDescent="0.25">
      <c r="A20" s="95"/>
      <c r="B20" s="96"/>
      <c r="C20" s="96"/>
      <c r="D20" s="96"/>
      <c r="E20" s="96"/>
      <c r="F20" s="96"/>
      <c r="G20" s="96"/>
      <c r="H20" s="96"/>
      <c r="I20" s="8"/>
      <c r="J20" s="28"/>
      <c r="K20" s="8"/>
      <c r="L20" s="28"/>
      <c r="M20" s="8"/>
      <c r="N20" s="28"/>
      <c r="X20" s="10"/>
    </row>
    <row r="21" spans="1:24" s="3" customFormat="1" ht="33" customHeight="1" x14ac:dyDescent="0.25">
      <c r="A21" s="105">
        <v>5</v>
      </c>
      <c r="B21" s="99" t="s">
        <v>22</v>
      </c>
      <c r="C21" s="99" t="s">
        <v>54</v>
      </c>
      <c r="D21" s="83" t="s">
        <v>23</v>
      </c>
      <c r="E21" s="107" t="s">
        <v>45</v>
      </c>
      <c r="F21" s="85" t="s">
        <v>13</v>
      </c>
      <c r="G21" s="91">
        <v>0.9</v>
      </c>
      <c r="H21" s="21" t="s">
        <v>83</v>
      </c>
      <c r="I21" s="75">
        <f>AVERAGE('180151'!S42:S43,'180152'!H46:H47,'180153'!H46:H47,'180154'!H46:H47)</f>
        <v>1</v>
      </c>
      <c r="J21" s="27"/>
      <c r="K21" s="109">
        <f>AVERAGE('180251'!H46:H47,'180252 '!H46:H47,'180253'!H46:H47)</f>
        <v>0.99744568590264004</v>
      </c>
      <c r="L21" s="27"/>
      <c r="M21" s="75">
        <f>AVERAGE('180351'!H46:H47,'180352'!H46:H47,'180353'!H46:H47,'180354'!H46:H47)</f>
        <v>1</v>
      </c>
      <c r="N21" s="27"/>
      <c r="O21" s="75">
        <f>(I21+K21+M21)/3</f>
        <v>0.99914856196754664</v>
      </c>
      <c r="X21" s="10"/>
    </row>
    <row r="22" spans="1:24" s="4" customFormat="1" ht="46.5" customHeight="1" x14ac:dyDescent="0.25">
      <c r="A22" s="106"/>
      <c r="B22" s="100"/>
      <c r="C22" s="100"/>
      <c r="D22" s="84"/>
      <c r="E22" s="108"/>
      <c r="F22" s="86"/>
      <c r="G22" s="92"/>
      <c r="H22" s="21" t="s">
        <v>91</v>
      </c>
      <c r="I22" s="75"/>
      <c r="J22" s="27"/>
      <c r="K22" s="109"/>
      <c r="L22" s="27"/>
      <c r="M22" s="75"/>
      <c r="N22" s="27"/>
      <c r="O22" s="75"/>
      <c r="X22" s="71"/>
    </row>
    <row r="23" spans="1:24" s="4" customFormat="1" ht="22.8" x14ac:dyDescent="0.25">
      <c r="A23" s="103"/>
      <c r="B23" s="104"/>
      <c r="C23" s="104"/>
      <c r="D23" s="104"/>
      <c r="E23" s="104"/>
      <c r="F23" s="104"/>
      <c r="G23" s="104"/>
      <c r="H23" s="104"/>
      <c r="I23" s="23"/>
      <c r="J23" s="23"/>
      <c r="X23" s="71"/>
    </row>
    <row r="24" spans="1:24" ht="18.75" customHeight="1" x14ac:dyDescent="0.25">
      <c r="A24" s="14"/>
      <c r="B24" s="25"/>
      <c r="C24" s="25"/>
      <c r="D24" s="25"/>
      <c r="E24" s="25"/>
      <c r="F24" s="25"/>
      <c r="G24" s="25"/>
      <c r="H24" s="25"/>
      <c r="I24" s="24"/>
      <c r="J24" s="24"/>
    </row>
  </sheetData>
  <mergeCells count="72">
    <mergeCell ref="A9:A10"/>
    <mergeCell ref="B9:B10"/>
    <mergeCell ref="D9:D10"/>
    <mergeCell ref="G15:G16"/>
    <mergeCell ref="A15:A16"/>
    <mergeCell ref="B15:B16"/>
    <mergeCell ref="F15:F16"/>
    <mergeCell ref="C9:C10"/>
    <mergeCell ref="C12:C13"/>
    <mergeCell ref="C15:C16"/>
    <mergeCell ref="D18:D19"/>
    <mergeCell ref="E18:E19"/>
    <mergeCell ref="F18:F19"/>
    <mergeCell ref="I21:I22"/>
    <mergeCell ref="C18:C19"/>
    <mergeCell ref="C21:C22"/>
    <mergeCell ref="K21:K22"/>
    <mergeCell ref="M21:M22"/>
    <mergeCell ref="A1:N1"/>
    <mergeCell ref="M2:N2"/>
    <mergeCell ref="K18:K19"/>
    <mergeCell ref="M18:M19"/>
    <mergeCell ref="K9:K10"/>
    <mergeCell ref="M9:M10"/>
    <mergeCell ref="I15:I16"/>
    <mergeCell ref="A17:H17"/>
    <mergeCell ref="A18:A19"/>
    <mergeCell ref="I18:I19"/>
    <mergeCell ref="M12:M13"/>
    <mergeCell ref="K15:K16"/>
    <mergeCell ref="M15:M16"/>
    <mergeCell ref="K12:K13"/>
    <mergeCell ref="A23:H23"/>
    <mergeCell ref="A20:H20"/>
    <mergeCell ref="A21:A22"/>
    <mergeCell ref="B21:B22"/>
    <mergeCell ref="D21:D22"/>
    <mergeCell ref="E21:E22"/>
    <mergeCell ref="F21:F22"/>
    <mergeCell ref="G21:G22"/>
    <mergeCell ref="B7:D7"/>
    <mergeCell ref="E7:H7"/>
    <mergeCell ref="I9:I10"/>
    <mergeCell ref="G18:G19"/>
    <mergeCell ref="I12:I13"/>
    <mergeCell ref="G9:G10"/>
    <mergeCell ref="A11:H11"/>
    <mergeCell ref="A12:A13"/>
    <mergeCell ref="B12:B13"/>
    <mergeCell ref="D12:D13"/>
    <mergeCell ref="E12:E13"/>
    <mergeCell ref="F12:F13"/>
    <mergeCell ref="G12:G13"/>
    <mergeCell ref="D15:D16"/>
    <mergeCell ref="E15:E16"/>
    <mergeCell ref="B18:B19"/>
    <mergeCell ref="O18:O19"/>
    <mergeCell ref="O21:O22"/>
    <mergeCell ref="A4:O4"/>
    <mergeCell ref="I5:O5"/>
    <mergeCell ref="D2:G2"/>
    <mergeCell ref="O6:O7"/>
    <mergeCell ref="O9:O10"/>
    <mergeCell ref="O12:O13"/>
    <mergeCell ref="O15:O16"/>
    <mergeCell ref="I6:I7"/>
    <mergeCell ref="K6:K7"/>
    <mergeCell ref="M6:M7"/>
    <mergeCell ref="A6:A8"/>
    <mergeCell ref="E9:E10"/>
    <mergeCell ref="F9:F10"/>
    <mergeCell ref="B6:H6"/>
  </mergeCells>
  <conditionalFormatting sqref="I9:J22">
    <cfRule type="dataBar" priority="5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{5EC15DF9-54FB-4FED-A908-0D1A7E1FC0B8}</x14:id>
        </ext>
      </extLst>
    </cfRule>
  </conditionalFormatting>
  <conditionalFormatting sqref="K9:L22">
    <cfRule type="dataBar" priority="5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{24701D79-D03A-46AC-B88B-0DB1B44C5051}</x14:id>
        </ext>
      </extLst>
    </cfRule>
  </conditionalFormatting>
  <conditionalFormatting sqref="O9:O10">
    <cfRule type="dataBar" priority="5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{1B1F86B3-8CA4-40B3-8BFA-3ACC9DF3718C}</x14:id>
        </ext>
      </extLst>
    </cfRule>
  </conditionalFormatting>
  <conditionalFormatting sqref="O9:O10">
    <cfRule type="dataBar" priority="5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{830549AB-A344-4D30-85E2-CAA507113CAD}</x14:id>
        </ext>
      </extLst>
    </cfRule>
  </conditionalFormatting>
  <conditionalFormatting sqref="O12:O13">
    <cfRule type="dataBar" priority="5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{C1E8086D-008A-4671-A430-2AC7BE5059E0}</x14:id>
        </ext>
      </extLst>
    </cfRule>
  </conditionalFormatting>
  <conditionalFormatting sqref="O12:O13">
    <cfRule type="dataBar" priority="5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{505CC74C-8A9A-4375-AB92-A6BDF9E3A67A}</x14:id>
        </ext>
      </extLst>
    </cfRule>
  </conditionalFormatting>
  <conditionalFormatting sqref="O18:O19">
    <cfRule type="dataBar" priority="5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{D9679399-8567-4E17-9EA3-DF97AB8AE33E}</x14:id>
        </ext>
      </extLst>
    </cfRule>
  </conditionalFormatting>
  <conditionalFormatting sqref="O18:O19">
    <cfRule type="dataBar" priority="5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{015DEA7E-05B4-492A-922A-7AB5D974259F}</x14:id>
        </ext>
      </extLst>
    </cfRule>
  </conditionalFormatting>
  <conditionalFormatting sqref="O21:O22">
    <cfRule type="dataBar" priority="4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{B38451E1-2831-414B-B1B0-9D6E0958BA19}</x14:id>
        </ext>
      </extLst>
    </cfRule>
  </conditionalFormatting>
  <conditionalFormatting sqref="O21:O22">
    <cfRule type="dataBar" priority="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{FA288E2F-CD32-4DCA-8443-99554E21B51B}</x14:id>
        </ext>
      </extLst>
    </cfRule>
  </conditionalFormatting>
  <conditionalFormatting sqref="K9:K10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{8C0DF1C2-74F3-41EA-B8E5-FE52EFD39CF8}</x14:id>
        </ext>
      </extLst>
    </cfRule>
  </conditionalFormatting>
  <conditionalFormatting sqref="I11:N11 I17:N17 I14:N14 I20:N20">
    <cfRule type="dataBar" priority="14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{DDA11D83-AEE3-4A5C-BB65-F3C88DB7EADE}</x14:id>
        </ext>
      </extLst>
    </cfRule>
  </conditionalFormatting>
  <conditionalFormatting sqref="I9:N10">
    <cfRule type="dataBar" priority="14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{1DABA211-F9E3-4E77-8709-DF86FAD7C9EE}</x14:id>
        </ext>
      </extLst>
    </cfRule>
  </conditionalFormatting>
  <conditionalFormatting sqref="I9:J23 K9:N22">
    <cfRule type="dataBar" priority="14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{A1D2A8DA-0DF5-44A4-8191-DD37E251674B}</x14:id>
        </ext>
      </extLst>
    </cfRule>
  </conditionalFormatting>
  <conditionalFormatting sqref="O15:O1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{0F486824-8EA9-4FC9-AE4C-53EF8ECB987A}</x14:id>
        </ext>
      </extLst>
    </cfRule>
  </conditionalFormatting>
  <conditionalFormatting sqref="O15:O16">
    <cfRule type="dataBar" priority="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{376DD376-878D-4E14-9833-19AA00EC8DB5}</x14:id>
        </ext>
      </extLst>
    </cfRule>
  </conditionalFormatting>
  <dataValidations count="1">
    <dataValidation showDropDown="1" showInputMessage="1" showErrorMessage="1" sqref="G21 G12 G15 G9 G18" xr:uid="{00000000-0002-0000-0000-000000000000}"/>
  </dataValidations>
  <printOptions horizontalCentered="1" verticalCentered="1"/>
  <pageMargins left="0.23622047244094491" right="0.23622047244094491" top="0.74803149606299213" bottom="0.74803149606299213" header="0.31496062992125984" footer="0.31496062992125984"/>
  <pageSetup scale="59" fitToHeight="0" orientation="landscape" r:id="rId1"/>
  <rowBreaks count="1" manualBreakCount="1">
    <brk id="22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EC15DF9-54FB-4FED-A908-0D1A7E1FC0B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I9:J22</xm:sqref>
        </x14:conditionalFormatting>
        <x14:conditionalFormatting xmlns:xm="http://schemas.microsoft.com/office/excel/2006/main">
          <x14:cfRule type="dataBar" id="{24701D79-D03A-46AC-B88B-0DB1B44C50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K9:L22</xm:sqref>
        </x14:conditionalFormatting>
        <x14:conditionalFormatting xmlns:xm="http://schemas.microsoft.com/office/excel/2006/main">
          <x14:cfRule type="dataBar" id="{1B1F86B3-8CA4-40B3-8BFA-3ACC9DF371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830549AB-A344-4D30-85E2-CAA507113C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O9:O10</xm:sqref>
        </x14:conditionalFormatting>
        <x14:conditionalFormatting xmlns:xm="http://schemas.microsoft.com/office/excel/2006/main">
          <x14:cfRule type="dataBar" id="{C1E8086D-008A-4671-A430-2AC7BE5059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505CC74C-8A9A-4375-AB92-A6BDF9E3A6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O12:O13</xm:sqref>
        </x14:conditionalFormatting>
        <x14:conditionalFormatting xmlns:xm="http://schemas.microsoft.com/office/excel/2006/main">
          <x14:cfRule type="dataBar" id="{D9679399-8567-4E17-9EA3-DF97AB8AE3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015DEA7E-05B4-492A-922A-7AB5D97425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O18:O19</xm:sqref>
        </x14:conditionalFormatting>
        <x14:conditionalFormatting xmlns:xm="http://schemas.microsoft.com/office/excel/2006/main">
          <x14:cfRule type="dataBar" id="{B38451E1-2831-414B-B1B0-9D6E0958BA1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FA288E2F-CD32-4DCA-8443-99554E21B5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O21:O22</xm:sqref>
        </x14:conditionalFormatting>
        <x14:conditionalFormatting xmlns:xm="http://schemas.microsoft.com/office/excel/2006/main">
          <x14:cfRule type="dataBar" id="{8C0DF1C2-74F3-41EA-B8E5-FE52EFD39C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K9:K10</xm:sqref>
        </x14:conditionalFormatting>
        <x14:conditionalFormatting xmlns:xm="http://schemas.microsoft.com/office/excel/2006/main">
          <x14:cfRule type="dataBar" id="{DDA11D83-AEE3-4A5C-BB65-F3C88DB7EA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I11:N11 I17:N17 I14:N14 I20:N20</xm:sqref>
        </x14:conditionalFormatting>
        <x14:conditionalFormatting xmlns:xm="http://schemas.microsoft.com/office/excel/2006/main">
          <x14:cfRule type="dataBar" id="{1DABA211-F9E3-4E77-8709-DF86FAD7C9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I9:N10</xm:sqref>
        </x14:conditionalFormatting>
        <x14:conditionalFormatting xmlns:xm="http://schemas.microsoft.com/office/excel/2006/main">
          <x14:cfRule type="dataBar" id="{A1D2A8DA-0DF5-44A4-8191-DD37E25167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I9:J23 K9:N22</xm:sqref>
        </x14:conditionalFormatting>
        <x14:conditionalFormatting xmlns:xm="http://schemas.microsoft.com/office/excel/2006/main">
          <x14:cfRule type="dataBar" id="{0F486824-8EA9-4FC9-AE4C-53EF8ECB98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  <x14:conditionalFormatting xmlns:xm="http://schemas.microsoft.com/office/excel/2006/main">
          <x14:cfRule type="dataBar" id="{376DD376-878D-4E14-9833-19AA00EC8D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O15:O16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FF00"/>
  </sheetPr>
  <dimension ref="A1:AS48"/>
  <sheetViews>
    <sheetView showGridLines="0" topLeftCell="H11" zoomScaleNormal="100" workbookViewId="0">
      <selection activeCell="V14" sqref="V14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59"/>
      <c r="B2" s="59"/>
      <c r="C2" s="59"/>
      <c r="D2" s="15" t="s">
        <v>32</v>
      </c>
      <c r="E2" s="35">
        <v>3</v>
      </c>
      <c r="F2" s="78" t="s">
        <v>33</v>
      </c>
      <c r="G2" s="78"/>
      <c r="H2" s="34">
        <v>180352</v>
      </c>
      <c r="I2" s="33"/>
      <c r="J2" s="33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5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1" t="str">
        <f>'180251'!I9</f>
        <v>2020-36</v>
      </c>
      <c r="J9" s="61" t="str">
        <f>'180251'!J9</f>
        <v>2020-37</v>
      </c>
      <c r="K9" s="61" t="str">
        <f>'180251'!K9</f>
        <v>2020-38</v>
      </c>
      <c r="L9" s="61" t="str">
        <f>'180251'!L9</f>
        <v>2020-39</v>
      </c>
      <c r="M9" s="61" t="str">
        <f>'180251'!M9</f>
        <v>2020-40</v>
      </c>
      <c r="N9" s="61" t="str">
        <f>'180251'!N9</f>
        <v>2020-41</v>
      </c>
      <c r="O9" s="61" t="str">
        <f>'180251'!O9</f>
        <v>2020-42</v>
      </c>
      <c r="P9" s="61" t="str">
        <f>'180251'!P9</f>
        <v>2020-43</v>
      </c>
      <c r="Q9" s="61" t="str">
        <f>'180251'!Q9</f>
        <v>2020-44</v>
      </c>
      <c r="R9" s="61" t="str">
        <f>'180251'!R9</f>
        <v>2020-45</v>
      </c>
      <c r="S9" s="61" t="str">
        <f>'180251'!S9</f>
        <v>2020-46</v>
      </c>
      <c r="T9" s="61" t="str">
        <f>'180251'!T9</f>
        <v>2020-47</v>
      </c>
      <c r="U9" s="61" t="str">
        <f>'180251'!U9</f>
        <v>2020-48</v>
      </c>
      <c r="V9" s="61" t="str">
        <f>'180251'!V9</f>
        <v>2020-49</v>
      </c>
      <c r="W9" s="61" t="str">
        <f>'180251'!W9</f>
        <v>2020-50</v>
      </c>
      <c r="X9" s="61" t="str">
        <f>'180251'!X9</f>
        <v>2020-51</v>
      </c>
      <c r="Y9" s="61" t="str">
        <f>'180251'!Y9</f>
        <v>2020-52</v>
      </c>
      <c r="Z9" s="61" t="str">
        <f>'180251'!Z9</f>
        <v>2020-53</v>
      </c>
      <c r="AA9" s="61" t="str">
        <f>'180251'!AA9</f>
        <v>2021-01</v>
      </c>
      <c r="AB9" s="61" t="str">
        <f>'180251'!AB9</f>
        <v>2021-02</v>
      </c>
      <c r="AC9" s="61" t="str">
        <f>'180251'!AC9</f>
        <v>2021-03</v>
      </c>
      <c r="AD9" s="61" t="str">
        <f>'180251'!AD9</f>
        <v>2021-04</v>
      </c>
      <c r="AE9" s="61" t="str">
        <f>'180251'!AE9</f>
        <v>2021-05</v>
      </c>
      <c r="AF9" s="61" t="str">
        <f>'180251'!AF9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47</v>
      </c>
      <c r="J10" s="47">
        <v>221</v>
      </c>
      <c r="K10" s="47">
        <v>246</v>
      </c>
      <c r="L10" s="47">
        <v>203</v>
      </c>
      <c r="M10" s="47">
        <v>234</v>
      </c>
      <c r="N10" s="47">
        <v>283</v>
      </c>
      <c r="O10" s="47">
        <v>239</v>
      </c>
      <c r="P10" s="47">
        <v>252</v>
      </c>
      <c r="Q10" s="47">
        <v>279</v>
      </c>
      <c r="R10" s="47">
        <v>242</v>
      </c>
      <c r="S10" s="47">
        <v>194</v>
      </c>
      <c r="T10" s="47">
        <v>246</v>
      </c>
      <c r="U10" s="47">
        <v>220</v>
      </c>
      <c r="V10" s="47">
        <v>263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0.98050742574257421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47</v>
      </c>
      <c r="J11" s="46">
        <v>221</v>
      </c>
      <c r="K11" s="46">
        <v>246</v>
      </c>
      <c r="L11" s="46">
        <v>203</v>
      </c>
      <c r="M11" s="46">
        <v>234</v>
      </c>
      <c r="N11" s="46">
        <v>283</v>
      </c>
      <c r="O11" s="46">
        <v>243</v>
      </c>
      <c r="P11" s="46">
        <v>259</v>
      </c>
      <c r="Q11" s="46">
        <v>289</v>
      </c>
      <c r="R11" s="46">
        <v>254</v>
      </c>
      <c r="S11" s="46">
        <v>201</v>
      </c>
      <c r="T11" s="46">
        <v>252</v>
      </c>
      <c r="U11" s="46">
        <v>227</v>
      </c>
      <c r="V11" s="46">
        <v>273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43</v>
      </c>
      <c r="J13" s="49">
        <v>220</v>
      </c>
      <c r="K13" s="49">
        <v>244</v>
      </c>
      <c r="L13" s="49">
        <v>200</v>
      </c>
      <c r="M13" s="49">
        <v>233</v>
      </c>
      <c r="N13" s="49">
        <v>283</v>
      </c>
      <c r="O13" s="49">
        <v>238</v>
      </c>
      <c r="P13" s="49">
        <v>250</v>
      </c>
      <c r="Q13" s="49">
        <v>275</v>
      </c>
      <c r="R13" s="49">
        <v>240</v>
      </c>
      <c r="S13" s="49">
        <v>194</v>
      </c>
      <c r="T13" s="49">
        <v>242</v>
      </c>
      <c r="U13" s="49">
        <v>217</v>
      </c>
      <c r="V13" s="49">
        <v>260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0.9905332912590723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47</v>
      </c>
      <c r="J14" s="48">
        <v>221</v>
      </c>
      <c r="K14" s="48">
        <v>246</v>
      </c>
      <c r="L14" s="48">
        <v>203</v>
      </c>
      <c r="M14" s="48">
        <v>234</v>
      </c>
      <c r="N14" s="48">
        <v>283</v>
      </c>
      <c r="O14" s="48">
        <v>239</v>
      </c>
      <c r="P14" s="48">
        <v>252</v>
      </c>
      <c r="Q14" s="48">
        <v>279</v>
      </c>
      <c r="R14" s="48">
        <v>242</v>
      </c>
      <c r="S14" s="48">
        <v>194</v>
      </c>
      <c r="T14" s="48">
        <v>246</v>
      </c>
      <c r="U14" s="48">
        <v>220</v>
      </c>
      <c r="V14" s="48">
        <v>263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0</v>
      </c>
      <c r="K19" s="51">
        <v>592</v>
      </c>
      <c r="L19" s="51">
        <v>0</v>
      </c>
      <c r="M19" s="51">
        <v>416</v>
      </c>
      <c r="N19" s="51">
        <v>276</v>
      </c>
      <c r="O19" s="51">
        <v>276</v>
      </c>
      <c r="P19" s="51">
        <v>216</v>
      </c>
      <c r="Q19" s="51">
        <v>286</v>
      </c>
      <c r="R19" s="51">
        <v>236</v>
      </c>
      <c r="S19" s="63">
        <v>249</v>
      </c>
      <c r="T19" s="63">
        <v>241</v>
      </c>
      <c r="U19" s="63">
        <v>94</v>
      </c>
      <c r="V19" s="63">
        <v>207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0</v>
      </c>
      <c r="K20" s="48">
        <v>592</v>
      </c>
      <c r="L20" s="48">
        <v>0</v>
      </c>
      <c r="M20" s="48">
        <v>416</v>
      </c>
      <c r="N20" s="48">
        <v>276</v>
      </c>
      <c r="O20" s="48">
        <v>276</v>
      </c>
      <c r="P20" s="48">
        <v>216</v>
      </c>
      <c r="Q20" s="48">
        <v>286</v>
      </c>
      <c r="R20" s="48">
        <v>236</v>
      </c>
      <c r="S20" s="64">
        <v>249</v>
      </c>
      <c r="T20" s="64">
        <v>241</v>
      </c>
      <c r="U20" s="64">
        <v>94</v>
      </c>
      <c r="V20" s="64">
        <v>207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11</v>
      </c>
      <c r="J22" s="51">
        <v>44</v>
      </c>
      <c r="K22" s="51">
        <v>83</v>
      </c>
      <c r="L22" s="51">
        <v>54</v>
      </c>
      <c r="M22" s="51">
        <v>248</v>
      </c>
      <c r="N22" s="51">
        <v>267</v>
      </c>
      <c r="O22" s="51">
        <v>290</v>
      </c>
      <c r="P22" s="51">
        <v>289</v>
      </c>
      <c r="Q22" s="51">
        <v>247</v>
      </c>
      <c r="R22" s="51">
        <v>210</v>
      </c>
      <c r="S22" s="63">
        <v>209</v>
      </c>
      <c r="T22" s="63">
        <v>344</v>
      </c>
      <c r="U22" s="63">
        <v>253</v>
      </c>
      <c r="V22" s="63">
        <v>355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11</v>
      </c>
      <c r="J23" s="48">
        <v>44</v>
      </c>
      <c r="K23" s="48">
        <v>83</v>
      </c>
      <c r="L23" s="48">
        <v>54</v>
      </c>
      <c r="M23" s="48">
        <v>248</v>
      </c>
      <c r="N23" s="48">
        <v>267</v>
      </c>
      <c r="O23" s="48">
        <v>290</v>
      </c>
      <c r="P23" s="48">
        <v>289</v>
      </c>
      <c r="Q23" s="48">
        <v>247</v>
      </c>
      <c r="R23" s="48">
        <v>210</v>
      </c>
      <c r="S23" s="64">
        <v>209</v>
      </c>
      <c r="T23" s="64">
        <v>344</v>
      </c>
      <c r="U23" s="64">
        <v>253</v>
      </c>
      <c r="V23" s="64">
        <v>355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">
        <v>35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">
        <v>36</v>
      </c>
      <c r="J33" s="117"/>
      <c r="K33" s="117"/>
      <c r="L33" s="117"/>
      <c r="M33" s="117"/>
      <c r="N33" s="117"/>
      <c r="O33" s="117" t="s">
        <v>37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0.98050742574257421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57">
        <f>AG13</f>
        <v>0.9905332912590723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57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{B6D59AA3-9415-47BF-BD2C-96E70D94096F}</x14:id>
        </ext>
      </extLst>
    </cfRule>
  </conditionalFormatting>
  <conditionalFormatting sqref="H46:H4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{DC581D57-34E7-4554-B066-6DFF8B12AC8F}</x14:id>
        </ext>
      </extLst>
    </cfRule>
  </conditionalFormatting>
  <conditionalFormatting sqref="H34:H35 H37:H38 H40:H4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{B1FF724C-53D8-4203-ABAB-8D1E0649E15F}</x14:id>
        </ext>
      </extLst>
    </cfRule>
  </conditionalFormatting>
  <conditionalFormatting sqref="H43:H4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{4079E5D6-A205-4BEF-BF3F-19BEEE62676D}</x14:id>
        </ext>
      </extLst>
    </cfRule>
  </conditionalFormatting>
  <conditionalFormatting sqref="H34:H35 H37:H38 H43:H44 H46:H47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{46848AD2-B8F7-46F0-AFB1-0A4ED7CF83B1}</x14:id>
        </ext>
      </extLst>
    </cfRule>
  </conditionalFormatting>
  <conditionalFormatting sqref="AG10:AG1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{4352DE8A-CABD-49CD-9FE2-18D57E38024C}</x14:id>
        </ext>
      </extLst>
    </cfRule>
  </conditionalFormatting>
  <conditionalFormatting sqref="AG22:AG23 AG13:AG14 AG10:AG11 AG16:AG17 AG19:AG2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{2A1CCB05-DFF0-4A24-810A-D7310709F66B}</x14:id>
        </ext>
      </extLst>
    </cfRule>
  </conditionalFormatting>
  <conditionalFormatting sqref="I14:AF14">
    <cfRule type="colorScale" priority="23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R20 W20:AF20">
    <cfRule type="colorScale" priority="23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R23 W23:AF23">
    <cfRule type="colorScale" priority="23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3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23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0:V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3:V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9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6D59AA3-9415-47BF-BD2C-96E70D940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C581D57-34E7-4554-B066-6DFF8B12AC8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B1FF724C-53D8-4203-ABAB-8D1E0649E1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079E5D6-A205-4BEF-BF3F-19BEEE6267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46848AD2-B8F7-46F0-AFB1-0A4ED7CF83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4352DE8A-CABD-49CD-9FE2-18D57E3802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2A1CCB05-DFF0-4A24-810A-D7310709F66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FF00"/>
  </sheetPr>
  <dimension ref="A1:AS48"/>
  <sheetViews>
    <sheetView showGridLines="0" topLeftCell="C1" zoomScale="85" zoomScaleNormal="85" workbookViewId="0">
      <selection activeCell="S22" sqref="S22:V2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59"/>
      <c r="B2" s="59"/>
      <c r="C2" s="59"/>
      <c r="D2" s="15" t="s">
        <v>32</v>
      </c>
      <c r="E2" s="35">
        <v>3</v>
      </c>
      <c r="F2" s="78" t="s">
        <v>33</v>
      </c>
      <c r="G2" s="78"/>
      <c r="H2" s="34">
        <v>180353</v>
      </c>
      <c r="I2" s="33"/>
      <c r="J2" s="33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5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1" t="str">
        <f>'180251'!I9</f>
        <v>2020-36</v>
      </c>
      <c r="J9" s="61" t="str">
        <f>'180251'!J9</f>
        <v>2020-37</v>
      </c>
      <c r="K9" s="61" t="str">
        <f>'180251'!K9</f>
        <v>2020-38</v>
      </c>
      <c r="L9" s="61" t="str">
        <f>'180251'!L9</f>
        <v>2020-39</v>
      </c>
      <c r="M9" s="61" t="str">
        <f>'180251'!M9</f>
        <v>2020-40</v>
      </c>
      <c r="N9" s="61" t="str">
        <f>'180251'!N9</f>
        <v>2020-41</v>
      </c>
      <c r="O9" s="61" t="str">
        <f>'180251'!O9</f>
        <v>2020-42</v>
      </c>
      <c r="P9" s="61" t="str">
        <f>'180251'!P9</f>
        <v>2020-43</v>
      </c>
      <c r="Q9" s="61" t="str">
        <f>'180251'!Q9</f>
        <v>2020-44</v>
      </c>
      <c r="R9" s="61" t="str">
        <f>'180251'!R9</f>
        <v>2020-45</v>
      </c>
      <c r="S9" s="61" t="str">
        <f>'180251'!S9</f>
        <v>2020-46</v>
      </c>
      <c r="T9" s="61" t="str">
        <f>'180251'!T9</f>
        <v>2020-47</v>
      </c>
      <c r="U9" s="61" t="str">
        <f>'180251'!U9</f>
        <v>2020-48</v>
      </c>
      <c r="V9" s="61" t="str">
        <f>'180251'!V9</f>
        <v>2020-49</v>
      </c>
      <c r="W9" s="61" t="str">
        <f>'180251'!W9</f>
        <v>2020-50</v>
      </c>
      <c r="X9" s="61" t="str">
        <f>'180251'!X9</f>
        <v>2020-51</v>
      </c>
      <c r="Y9" s="61" t="str">
        <f>'180251'!Y9</f>
        <v>2020-52</v>
      </c>
      <c r="Z9" s="61" t="str">
        <f>'180251'!Z9</f>
        <v>2020-53</v>
      </c>
      <c r="AA9" s="61" t="str">
        <f>'180251'!AA9</f>
        <v>2021-01</v>
      </c>
      <c r="AB9" s="61" t="str">
        <f>'180251'!AB9</f>
        <v>2021-02</v>
      </c>
      <c r="AC9" s="61" t="str">
        <f>'180251'!AC9</f>
        <v>2021-03</v>
      </c>
      <c r="AD9" s="61" t="str">
        <f>'180251'!AD9</f>
        <v>2021-04</v>
      </c>
      <c r="AE9" s="61" t="str">
        <f>'180251'!AE9</f>
        <v>2021-05</v>
      </c>
      <c r="AF9" s="61" t="str">
        <f>'180251'!AF9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63">
        <v>0</v>
      </c>
      <c r="J19" s="63">
        <v>0</v>
      </c>
      <c r="K19" s="63">
        <v>0</v>
      </c>
      <c r="L19" s="63">
        <v>1</v>
      </c>
      <c r="M19" s="63">
        <v>0</v>
      </c>
      <c r="N19" s="63">
        <v>0</v>
      </c>
      <c r="O19" s="51">
        <v>0</v>
      </c>
      <c r="P19" s="51">
        <v>0</v>
      </c>
      <c r="Q19" s="51">
        <v>0</v>
      </c>
      <c r="R19" s="51">
        <v>0</v>
      </c>
      <c r="S19" s="51">
        <v>1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64">
        <v>0</v>
      </c>
      <c r="J20" s="64">
        <v>0</v>
      </c>
      <c r="K20" s="64">
        <v>0</v>
      </c>
      <c r="L20" s="64">
        <v>1</v>
      </c>
      <c r="M20" s="64">
        <v>0</v>
      </c>
      <c r="N20" s="64">
        <v>0</v>
      </c>
      <c r="O20" s="48">
        <v>0</v>
      </c>
      <c r="P20" s="48">
        <v>0</v>
      </c>
      <c r="Q20" s="48">
        <v>0</v>
      </c>
      <c r="R20" s="48">
        <v>0</v>
      </c>
      <c r="S20" s="48">
        <v>1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63">
        <v>0</v>
      </c>
      <c r="J22" s="63">
        <v>13</v>
      </c>
      <c r="K22" s="63">
        <v>14</v>
      </c>
      <c r="L22" s="63">
        <v>6</v>
      </c>
      <c r="M22" s="63">
        <v>7</v>
      </c>
      <c r="N22" s="63">
        <v>11</v>
      </c>
      <c r="O22" s="51">
        <v>6</v>
      </c>
      <c r="P22" s="51">
        <v>6</v>
      </c>
      <c r="Q22" s="51">
        <v>13</v>
      </c>
      <c r="R22" s="51">
        <v>44</v>
      </c>
      <c r="S22" s="51">
        <v>21</v>
      </c>
      <c r="T22" s="51">
        <v>32</v>
      </c>
      <c r="U22" s="51">
        <v>30</v>
      </c>
      <c r="V22" s="51">
        <v>15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64">
        <v>0</v>
      </c>
      <c r="J23" s="64">
        <v>13</v>
      </c>
      <c r="K23" s="64">
        <v>14</v>
      </c>
      <c r="L23" s="64">
        <v>6</v>
      </c>
      <c r="M23" s="64">
        <v>7</v>
      </c>
      <c r="N23" s="64">
        <v>11</v>
      </c>
      <c r="O23" s="48">
        <v>6</v>
      </c>
      <c r="P23" s="48">
        <v>6</v>
      </c>
      <c r="Q23" s="48">
        <v>13</v>
      </c>
      <c r="R23" s="48">
        <v>44</v>
      </c>
      <c r="S23" s="48">
        <v>21</v>
      </c>
      <c r="T23" s="48">
        <v>32</v>
      </c>
      <c r="U23" s="48">
        <v>30</v>
      </c>
      <c r="V23" s="48">
        <v>15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">
        <v>35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">
        <v>36</v>
      </c>
      <c r="J33" s="117"/>
      <c r="K33" s="117"/>
      <c r="L33" s="117"/>
      <c r="M33" s="117"/>
      <c r="N33" s="117"/>
      <c r="O33" s="117" t="s">
        <v>37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57">
        <f>AG13</f>
        <v>0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57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{2529110B-6663-44AA-8F10-FCB5AEAFACA2}</x14:id>
        </ext>
      </extLst>
    </cfRule>
  </conditionalFormatting>
  <conditionalFormatting sqref="H46:H4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{A9C7601C-E4AE-4A61-BD04-6A0537E298E4}</x14:id>
        </ext>
      </extLst>
    </cfRule>
  </conditionalFormatting>
  <conditionalFormatting sqref="H34:H35 H37:H38 H40:H4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{7F604777-B3BB-4E9A-82CD-E9EA3256103E}</x14:id>
        </ext>
      </extLst>
    </cfRule>
  </conditionalFormatting>
  <conditionalFormatting sqref="H43:H4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{05F74061-4601-417D-8392-10814C132B63}</x14:id>
        </ext>
      </extLst>
    </cfRule>
  </conditionalFormatting>
  <conditionalFormatting sqref="H34:H35 H37:H38 H43:H44 H46:H47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{62046D67-B220-4CB1-9F89-4E69CD3C1E31}</x14:id>
        </ext>
      </extLst>
    </cfRule>
  </conditionalFormatting>
  <conditionalFormatting sqref="AG10:AG1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{90BEDE64-7922-4CEC-A024-30C791B4B7B5}</x14:id>
        </ext>
      </extLst>
    </cfRule>
  </conditionalFormatting>
  <conditionalFormatting sqref="AG22:AG23 AG13:AG14 AG10:AG11 AG16:AG17 AG19:AG2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{95BA5DC8-2AC7-4698-AD69-04CE9334A282}</x14:id>
        </ext>
      </extLst>
    </cfRule>
  </conditionalFormatting>
  <conditionalFormatting sqref="I14:AF14">
    <cfRule type="colorScale" priority="23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20:AF20">
    <cfRule type="colorScale" priority="23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23:AF23">
    <cfRule type="colorScale" priority="23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3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23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N20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N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A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529110B-6663-44AA-8F10-FCB5AEAFACA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9C7601C-E4AE-4A61-BD04-6A0537E298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7F604777-B3BB-4E9A-82CD-E9EA325610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05F74061-4601-417D-8392-10814C132B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62046D67-B220-4CB1-9F89-4E69CD3C1E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90BEDE64-7922-4CEC-A024-30C791B4B7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95BA5DC8-2AC7-4698-AD69-04CE9334A2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FF00"/>
  </sheetPr>
  <dimension ref="A1:AS48"/>
  <sheetViews>
    <sheetView showGridLines="0" topLeftCell="F6" zoomScale="85" zoomScaleNormal="85" workbookViewId="0">
      <selection activeCell="Y13" sqref="Y1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59"/>
      <c r="B2" s="59"/>
      <c r="C2" s="59"/>
      <c r="D2" s="15" t="s">
        <v>32</v>
      </c>
      <c r="E2" s="35">
        <v>3</v>
      </c>
      <c r="F2" s="78" t="s">
        <v>33</v>
      </c>
      <c r="G2" s="78"/>
      <c r="H2" s="34">
        <v>180354</v>
      </c>
      <c r="I2" s="33"/>
      <c r="J2" s="33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59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1" t="str">
        <f>'180251'!I9</f>
        <v>2020-36</v>
      </c>
      <c r="J9" s="61" t="str">
        <f>'180251'!J9</f>
        <v>2020-37</v>
      </c>
      <c r="K9" s="61" t="str">
        <f>'180251'!K9</f>
        <v>2020-38</v>
      </c>
      <c r="L9" s="61" t="str">
        <f>'180251'!L9</f>
        <v>2020-39</v>
      </c>
      <c r="M9" s="61" t="str">
        <f>'180251'!M9</f>
        <v>2020-40</v>
      </c>
      <c r="N9" s="61" t="str">
        <f>'180251'!N9</f>
        <v>2020-41</v>
      </c>
      <c r="O9" s="61" t="str">
        <f>'180251'!O9</f>
        <v>2020-42</v>
      </c>
      <c r="P9" s="61" t="str">
        <f>'180251'!P9</f>
        <v>2020-43</v>
      </c>
      <c r="Q9" s="61" t="str">
        <f>'180251'!Q9</f>
        <v>2020-44</v>
      </c>
      <c r="R9" s="61" t="str">
        <f>'180251'!R9</f>
        <v>2020-45</v>
      </c>
      <c r="S9" s="61" t="str">
        <f>'180251'!S9</f>
        <v>2020-46</v>
      </c>
      <c r="T9" s="61" t="str">
        <f>'180251'!T9</f>
        <v>2020-47</v>
      </c>
      <c r="U9" s="61" t="str">
        <f>'180251'!U9</f>
        <v>2020-48</v>
      </c>
      <c r="V9" s="61" t="str">
        <f>'180251'!V9</f>
        <v>2020-49</v>
      </c>
      <c r="W9" s="61" t="str">
        <f>'180251'!W9</f>
        <v>2020-50</v>
      </c>
      <c r="X9" s="61" t="str">
        <f>'180251'!X9</f>
        <v>2020-51</v>
      </c>
      <c r="Y9" s="61" t="str">
        <f>'180251'!Y9</f>
        <v>2020-52</v>
      </c>
      <c r="Z9" s="61" t="str">
        <f>'180251'!Z9</f>
        <v>2020-53</v>
      </c>
      <c r="AA9" s="61" t="str">
        <f>'180251'!AA9</f>
        <v>2021-01</v>
      </c>
      <c r="AB9" s="61" t="str">
        <f>'180251'!AB9</f>
        <v>2021-02</v>
      </c>
      <c r="AC9" s="61" t="str">
        <f>'180251'!AC9</f>
        <v>2021-03</v>
      </c>
      <c r="AD9" s="61" t="str">
        <f>'180251'!AD9</f>
        <v>2021-04</v>
      </c>
      <c r="AE9" s="61" t="str">
        <f>'180251'!AE9</f>
        <v>2021-05</v>
      </c>
      <c r="AF9" s="61" t="str">
        <f>'180251'!AF9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172</v>
      </c>
      <c r="Q10" s="47">
        <v>173</v>
      </c>
      <c r="R10" s="47">
        <v>155</v>
      </c>
      <c r="S10" s="47">
        <v>127</v>
      </c>
      <c r="T10" s="47">
        <v>150</v>
      </c>
      <c r="U10" s="47">
        <v>123</v>
      </c>
      <c r="V10" s="47">
        <v>148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1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172</v>
      </c>
      <c r="Q11" s="46">
        <v>173</v>
      </c>
      <c r="R11" s="46">
        <v>155</v>
      </c>
      <c r="S11" s="46">
        <v>127</v>
      </c>
      <c r="T11" s="46">
        <v>150</v>
      </c>
      <c r="U11" s="46">
        <v>123</v>
      </c>
      <c r="V11" s="46">
        <v>148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171</v>
      </c>
      <c r="Q13" s="49">
        <v>168</v>
      </c>
      <c r="R13" s="49">
        <v>155</v>
      </c>
      <c r="S13" s="49">
        <v>127</v>
      </c>
      <c r="T13" s="49">
        <v>149</v>
      </c>
      <c r="U13" s="49">
        <v>122</v>
      </c>
      <c r="V13" s="49">
        <v>145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0.9895038167938931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172</v>
      </c>
      <c r="Q14" s="48">
        <v>173</v>
      </c>
      <c r="R14" s="48">
        <v>155</v>
      </c>
      <c r="S14" s="48">
        <v>127</v>
      </c>
      <c r="T14" s="48">
        <v>150</v>
      </c>
      <c r="U14" s="48">
        <v>123</v>
      </c>
      <c r="V14" s="48">
        <v>148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147</v>
      </c>
      <c r="S19" s="51">
        <v>254</v>
      </c>
      <c r="T19" s="51">
        <v>152</v>
      </c>
      <c r="U19" s="51">
        <v>64</v>
      </c>
      <c r="V19" s="51">
        <v>84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147</v>
      </c>
      <c r="S20" s="48">
        <v>254</v>
      </c>
      <c r="T20" s="48">
        <v>152</v>
      </c>
      <c r="U20" s="48">
        <v>64</v>
      </c>
      <c r="V20" s="48">
        <v>84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63">
        <v>0</v>
      </c>
      <c r="J22" s="63">
        <v>4</v>
      </c>
      <c r="K22" s="63">
        <v>3</v>
      </c>
      <c r="L22" s="63">
        <v>7</v>
      </c>
      <c r="M22" s="63">
        <v>10</v>
      </c>
      <c r="N22" s="63">
        <v>7</v>
      </c>
      <c r="O22" s="51">
        <v>4</v>
      </c>
      <c r="P22" s="51">
        <v>43</v>
      </c>
      <c r="Q22" s="51">
        <v>31</v>
      </c>
      <c r="R22" s="51">
        <v>154</v>
      </c>
      <c r="S22" s="51">
        <v>157</v>
      </c>
      <c r="T22" s="51">
        <v>176</v>
      </c>
      <c r="U22" s="51">
        <v>161</v>
      </c>
      <c r="V22" s="51">
        <v>130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64">
        <v>0</v>
      </c>
      <c r="J23" s="64">
        <v>4</v>
      </c>
      <c r="K23" s="64">
        <v>3</v>
      </c>
      <c r="L23" s="64">
        <v>7</v>
      </c>
      <c r="M23" s="64">
        <v>10</v>
      </c>
      <c r="N23" s="64">
        <v>7</v>
      </c>
      <c r="O23" s="48">
        <v>4</v>
      </c>
      <c r="P23" s="48">
        <v>43</v>
      </c>
      <c r="Q23" s="48">
        <v>31</v>
      </c>
      <c r="R23" s="48">
        <v>154</v>
      </c>
      <c r="S23" s="48">
        <v>157</v>
      </c>
      <c r="T23" s="48">
        <v>176</v>
      </c>
      <c r="U23" s="48">
        <v>161</v>
      </c>
      <c r="V23" s="48">
        <v>130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60"/>
      <c r="I24" s="60"/>
      <c r="J24" s="60"/>
      <c r="K24" s="60"/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">
        <v>35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">
        <v>36</v>
      </c>
      <c r="J33" s="117"/>
      <c r="K33" s="117"/>
      <c r="L33" s="117"/>
      <c r="M33" s="117"/>
      <c r="N33" s="117"/>
      <c r="O33" s="117" t="s">
        <v>37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1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0.9895038167938931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{E960A8D6-BDFF-4F48-AA22-6FE26F453E15}</x14:id>
        </ext>
      </extLst>
    </cfRule>
  </conditionalFormatting>
  <conditionalFormatting sqref="H46:H4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{C904ABAD-F7F7-4C3C-8BC6-69FDB38CD447}</x14:id>
        </ext>
      </extLst>
    </cfRule>
  </conditionalFormatting>
  <conditionalFormatting sqref="H34:H35 H40:H41 H37:H38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{99B20155-F6E9-422A-AEEB-C7F2B93A7234}</x14:id>
        </ext>
      </extLst>
    </cfRule>
  </conditionalFormatting>
  <conditionalFormatting sqref="H43:H4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{1B10CCC0-C93C-485B-8942-1A276068A363}</x14:id>
        </ext>
      </extLst>
    </cfRule>
  </conditionalFormatting>
  <conditionalFormatting sqref="H34:H35 H43:H44 H46:H47 H40:H41 H37:H38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{EE2A8DE9-18E9-461E-AFA5-99E9156B945C}</x14:id>
        </ext>
      </extLst>
    </cfRule>
  </conditionalFormatting>
  <conditionalFormatting sqref="AG10:AG1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{D481AB54-10FC-4096-BD03-FF4A5318D8F1}</x14:id>
        </ext>
      </extLst>
    </cfRule>
  </conditionalFormatting>
  <conditionalFormatting sqref="AG22:AG23 AG13:AG14 AG10:AG11 AG16:AG17 AG19:AG2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{24940088-69DA-43DB-8FBC-8FE425AE49CF}</x14:id>
        </ext>
      </extLst>
    </cfRule>
  </conditionalFormatting>
  <conditionalFormatting sqref="I14:AF14">
    <cfRule type="colorScale" priority="24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24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23:AF23">
    <cfRule type="colorScale" priority="24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4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24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H37:H38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{3FF3D165-8DB8-48EA-B9A2-643041FD1F5B}</x14:id>
        </ext>
      </extLst>
    </cfRule>
  </conditionalFormatting>
  <conditionalFormatting sqref="I23:N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B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960A8D6-BDFF-4F48-AA22-6FE26F453E1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C904ABAD-F7F7-4C3C-8BC6-69FDB38CD4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99B20155-F6E9-422A-AEEB-C7F2B93A72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H40:H41 H37:H38</xm:sqref>
        </x14:conditionalFormatting>
        <x14:conditionalFormatting xmlns:xm="http://schemas.microsoft.com/office/excel/2006/main">
          <x14:cfRule type="dataBar" id="{1B10CCC0-C93C-485B-8942-1A276068A36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EE2A8DE9-18E9-461E-AFA5-99E9156B94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H43:H44 H46:H47 H40:H41 H37:H38</xm:sqref>
        </x14:conditionalFormatting>
        <x14:conditionalFormatting xmlns:xm="http://schemas.microsoft.com/office/excel/2006/main">
          <x14:cfRule type="dataBar" id="{D481AB54-10FC-4096-BD03-FF4A5318D8F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24940088-69DA-43DB-8FBC-8FE425AE49C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  <x14:conditionalFormatting xmlns:xm="http://schemas.microsoft.com/office/excel/2006/main">
          <x14:cfRule type="dataBar" id="{3FF3D165-8DB8-48EA-B9A2-643041FD1F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H37:H38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  <pageSetUpPr fitToPage="1"/>
  </sheetPr>
  <dimension ref="A1:AR44"/>
  <sheetViews>
    <sheetView showGridLines="0" topLeftCell="A10" zoomScale="40" zoomScaleNormal="40" workbookViewId="0">
      <selection activeCell="Q47" sqref="Q47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9.6640625" style="1" customWidth="1"/>
    <col min="5" max="5" width="18.109375" style="1" customWidth="1"/>
    <col min="6" max="6" width="10" style="1" customWidth="1"/>
    <col min="7" max="7" width="9.44140625" style="1" customWidth="1"/>
    <col min="8" max="8" width="15.109375" style="1" customWidth="1"/>
    <col min="9" max="32" width="8.44140625" style="1" customWidth="1"/>
    <col min="33" max="33" width="17.77734375" style="1" customWidth="1"/>
    <col min="34" max="16384" width="11.44140625" style="1"/>
  </cols>
  <sheetData>
    <row r="1" spans="1:44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4" ht="33.75" customHeight="1" x14ac:dyDescent="0.25">
      <c r="A2" s="37"/>
      <c r="B2" s="37"/>
      <c r="C2" s="39"/>
      <c r="D2" s="15" t="s">
        <v>32</v>
      </c>
      <c r="E2" s="35">
        <v>1</v>
      </c>
      <c r="F2" s="78" t="s">
        <v>33</v>
      </c>
      <c r="G2" s="78"/>
      <c r="H2" s="34">
        <v>180151</v>
      </c>
      <c r="I2" s="33"/>
      <c r="J2" s="33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</row>
    <row r="3" spans="1:44" ht="11.25" customHeight="1" thickBot="1" x14ac:dyDescent="0.3">
      <c r="A3" s="37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4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H4" s="32"/>
    </row>
    <row r="5" spans="1:44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4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4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4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4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1" t="s">
        <v>51</v>
      </c>
      <c r="J9" s="61" t="s">
        <v>57</v>
      </c>
      <c r="K9" s="61" t="s">
        <v>58</v>
      </c>
      <c r="L9" s="61" t="s">
        <v>59</v>
      </c>
      <c r="M9" s="61" t="s">
        <v>60</v>
      </c>
      <c r="N9" s="61" t="s">
        <v>61</v>
      </c>
      <c r="O9" s="61" t="s">
        <v>62</v>
      </c>
      <c r="P9" s="61" t="s">
        <v>63</v>
      </c>
      <c r="Q9" s="61" t="s">
        <v>64</v>
      </c>
      <c r="R9" s="61" t="s">
        <v>65</v>
      </c>
      <c r="S9" s="61" t="s">
        <v>66</v>
      </c>
      <c r="T9" s="61" t="s">
        <v>67</v>
      </c>
      <c r="U9" s="61" t="s">
        <v>68</v>
      </c>
      <c r="V9" s="61" t="s">
        <v>69</v>
      </c>
      <c r="W9" s="61" t="s">
        <v>70</v>
      </c>
      <c r="X9" s="61" t="s">
        <v>71</v>
      </c>
      <c r="Y9" s="61" t="s">
        <v>72</v>
      </c>
      <c r="Z9" s="61" t="s">
        <v>73</v>
      </c>
      <c r="AA9" s="61" t="s">
        <v>74</v>
      </c>
      <c r="AB9" s="61" t="s">
        <v>75</v>
      </c>
      <c r="AC9" s="61" t="s">
        <v>76</v>
      </c>
      <c r="AD9" s="61" t="s">
        <v>77</v>
      </c>
      <c r="AE9" s="61" t="s">
        <v>78</v>
      </c>
      <c r="AF9" s="61" t="s">
        <v>79</v>
      </c>
      <c r="AG9" s="142"/>
    </row>
    <row r="10" spans="1:44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20</v>
      </c>
      <c r="J10" s="47">
        <v>123</v>
      </c>
      <c r="K10" s="47">
        <v>148</v>
      </c>
      <c r="L10" s="47">
        <v>121</v>
      </c>
      <c r="M10" s="47">
        <v>155</v>
      </c>
      <c r="N10" s="47">
        <v>244</v>
      </c>
      <c r="O10" s="47">
        <v>249</v>
      </c>
      <c r="P10" s="47">
        <v>259</v>
      </c>
      <c r="Q10" s="47">
        <v>305</v>
      </c>
      <c r="R10" s="47">
        <v>258</v>
      </c>
      <c r="S10" s="47">
        <v>219</v>
      </c>
      <c r="T10" s="47">
        <v>317</v>
      </c>
      <c r="U10" s="47">
        <v>279</v>
      </c>
      <c r="V10" s="47">
        <v>334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0.9727214377406932</v>
      </c>
    </row>
    <row r="11" spans="1:44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7" t="str">
        <f>'PANEL DE CONTROL DISTRITAL'!H9</f>
        <v>Número de fichas requisitadas</v>
      </c>
      <c r="I11" s="46">
        <v>20</v>
      </c>
      <c r="J11" s="46">
        <v>126</v>
      </c>
      <c r="K11" s="46">
        <v>154</v>
      </c>
      <c r="L11" s="46">
        <v>124</v>
      </c>
      <c r="M11" s="46">
        <v>156</v>
      </c>
      <c r="N11" s="46">
        <v>251</v>
      </c>
      <c r="O11" s="46">
        <v>254</v>
      </c>
      <c r="P11" s="46">
        <v>269</v>
      </c>
      <c r="Q11" s="46">
        <v>316</v>
      </c>
      <c r="R11" s="46">
        <v>262</v>
      </c>
      <c r="S11" s="46">
        <v>228</v>
      </c>
      <c r="T11" s="46">
        <v>322</v>
      </c>
      <c r="U11" s="46">
        <v>289</v>
      </c>
      <c r="V11" s="46">
        <v>345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4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</row>
    <row r="13" spans="1:44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20</v>
      </c>
      <c r="J13" s="49">
        <v>121</v>
      </c>
      <c r="K13" s="49">
        <v>147</v>
      </c>
      <c r="L13" s="49">
        <v>119</v>
      </c>
      <c r="M13" s="49">
        <v>154</v>
      </c>
      <c r="N13" s="49">
        <v>241</v>
      </c>
      <c r="O13" s="49">
        <v>247</v>
      </c>
      <c r="P13" s="49">
        <v>257</v>
      </c>
      <c r="Q13" s="49">
        <v>302</v>
      </c>
      <c r="R13" s="49">
        <v>256</v>
      </c>
      <c r="S13" s="72">
        <v>218</v>
      </c>
      <c r="T13" s="72">
        <v>310</v>
      </c>
      <c r="U13" s="72">
        <v>278</v>
      </c>
      <c r="V13" s="72">
        <v>329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0.98944242824150441</v>
      </c>
    </row>
    <row r="14" spans="1:44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7" t="str">
        <f>'PANEL DE CONTROL DISTRITAL'!H12</f>
        <v xml:space="preserve">Número de trámites aplicados </v>
      </c>
      <c r="I14" s="48">
        <v>20</v>
      </c>
      <c r="J14" s="48">
        <v>123</v>
      </c>
      <c r="K14" s="48">
        <v>148</v>
      </c>
      <c r="L14" s="48">
        <v>121</v>
      </c>
      <c r="M14" s="48">
        <v>155</v>
      </c>
      <c r="N14" s="48">
        <v>244</v>
      </c>
      <c r="O14" s="48">
        <v>249</v>
      </c>
      <c r="P14" s="48">
        <v>259</v>
      </c>
      <c r="Q14" s="48">
        <v>305</v>
      </c>
      <c r="R14" s="48">
        <v>258</v>
      </c>
      <c r="S14" s="64">
        <v>219</v>
      </c>
      <c r="T14" s="64">
        <v>317</v>
      </c>
      <c r="U14" s="64">
        <v>279</v>
      </c>
      <c r="V14" s="64">
        <v>334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4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</row>
    <row r="16" spans="1:44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4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7" t="str">
        <f>'PANEL DE CONTROL DISTRITAL'!H15</f>
        <v>Total de paquetes procesados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4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</row>
    <row r="19" spans="1:44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42</v>
      </c>
      <c r="J19" s="51">
        <v>71</v>
      </c>
      <c r="K19" s="51">
        <v>150</v>
      </c>
      <c r="L19" s="51">
        <v>70</v>
      </c>
      <c r="M19" s="51">
        <v>194</v>
      </c>
      <c r="N19" s="51">
        <v>160</v>
      </c>
      <c r="O19" s="51">
        <v>243</v>
      </c>
      <c r="P19" s="51">
        <v>252</v>
      </c>
      <c r="Q19" s="51">
        <v>280</v>
      </c>
      <c r="R19" s="51">
        <v>302</v>
      </c>
      <c r="S19" s="63">
        <v>204</v>
      </c>
      <c r="T19" s="63">
        <v>211</v>
      </c>
      <c r="U19" s="63">
        <v>309</v>
      </c>
      <c r="V19" s="63">
        <v>290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4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7" t="str">
        <f>'PANEL DE CONTROL DISTRITAL'!H18</f>
        <v>Credenciales Recibidas</v>
      </c>
      <c r="I20" s="48">
        <v>42</v>
      </c>
      <c r="J20" s="48">
        <v>71</v>
      </c>
      <c r="K20" s="48">
        <v>150</v>
      </c>
      <c r="L20" s="48">
        <v>70</v>
      </c>
      <c r="M20" s="48">
        <v>194</v>
      </c>
      <c r="N20" s="48">
        <v>160</v>
      </c>
      <c r="O20" s="48">
        <v>243</v>
      </c>
      <c r="P20" s="48">
        <v>252</v>
      </c>
      <c r="Q20" s="48">
        <v>280</v>
      </c>
      <c r="R20" s="48">
        <v>302</v>
      </c>
      <c r="S20" s="64">
        <v>204</v>
      </c>
      <c r="T20" s="64">
        <v>211</v>
      </c>
      <c r="U20" s="64">
        <v>309</v>
      </c>
      <c r="V20" s="64">
        <v>290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4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</row>
    <row r="22" spans="1:44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6</v>
      </c>
      <c r="J22" s="51">
        <v>50</v>
      </c>
      <c r="K22" s="51">
        <v>96</v>
      </c>
      <c r="L22" s="51">
        <v>63</v>
      </c>
      <c r="M22" s="51">
        <v>147</v>
      </c>
      <c r="N22" s="51">
        <v>167</v>
      </c>
      <c r="O22" s="51">
        <v>165</v>
      </c>
      <c r="P22" s="51">
        <v>212</v>
      </c>
      <c r="Q22" s="51">
        <v>152</v>
      </c>
      <c r="R22" s="51">
        <v>231</v>
      </c>
      <c r="S22" s="63">
        <v>197</v>
      </c>
      <c r="T22" s="63">
        <v>260</v>
      </c>
      <c r="U22" s="63">
        <v>214</v>
      </c>
      <c r="V22" s="63">
        <v>288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4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7" t="str">
        <f>'PANEL DE CONTROL DISTRITAL'!H21</f>
        <v>Total de credenciales entregadas</v>
      </c>
      <c r="I23" s="48">
        <v>6</v>
      </c>
      <c r="J23" s="48">
        <v>50</v>
      </c>
      <c r="K23" s="48">
        <v>96</v>
      </c>
      <c r="L23" s="48">
        <v>63</v>
      </c>
      <c r="M23" s="48">
        <v>147</v>
      </c>
      <c r="N23" s="48">
        <v>167</v>
      </c>
      <c r="O23" s="48">
        <v>165</v>
      </c>
      <c r="P23" s="48">
        <v>212</v>
      </c>
      <c r="Q23" s="48">
        <v>152</v>
      </c>
      <c r="R23" s="48">
        <v>231</v>
      </c>
      <c r="S23" s="64">
        <v>197</v>
      </c>
      <c r="T23" s="64">
        <v>260</v>
      </c>
      <c r="U23" s="64">
        <v>214</v>
      </c>
      <c r="V23" s="64">
        <v>288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4" s="4" customFormat="1" ht="23.4" thickTop="1" x14ac:dyDescent="0.25">
      <c r="A24" s="14"/>
      <c r="B24" s="164" t="s">
        <v>41</v>
      </c>
      <c r="C24" s="25"/>
      <c r="D24" s="25"/>
      <c r="E24" s="25"/>
      <c r="F24" s="25"/>
      <c r="G24" s="25"/>
      <c r="H24" s="38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8"/>
      <c r="AC24" s="38"/>
      <c r="AD24" s="38"/>
      <c r="AE24" s="38"/>
      <c r="AF24" s="38"/>
      <c r="AG24" s="23"/>
    </row>
    <row r="25" spans="1:44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4" ht="27.6" customHeight="1" x14ac:dyDescent="0.25">
      <c r="I26" s="158" t="s">
        <v>40</v>
      </c>
      <c r="J26" s="158"/>
      <c r="K26" s="158"/>
      <c r="L26" s="158"/>
    </row>
    <row r="27" spans="1:44" ht="27.6" customHeight="1" x14ac:dyDescent="0.25">
      <c r="I27" s="159"/>
      <c r="J27" s="160" t="s">
        <v>38</v>
      </c>
      <c r="K27" s="161"/>
      <c r="L27" s="161"/>
    </row>
    <row r="28" spans="1:44" ht="27.6" customHeight="1" x14ac:dyDescent="0.25">
      <c r="I28" s="162"/>
      <c r="J28" s="160" t="s">
        <v>39</v>
      </c>
      <c r="K28" s="161"/>
      <c r="L28" s="161"/>
    </row>
    <row r="29" spans="1:44" ht="27.6" customHeight="1" x14ac:dyDescent="0.25">
      <c r="I29" s="163"/>
      <c r="J29" s="160" t="s">
        <v>31</v>
      </c>
      <c r="K29" s="161"/>
      <c r="L29" s="161"/>
    </row>
    <row r="30" spans="1:44" ht="15.75" customHeight="1" thickBot="1" x14ac:dyDescent="0.3">
      <c r="I30" s="42"/>
      <c r="J30" s="10"/>
      <c r="K30" s="13"/>
      <c r="L30" s="13"/>
    </row>
    <row r="31" spans="1:44" ht="30" customHeight="1" thickTop="1" thickBot="1" x14ac:dyDescent="0.3">
      <c r="B31" s="133" t="str">
        <f>'PANEL DE CONTROL DISTRITAL'!A6</f>
        <v>Número</v>
      </c>
      <c r="C31" s="134" t="s">
        <v>94</v>
      </c>
      <c r="D31" s="134"/>
      <c r="E31" s="134"/>
      <c r="F31" s="134"/>
      <c r="G31" s="134"/>
      <c r="H31" s="134"/>
      <c r="I31" s="134"/>
      <c r="J31" s="134"/>
      <c r="K31" s="134"/>
      <c r="L31" s="134"/>
      <c r="M31" s="134"/>
      <c r="N31" s="134"/>
      <c r="O31" s="134"/>
      <c r="P31" s="134"/>
      <c r="Q31" s="134"/>
      <c r="R31" s="134"/>
      <c r="S31" s="134"/>
      <c r="T31" s="134"/>
      <c r="U31" s="134" t="s">
        <v>35</v>
      </c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54"/>
    </row>
    <row r="32" spans="1:44" ht="30" customHeight="1" thickTop="1" thickBot="1" x14ac:dyDescent="0.3">
      <c r="B32" s="133"/>
      <c r="C32" s="134" t="s">
        <v>93</v>
      </c>
      <c r="D32" s="134"/>
      <c r="E32" s="134"/>
      <c r="F32" s="134"/>
      <c r="G32" s="134"/>
      <c r="H32" s="134"/>
      <c r="I32" s="134"/>
      <c r="J32" s="134" t="s">
        <v>6</v>
      </c>
      <c r="K32" s="134"/>
      <c r="L32" s="134"/>
      <c r="M32" s="134"/>
      <c r="N32" s="134"/>
      <c r="O32" s="134"/>
      <c r="P32" s="134"/>
      <c r="Q32" s="134"/>
      <c r="R32" s="134"/>
      <c r="S32" s="134"/>
      <c r="T32" s="134"/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54"/>
    </row>
    <row r="33" spans="2:33" ht="40.799999999999997" customHeight="1" thickTop="1" thickBot="1" x14ac:dyDescent="0.3">
      <c r="B33" s="133"/>
      <c r="C33" s="165" t="str">
        <f>'PANEL DE CONTROL DISTRITAL'!B8</f>
        <v xml:space="preserve">Proceso </v>
      </c>
      <c r="D33" s="165"/>
      <c r="E33" s="165" t="str">
        <f>'PANEL DE CONTROL DISTRITAL'!C8</f>
        <v>Dueño de Proceso</v>
      </c>
      <c r="F33" s="165"/>
      <c r="G33" s="165"/>
      <c r="H33" s="165" t="str">
        <f>'PANEL DE CONTROL DISTRITAL'!D8</f>
        <v>Indicador</v>
      </c>
      <c r="I33" s="165"/>
      <c r="J33" s="165" t="str">
        <f>'PANEL DE CONTROL DISTRITAL'!E8</f>
        <v>Cálculo</v>
      </c>
      <c r="K33" s="165"/>
      <c r="L33" s="165"/>
      <c r="M33" s="165"/>
      <c r="N33" s="165" t="str">
        <f>'PANEL DE CONTROL DISTRITAL'!F8</f>
        <v xml:space="preserve">Periodo </v>
      </c>
      <c r="O33" s="165"/>
      <c r="P33" s="165"/>
      <c r="Q33" s="165" t="str">
        <f>'PANEL DE CONTROL DISTRITAL'!G8</f>
        <v>Estimado</v>
      </c>
      <c r="R33" s="165"/>
      <c r="S33" s="165" t="str">
        <f>AG6</f>
        <v>% AVANCE REGISTRADO</v>
      </c>
      <c r="T33" s="165"/>
      <c r="U33" s="117" t="s">
        <v>36</v>
      </c>
      <c r="V33" s="117"/>
      <c r="W33" s="117"/>
      <c r="X33" s="117"/>
      <c r="Y33" s="117"/>
      <c r="Z33" s="117"/>
      <c r="AA33" s="117" t="s">
        <v>37</v>
      </c>
      <c r="AB33" s="117"/>
      <c r="AC33" s="117"/>
      <c r="AD33" s="117"/>
      <c r="AE33" s="117"/>
      <c r="AF33" s="117"/>
      <c r="AG33" s="55"/>
    </row>
    <row r="34" spans="2:33" ht="35.1" customHeight="1" thickTop="1" thickBot="1" x14ac:dyDescent="0.3">
      <c r="B34" s="166">
        <f>'PANEL DE CONTROL DISTRITAL'!A9</f>
        <v>1</v>
      </c>
      <c r="C34" s="167" t="str">
        <f>'PANEL DE CONTROL DISTRITAL'!B9</f>
        <v>ENTREVISTA</v>
      </c>
      <c r="D34" s="167"/>
      <c r="E34" s="168" t="str">
        <f>'PANEL DE CONTROL DISTRITAL'!C9</f>
        <v xml:space="preserve"> Auxiliar de Atención Ciudadana</v>
      </c>
      <c r="F34" s="168"/>
      <c r="G34" s="168"/>
      <c r="H34" s="169" t="str">
        <f>'PANEL DE CONTROL DISTRITAL'!D9</f>
        <v>Efectividad de la entrevista =</v>
      </c>
      <c r="I34" s="169"/>
      <c r="J34" s="168" t="str">
        <f>'PANEL DE CONTROL DISTRITAL'!E9</f>
        <v>(Número de trámites/Número de fichas requisitadas) x 100</v>
      </c>
      <c r="K34" s="168"/>
      <c r="L34" s="168"/>
      <c r="M34" s="168"/>
      <c r="N34" s="170" t="str">
        <f>'PANEL DE CONTROL DISTRITAL'!F9</f>
        <v>Semanal (remesa)</v>
      </c>
      <c r="O34" s="170"/>
      <c r="P34" s="170"/>
      <c r="Q34" s="171">
        <f>'PANEL DE CONTROL DISTRITAL'!G9</f>
        <v>0.9</v>
      </c>
      <c r="R34" s="171"/>
      <c r="S34" s="172">
        <f>AG10</f>
        <v>0.9727214377406932</v>
      </c>
      <c r="T34" s="172"/>
      <c r="U34" s="173"/>
      <c r="V34" s="173"/>
      <c r="W34" s="173"/>
      <c r="X34" s="173"/>
      <c r="Y34" s="173"/>
      <c r="Z34" s="173"/>
      <c r="AA34" s="173"/>
      <c r="AB34" s="173"/>
      <c r="AC34" s="173"/>
      <c r="AD34" s="173"/>
      <c r="AE34" s="173"/>
      <c r="AF34" s="173"/>
      <c r="AG34" s="56"/>
    </row>
    <row r="35" spans="2:33" ht="35.1" customHeight="1" thickTop="1" thickBot="1" x14ac:dyDescent="0.3">
      <c r="B35" s="166"/>
      <c r="C35" s="167"/>
      <c r="D35" s="167"/>
      <c r="E35" s="168"/>
      <c r="F35" s="168"/>
      <c r="G35" s="168"/>
      <c r="H35" s="169"/>
      <c r="I35" s="169"/>
      <c r="J35" s="168"/>
      <c r="K35" s="168"/>
      <c r="L35" s="168"/>
      <c r="M35" s="168"/>
      <c r="N35" s="170"/>
      <c r="O35" s="170"/>
      <c r="P35" s="170"/>
      <c r="Q35" s="171"/>
      <c r="R35" s="171"/>
      <c r="S35" s="172"/>
      <c r="T35" s="172"/>
      <c r="U35" s="173"/>
      <c r="V35" s="173"/>
      <c r="W35" s="173"/>
      <c r="X35" s="173"/>
      <c r="Y35" s="173"/>
      <c r="Z35" s="173"/>
      <c r="AA35" s="173"/>
      <c r="AB35" s="173"/>
      <c r="AC35" s="173"/>
      <c r="AD35" s="173"/>
      <c r="AE35" s="173"/>
      <c r="AF35" s="173"/>
      <c r="AG35" s="56"/>
    </row>
    <row r="36" spans="2:33" ht="35.1" customHeight="1" thickTop="1" thickBot="1" x14ac:dyDescent="0.3">
      <c r="B36" s="166">
        <f>'PANEL DE CONTROL DISTRITAL'!A12</f>
        <v>2</v>
      </c>
      <c r="C36" s="167" t="str">
        <f>'PANEL DE CONTROL DISTRITAL'!B12</f>
        <v>TRÁMITE</v>
      </c>
      <c r="D36" s="167"/>
      <c r="E36" s="168" t="str">
        <f>'PANEL DE CONTROL DISTRITAL'!C12</f>
        <v>Operador de Equipo Tecnológico</v>
      </c>
      <c r="F36" s="168"/>
      <c r="G36" s="168"/>
      <c r="H36" s="169" t="str">
        <f>'PANEL DE CONTROL DISTRITAL'!D12</f>
        <v>Trámites exitosos efectivos=</v>
      </c>
      <c r="I36" s="169"/>
      <c r="J36" s="168" t="str">
        <f>'PANEL DE CONTROL DISTRITAL'!E12</f>
        <v>(Número de trámites exitosos /Número de trámites aplicados) x 100</v>
      </c>
      <c r="K36" s="168"/>
      <c r="L36" s="168"/>
      <c r="M36" s="168"/>
      <c r="N36" s="170" t="str">
        <f>'PANEL DE CONTROL DISTRITAL'!F12</f>
        <v>Semanal (remesa)</v>
      </c>
      <c r="O36" s="170"/>
      <c r="P36" s="170"/>
      <c r="Q36" s="171">
        <f>'PANEL DE CONTROL DISTRITAL'!G12</f>
        <v>0.9</v>
      </c>
      <c r="R36" s="171"/>
      <c r="S36" s="172">
        <f>AG13</f>
        <v>0.98944242824150441</v>
      </c>
      <c r="T36" s="172"/>
      <c r="U36" s="173"/>
      <c r="V36" s="173"/>
      <c r="W36" s="173"/>
      <c r="X36" s="173"/>
      <c r="Y36" s="173"/>
      <c r="Z36" s="173"/>
      <c r="AA36" s="173"/>
      <c r="AB36" s="173"/>
      <c r="AC36" s="173"/>
      <c r="AD36" s="173"/>
      <c r="AE36" s="173"/>
      <c r="AF36" s="173"/>
      <c r="AG36" s="56"/>
    </row>
    <row r="37" spans="2:33" ht="35.1" customHeight="1" thickTop="1" thickBot="1" x14ac:dyDescent="0.3">
      <c r="B37" s="166"/>
      <c r="C37" s="167"/>
      <c r="D37" s="167"/>
      <c r="E37" s="168"/>
      <c r="F37" s="168"/>
      <c r="G37" s="168"/>
      <c r="H37" s="169"/>
      <c r="I37" s="169"/>
      <c r="J37" s="168"/>
      <c r="K37" s="168"/>
      <c r="L37" s="168"/>
      <c r="M37" s="168"/>
      <c r="N37" s="170"/>
      <c r="O37" s="170"/>
      <c r="P37" s="170"/>
      <c r="Q37" s="171"/>
      <c r="R37" s="171"/>
      <c r="S37" s="172"/>
      <c r="T37" s="172"/>
      <c r="U37" s="173"/>
      <c r="V37" s="173"/>
      <c r="W37" s="173"/>
      <c r="X37" s="173"/>
      <c r="Y37" s="173"/>
      <c r="Z37" s="173"/>
      <c r="AA37" s="173"/>
      <c r="AB37" s="173"/>
      <c r="AC37" s="173"/>
      <c r="AD37" s="173"/>
      <c r="AE37" s="173"/>
      <c r="AF37" s="173"/>
      <c r="AG37" s="56"/>
    </row>
    <row r="38" spans="2:33" ht="35.1" customHeight="1" thickTop="1" thickBot="1" x14ac:dyDescent="0.3">
      <c r="B38" s="166">
        <f>'PANEL DE CONTROL DISTRITAL'!A15</f>
        <v>3</v>
      </c>
      <c r="C38" s="167" t="str">
        <f>'PANEL DE CONTROL DISTRITAL'!B15</f>
        <v>TRANSFERENCIA</v>
      </c>
      <c r="D38" s="167"/>
      <c r="E38" s="168" t="str">
        <f>'PANEL DE CONTROL DISTRITAL'!C15</f>
        <v>Responsable de Módulo</v>
      </c>
      <c r="F38" s="168"/>
      <c r="G38" s="168"/>
      <c r="H38" s="169" t="str">
        <f>'PANEL DE CONTROL DISTRITAL'!D15</f>
        <v xml:space="preserve">Transacciones exitosas = </v>
      </c>
      <c r="I38" s="169"/>
      <c r="J38" s="168" t="str">
        <f>'PANEL DE CONTROL DISTRITAL'!E15</f>
        <v>(Número de paquetes de datos aceptados/ Total de paquetes procesados) x100</v>
      </c>
      <c r="K38" s="168"/>
      <c r="L38" s="168"/>
      <c r="M38" s="168"/>
      <c r="N38" s="170" t="str">
        <f>'PANEL DE CONTROL DISTRITAL'!F15</f>
        <v>Semanal (remesa)</v>
      </c>
      <c r="O38" s="170"/>
      <c r="P38" s="170"/>
      <c r="Q38" s="171">
        <f>'PANEL DE CONTROL DISTRITAL'!G15</f>
        <v>0.9</v>
      </c>
      <c r="R38" s="171"/>
      <c r="S38" s="174">
        <f>AG16</f>
        <v>1</v>
      </c>
      <c r="T38" s="174"/>
      <c r="U38" s="173"/>
      <c r="V38" s="173"/>
      <c r="W38" s="173"/>
      <c r="X38" s="173"/>
      <c r="Y38" s="173"/>
      <c r="Z38" s="173"/>
      <c r="AA38" s="173"/>
      <c r="AB38" s="173"/>
      <c r="AC38" s="173"/>
      <c r="AD38" s="173"/>
      <c r="AE38" s="173"/>
      <c r="AF38" s="173"/>
      <c r="AG38" s="56"/>
    </row>
    <row r="39" spans="2:33" ht="35.1" customHeight="1" thickTop="1" thickBot="1" x14ac:dyDescent="0.3">
      <c r="B39" s="166"/>
      <c r="C39" s="167"/>
      <c r="D39" s="167"/>
      <c r="E39" s="168"/>
      <c r="F39" s="168"/>
      <c r="G39" s="168"/>
      <c r="H39" s="169"/>
      <c r="I39" s="169"/>
      <c r="J39" s="168"/>
      <c r="K39" s="168"/>
      <c r="L39" s="168"/>
      <c r="M39" s="168"/>
      <c r="N39" s="170"/>
      <c r="O39" s="170"/>
      <c r="P39" s="170"/>
      <c r="Q39" s="171"/>
      <c r="R39" s="171"/>
      <c r="S39" s="174"/>
      <c r="T39" s="174"/>
      <c r="U39" s="173"/>
      <c r="V39" s="173"/>
      <c r="W39" s="173"/>
      <c r="X39" s="173"/>
      <c r="Y39" s="173"/>
      <c r="Z39" s="173"/>
      <c r="AA39" s="173"/>
      <c r="AB39" s="173"/>
      <c r="AC39" s="173"/>
      <c r="AD39" s="173"/>
      <c r="AE39" s="173"/>
      <c r="AF39" s="173"/>
      <c r="AG39" s="56"/>
    </row>
    <row r="40" spans="2:33" ht="35.1" customHeight="1" thickTop="1" thickBot="1" x14ac:dyDescent="0.3">
      <c r="B40" s="166">
        <f>'PANEL DE CONTROL DISTRITAL'!A18</f>
        <v>4</v>
      </c>
      <c r="C40" s="167" t="str">
        <f>'PANEL DE CONTROL DISTRITAL'!B18</f>
        <v>CONCILIACIÓN</v>
      </c>
      <c r="D40" s="167"/>
      <c r="E40" s="168" t="str">
        <f>'PANEL DE CONTROL DISTRITAL'!C18</f>
        <v>Responsable de Módulo</v>
      </c>
      <c r="F40" s="168"/>
      <c r="G40" s="168"/>
      <c r="H40" s="169" t="str">
        <f>'PANEL DE CONTROL DISTRITAL'!D18</f>
        <v xml:space="preserve">Credenciales disponibles para entrega = </v>
      </c>
      <c r="I40" s="169"/>
      <c r="J40" s="168" t="str">
        <f>'PANEL DE CONTROL DISTRITAL'!E18</f>
        <v>((Credenciales recibidas -credenciales inconsistentes) / (Credenciales recibidas)) x 100</v>
      </c>
      <c r="K40" s="168"/>
      <c r="L40" s="168"/>
      <c r="M40" s="168"/>
      <c r="N40" s="170" t="str">
        <f>'PANEL DE CONTROL DISTRITAL'!F18</f>
        <v>Semanal (remesa)</v>
      </c>
      <c r="O40" s="170"/>
      <c r="P40" s="170"/>
      <c r="Q40" s="171">
        <f>'PANEL DE CONTROL DISTRITAL'!G18</f>
        <v>0.9</v>
      </c>
      <c r="R40" s="171"/>
      <c r="S40" s="174">
        <f>AG19</f>
        <v>1</v>
      </c>
      <c r="T40" s="174"/>
      <c r="U40" s="173"/>
      <c r="V40" s="173"/>
      <c r="W40" s="173"/>
      <c r="X40" s="173"/>
      <c r="Y40" s="173"/>
      <c r="Z40" s="173"/>
      <c r="AA40" s="173"/>
      <c r="AB40" s="173"/>
      <c r="AC40" s="173"/>
      <c r="AD40" s="173"/>
      <c r="AE40" s="173"/>
      <c r="AF40" s="173"/>
      <c r="AG40" s="56"/>
    </row>
    <row r="41" spans="2:33" ht="43.5" customHeight="1" thickTop="1" thickBot="1" x14ac:dyDescent="0.3">
      <c r="B41" s="166"/>
      <c r="C41" s="167"/>
      <c r="D41" s="167"/>
      <c r="E41" s="168"/>
      <c r="F41" s="168"/>
      <c r="G41" s="168"/>
      <c r="H41" s="169"/>
      <c r="I41" s="169"/>
      <c r="J41" s="168"/>
      <c r="K41" s="168"/>
      <c r="L41" s="168"/>
      <c r="M41" s="168"/>
      <c r="N41" s="170"/>
      <c r="O41" s="170"/>
      <c r="P41" s="170"/>
      <c r="Q41" s="171"/>
      <c r="R41" s="171"/>
      <c r="S41" s="174"/>
      <c r="T41" s="174"/>
      <c r="U41" s="173"/>
      <c r="V41" s="173"/>
      <c r="W41" s="173"/>
      <c r="X41" s="173"/>
      <c r="Y41" s="173"/>
      <c r="Z41" s="173"/>
      <c r="AA41" s="173"/>
      <c r="AB41" s="173"/>
      <c r="AC41" s="173"/>
      <c r="AD41" s="173"/>
      <c r="AE41" s="173"/>
      <c r="AF41" s="173"/>
      <c r="AG41" s="56"/>
    </row>
    <row r="42" spans="2:33" ht="35.1" customHeight="1" thickTop="1" thickBot="1" x14ac:dyDescent="0.3">
      <c r="B42" s="166">
        <f>'PANEL DE CONTROL DISTRITAL'!A21</f>
        <v>5</v>
      </c>
      <c r="C42" s="167" t="str">
        <f>'PANEL DE CONTROL DISTRITAL'!B21</f>
        <v>ENTREGA</v>
      </c>
      <c r="D42" s="167"/>
      <c r="E42" s="168" t="str">
        <f>'PANEL DE CONTROL DISTRITAL'!C21</f>
        <v>Operador de Equipo Tecnológico</v>
      </c>
      <c r="F42" s="168"/>
      <c r="G42" s="168"/>
      <c r="H42" s="169" t="str">
        <f>'PANEL DE CONTROL DISTRITAL'!D21</f>
        <v xml:space="preserve">Efectividad de entrega de CPV en MAC = </v>
      </c>
      <c r="I42" s="169"/>
      <c r="J42" s="168" t="str">
        <f>'PANEL DE CONTROL DISTRITAL'!E21</f>
        <v xml:space="preserve"> ((Credenciales entregadas - reimpresiones) / (Total de credenciales entregadas ))x 100</v>
      </c>
      <c r="K42" s="168"/>
      <c r="L42" s="168"/>
      <c r="M42" s="168"/>
      <c r="N42" s="170" t="str">
        <f>'PANEL DE CONTROL DISTRITAL'!F21</f>
        <v>Semanal (remesa)</v>
      </c>
      <c r="O42" s="170"/>
      <c r="P42" s="170"/>
      <c r="Q42" s="171">
        <f>'PANEL DE CONTROL DISTRITAL'!G21</f>
        <v>0.9</v>
      </c>
      <c r="R42" s="171"/>
      <c r="S42" s="174">
        <f>AG22</f>
        <v>1</v>
      </c>
      <c r="T42" s="174"/>
      <c r="U42" s="173"/>
      <c r="V42" s="173"/>
      <c r="W42" s="173"/>
      <c r="X42" s="173"/>
      <c r="Y42" s="173"/>
      <c r="Z42" s="173"/>
      <c r="AA42" s="173"/>
      <c r="AB42" s="173"/>
      <c r="AC42" s="173"/>
      <c r="AD42" s="173"/>
      <c r="AE42" s="173"/>
      <c r="AF42" s="173"/>
      <c r="AG42" s="56"/>
    </row>
    <row r="43" spans="2:33" ht="35.1" customHeight="1" thickTop="1" thickBot="1" x14ac:dyDescent="0.3">
      <c r="B43" s="166"/>
      <c r="C43" s="167"/>
      <c r="D43" s="167"/>
      <c r="E43" s="168"/>
      <c r="F43" s="168"/>
      <c r="G43" s="168"/>
      <c r="H43" s="169"/>
      <c r="I43" s="169"/>
      <c r="J43" s="168"/>
      <c r="K43" s="168"/>
      <c r="L43" s="168"/>
      <c r="M43" s="168"/>
      <c r="N43" s="170"/>
      <c r="O43" s="170"/>
      <c r="P43" s="170"/>
      <c r="Q43" s="171"/>
      <c r="R43" s="171"/>
      <c r="S43" s="174"/>
      <c r="T43" s="174"/>
      <c r="U43" s="173"/>
      <c r="V43" s="173"/>
      <c r="W43" s="173"/>
      <c r="X43" s="173"/>
      <c r="Y43" s="173"/>
      <c r="Z43" s="173"/>
      <c r="AA43" s="173"/>
      <c r="AB43" s="173"/>
      <c r="AC43" s="173"/>
      <c r="AD43" s="173"/>
      <c r="AE43" s="173"/>
      <c r="AF43" s="173"/>
      <c r="AG43" s="56"/>
    </row>
    <row r="44" spans="2:33" ht="39" customHeight="1" thickTop="1" x14ac:dyDescent="0.25"/>
  </sheetData>
  <mergeCells count="122">
    <mergeCell ref="E38:G39"/>
    <mergeCell ref="E40:G41"/>
    <mergeCell ref="E42:G43"/>
    <mergeCell ref="C33:D33"/>
    <mergeCell ref="C34:D35"/>
    <mergeCell ref="C36:D37"/>
    <mergeCell ref="C38:D39"/>
    <mergeCell ref="C40:D41"/>
    <mergeCell ref="C42:D43"/>
    <mergeCell ref="N42:P43"/>
    <mergeCell ref="J33:M33"/>
    <mergeCell ref="J34:M35"/>
    <mergeCell ref="J36:M37"/>
    <mergeCell ref="J38:M39"/>
    <mergeCell ref="J40:M41"/>
    <mergeCell ref="J42:M43"/>
    <mergeCell ref="J32:T32"/>
    <mergeCell ref="H33:I33"/>
    <mergeCell ref="H34:I35"/>
    <mergeCell ref="H36:I37"/>
    <mergeCell ref="H38:I39"/>
    <mergeCell ref="H40:I41"/>
    <mergeCell ref="H42:I43"/>
    <mergeCell ref="C32:I32"/>
    <mergeCell ref="A1:AG1"/>
    <mergeCell ref="F2:G2"/>
    <mergeCell ref="W2:AG2"/>
    <mergeCell ref="A6:A9"/>
    <mergeCell ref="B6:H6"/>
    <mergeCell ref="AG6:AG9"/>
    <mergeCell ref="B7:D7"/>
    <mergeCell ref="E7:H7"/>
    <mergeCell ref="A4:AG4"/>
    <mergeCell ref="A5:AG5"/>
    <mergeCell ref="I6:AF6"/>
    <mergeCell ref="I7:AF7"/>
    <mergeCell ref="B8:AF8"/>
    <mergeCell ref="E10:E11"/>
    <mergeCell ref="F10:F11"/>
    <mergeCell ref="G10:G11"/>
    <mergeCell ref="A19:A20"/>
    <mergeCell ref="B19:B20"/>
    <mergeCell ref="D19:D20"/>
    <mergeCell ref="E19:E20"/>
    <mergeCell ref="F19:F20"/>
    <mergeCell ref="G19:G20"/>
    <mergeCell ref="C10:C11"/>
    <mergeCell ref="C13:C14"/>
    <mergeCell ref="A12:AG12"/>
    <mergeCell ref="A15:AG15"/>
    <mergeCell ref="AG10:AG11"/>
    <mergeCell ref="AG13:AG14"/>
    <mergeCell ref="A13:A14"/>
    <mergeCell ref="B13:B14"/>
    <mergeCell ref="D13:D14"/>
    <mergeCell ref="E13:E14"/>
    <mergeCell ref="F13:F14"/>
    <mergeCell ref="G13:G14"/>
    <mergeCell ref="A10:A11"/>
    <mergeCell ref="B10:B11"/>
    <mergeCell ref="D10:D11"/>
    <mergeCell ref="AG16:AG17"/>
    <mergeCell ref="AG19:AG20"/>
    <mergeCell ref="AG22:AG23"/>
    <mergeCell ref="A16:A17"/>
    <mergeCell ref="B16:B17"/>
    <mergeCell ref="D16:D17"/>
    <mergeCell ref="E16:E17"/>
    <mergeCell ref="F16:F17"/>
    <mergeCell ref="G16:G17"/>
    <mergeCell ref="C16:C17"/>
    <mergeCell ref="C19:C20"/>
    <mergeCell ref="A18:AG18"/>
    <mergeCell ref="A21:AG21"/>
    <mergeCell ref="I26:L26"/>
    <mergeCell ref="B31:B33"/>
    <mergeCell ref="A22:A23"/>
    <mergeCell ref="B22:B23"/>
    <mergeCell ref="D22:D23"/>
    <mergeCell ref="E22:E23"/>
    <mergeCell ref="F22:F23"/>
    <mergeCell ref="G22:G23"/>
    <mergeCell ref="C22:C23"/>
    <mergeCell ref="U33:Z33"/>
    <mergeCell ref="S33:T33"/>
    <mergeCell ref="Q33:R33"/>
    <mergeCell ref="N33:P33"/>
    <mergeCell ref="E33:G33"/>
    <mergeCell ref="C31:T31"/>
    <mergeCell ref="AA42:AF43"/>
    <mergeCell ref="B40:B41"/>
    <mergeCell ref="B42:B43"/>
    <mergeCell ref="U42:Z43"/>
    <mergeCell ref="S40:T41"/>
    <mergeCell ref="S42:T43"/>
    <mergeCell ref="Q40:R41"/>
    <mergeCell ref="Q42:R43"/>
    <mergeCell ref="N40:P41"/>
    <mergeCell ref="B36:B37"/>
    <mergeCell ref="S34:T35"/>
    <mergeCell ref="S36:T37"/>
    <mergeCell ref="S38:T39"/>
    <mergeCell ref="Q34:R35"/>
    <mergeCell ref="Q36:R37"/>
    <mergeCell ref="Q38:R39"/>
    <mergeCell ref="N34:P35"/>
    <mergeCell ref="N36:P37"/>
    <mergeCell ref="N38:P39"/>
    <mergeCell ref="E34:G35"/>
    <mergeCell ref="E36:G37"/>
    <mergeCell ref="AA33:AF33"/>
    <mergeCell ref="U31:AF32"/>
    <mergeCell ref="U34:Z35"/>
    <mergeCell ref="U36:Z37"/>
    <mergeCell ref="U38:Z39"/>
    <mergeCell ref="U40:Z41"/>
    <mergeCell ref="AA34:AF35"/>
    <mergeCell ref="AA36:AF37"/>
    <mergeCell ref="AA38:AF39"/>
    <mergeCell ref="AA40:AF41"/>
    <mergeCell ref="B34:B35"/>
    <mergeCell ref="B38:B39"/>
  </mergeCells>
  <conditionalFormatting sqref="S34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{40E9F7D0-3355-4874-9B86-5CE13C82A5DB}</x14:id>
        </ext>
      </extLst>
    </cfRule>
  </conditionalFormatting>
  <conditionalFormatting sqref="S42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{F1CAADF0-9E69-456B-8A80-1B7EF51FF905}</x14:id>
        </ext>
      </extLst>
    </cfRule>
  </conditionalFormatting>
  <conditionalFormatting sqref="S36 S38 S34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{38788DEF-D2D5-4E90-ABE7-5C5FCA46B873}</x14:id>
        </ext>
      </extLst>
    </cfRule>
  </conditionalFormatting>
  <conditionalFormatting sqref="S40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{B0F663F1-E475-4B07-9DB6-C3F8A83E062F}</x14:id>
        </ext>
      </extLst>
    </cfRule>
  </conditionalFormatting>
  <conditionalFormatting sqref="S40 S42 S38 S36 S34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{8D4ACB50-9A62-4EC4-B358-3C76C31E0193}</x14:id>
        </ext>
      </extLst>
    </cfRule>
  </conditionalFormatting>
  <conditionalFormatting sqref="AG10:AG11">
    <cfRule type="dataBar" priority="12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{922B438E-D0AD-49AD-A123-855E6BE67FAF}</x14:id>
        </ext>
      </extLst>
    </cfRule>
  </conditionalFormatting>
  <conditionalFormatting sqref="AG22:AG23 AG13:AG14 AG10:AG11 AG16:AG17 AG19:AG20">
    <cfRule type="dataBar" priority="13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{8797E218-5764-40E0-8648-0A3ABEA896A6}</x14:id>
        </ext>
      </extLst>
    </cfRule>
  </conditionalFormatting>
  <conditionalFormatting sqref="I14:R14 W14:AF14">
    <cfRule type="colorScale" priority="15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R20 W20:AF20">
    <cfRule type="colorScale" priority="15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R23 W23:AF23">
    <cfRule type="colorScale" priority="16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16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M17 W17:AF17">
    <cfRule type="colorScale" priority="16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7:R17">
    <cfRule type="colorScale" priority="1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4:V14">
    <cfRule type="colorScale" priority="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0">
    <cfRule type="colorScale" priority="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T20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20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V20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V23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3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U23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T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disablePrompts="1" count="1">
    <dataValidation showDropDown="1" showInputMessage="1" showErrorMessage="1" sqref="G13:G14 C16:C17 C22:C23 C19:C20 G19:G20 C10:C11 G10:G11 G22:G23 G16:G17 C13:C14" xr:uid="{00000000-0002-0000-01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40" fitToHeight="0" orientation="landscape" r:id="rId1"/>
  <rowBreaks count="1" manualBreakCount="1">
    <brk id="29" max="16383" man="1"/>
  </rowBreak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0E9F7D0-3355-4874-9B86-5CE13C82A5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S34</xm:sqref>
        </x14:conditionalFormatting>
        <x14:conditionalFormatting xmlns:xm="http://schemas.microsoft.com/office/excel/2006/main">
          <x14:cfRule type="dataBar" id="{F1CAADF0-9E69-456B-8A80-1B7EF51FF9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S42</xm:sqref>
        </x14:conditionalFormatting>
        <x14:conditionalFormatting xmlns:xm="http://schemas.microsoft.com/office/excel/2006/main">
          <x14:cfRule type="dataBar" id="{38788DEF-D2D5-4E90-ABE7-5C5FCA46B87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S36 S38 S34</xm:sqref>
        </x14:conditionalFormatting>
        <x14:conditionalFormatting xmlns:xm="http://schemas.microsoft.com/office/excel/2006/main">
          <x14:cfRule type="dataBar" id="{B0F663F1-E475-4B07-9DB6-C3F8A83E062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</xm:sqref>
        </x14:conditionalFormatting>
        <x14:conditionalFormatting xmlns:xm="http://schemas.microsoft.com/office/excel/2006/main">
          <x14:cfRule type="dataBar" id="{8D4ACB50-9A62-4EC4-B358-3C76C31E019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S40 S42 S38 S36 S34</xm:sqref>
        </x14:conditionalFormatting>
        <x14:conditionalFormatting xmlns:xm="http://schemas.microsoft.com/office/excel/2006/main">
          <x14:cfRule type="dataBar" id="{922B438E-D0AD-49AD-A123-855E6BE67F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8797E218-5764-40E0-8648-0A3ABEA896A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F0"/>
  </sheetPr>
  <dimension ref="A1:AS48"/>
  <sheetViews>
    <sheetView showGridLines="0" topLeftCell="A10" zoomScale="40" zoomScaleNormal="40" workbookViewId="0">
      <selection activeCell="G16" sqref="G16:G17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1</v>
      </c>
      <c r="F2" s="78" t="s">
        <v>33</v>
      </c>
      <c r="G2" s="78"/>
      <c r="H2" s="34">
        <v>180152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tr">
        <f>'180151'!A4:AG4</f>
        <v>TABLERO DE CONTROL DE PROCESOS SUSTANTIVOS DEL SISTEMA DE GESTIÓN DE LA CALIDAD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tr">
        <f>'180151'!I6:AF6</f>
        <v>SEMANA OPERATIVA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tr">
        <f>'180151'!AG6:AG9</f>
        <v>% AVANCE REGISTRADO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5" t="str">
        <f>'PANEL DE CONTROL DISTRITAL'!I5</f>
        <v>CAMPAÑA DE ACTUALIZACION INTENSA 2020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45" t="str">
        <f>'180151'!I9</f>
        <v>2020-36</v>
      </c>
      <c r="J9" s="45" t="str">
        <f>'180151'!J9</f>
        <v>2020-37</v>
      </c>
      <c r="K9" s="45" t="str">
        <f>'180151'!K9</f>
        <v>2020-38</v>
      </c>
      <c r="L9" s="45" t="str">
        <f>'180151'!L9</f>
        <v>2020-39</v>
      </c>
      <c r="M9" s="45" t="str">
        <f>'180151'!M9</f>
        <v>2020-40</v>
      </c>
      <c r="N9" s="45" t="str">
        <f>'180151'!N9</f>
        <v>2020-41</v>
      </c>
      <c r="O9" s="45" t="str">
        <f>'180151'!O9</f>
        <v>2020-42</v>
      </c>
      <c r="P9" s="45" t="str">
        <f>'180151'!P9</f>
        <v>2020-43</v>
      </c>
      <c r="Q9" s="45" t="str">
        <f>'180151'!Q9</f>
        <v>2020-44</v>
      </c>
      <c r="R9" s="45" t="str">
        <f>'180151'!R9</f>
        <v>2020-45</v>
      </c>
      <c r="S9" s="45" t="str">
        <f>'180151'!S9</f>
        <v>2020-46</v>
      </c>
      <c r="T9" s="45" t="str">
        <f>'180151'!T9</f>
        <v>2020-47</v>
      </c>
      <c r="U9" s="45" t="str">
        <f>'180151'!U9</f>
        <v>2020-48</v>
      </c>
      <c r="V9" s="45" t="str">
        <f>'180151'!V9</f>
        <v>2020-49</v>
      </c>
      <c r="W9" s="45" t="str">
        <f>'180151'!W9</f>
        <v>2020-50</v>
      </c>
      <c r="X9" s="45" t="str">
        <f>'180151'!X9</f>
        <v>2020-51</v>
      </c>
      <c r="Y9" s="45" t="str">
        <f>'180151'!Y9</f>
        <v>2020-52</v>
      </c>
      <c r="Z9" s="45" t="str">
        <f>'180151'!Z9</f>
        <v>2020-53</v>
      </c>
      <c r="AA9" s="45" t="str">
        <f>'180151'!AA9</f>
        <v>2021-01</v>
      </c>
      <c r="AB9" s="45" t="str">
        <f>'180151'!AB9</f>
        <v>2021-02</v>
      </c>
      <c r="AC9" s="45" t="str">
        <f>'180151'!AC9</f>
        <v>2021-03</v>
      </c>
      <c r="AD9" s="45" t="str">
        <f>'180151'!AD9</f>
        <v>2021-04</v>
      </c>
      <c r="AE9" s="45" t="str">
        <f>'180151'!AE9</f>
        <v>2021-05</v>
      </c>
      <c r="AF9" s="45" t="str">
        <f>'180151'!AF9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79</v>
      </c>
      <c r="P10" s="47">
        <v>146</v>
      </c>
      <c r="Q10" s="47">
        <v>124</v>
      </c>
      <c r="R10" s="47">
        <v>125</v>
      </c>
      <c r="S10" s="47">
        <v>101</v>
      </c>
      <c r="T10" s="47">
        <v>140</v>
      </c>
      <c r="U10" s="47">
        <v>111</v>
      </c>
      <c r="V10" s="47">
        <v>148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1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79</v>
      </c>
      <c r="P11" s="46">
        <v>146</v>
      </c>
      <c r="Q11" s="46">
        <v>124</v>
      </c>
      <c r="R11" s="46">
        <v>125</v>
      </c>
      <c r="S11" s="73">
        <v>101</v>
      </c>
      <c r="T11" s="73">
        <v>140</v>
      </c>
      <c r="U11" s="73">
        <v>111</v>
      </c>
      <c r="V11" s="73">
        <v>148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79</v>
      </c>
      <c r="P13" s="49">
        <v>146</v>
      </c>
      <c r="Q13" s="49">
        <v>122</v>
      </c>
      <c r="R13" s="49">
        <v>125</v>
      </c>
      <c r="S13" s="72">
        <v>100</v>
      </c>
      <c r="T13" s="72">
        <v>138</v>
      </c>
      <c r="U13" s="72">
        <v>110</v>
      </c>
      <c r="V13" s="72">
        <v>147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0.99281314168377821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79</v>
      </c>
      <c r="P14" s="48">
        <v>146</v>
      </c>
      <c r="Q14" s="48">
        <v>124</v>
      </c>
      <c r="R14" s="48">
        <v>125</v>
      </c>
      <c r="S14" s="74">
        <v>101</v>
      </c>
      <c r="T14" s="74">
        <v>140</v>
      </c>
      <c r="U14" s="74">
        <v>111</v>
      </c>
      <c r="V14" s="74">
        <v>148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5</v>
      </c>
      <c r="K16" s="50">
        <v>5</v>
      </c>
      <c r="L16" s="50">
        <v>4</v>
      </c>
      <c r="M16" s="50">
        <v>6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5</v>
      </c>
      <c r="K17" s="48">
        <v>5</v>
      </c>
      <c r="L17" s="48">
        <v>4</v>
      </c>
      <c r="M17" s="48">
        <v>6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88</v>
      </c>
      <c r="Q19" s="51">
        <v>155</v>
      </c>
      <c r="R19" s="51">
        <v>127</v>
      </c>
      <c r="S19" s="63">
        <v>98</v>
      </c>
      <c r="T19" s="63">
        <v>102</v>
      </c>
      <c r="U19" s="63">
        <v>118</v>
      </c>
      <c r="V19" s="63">
        <v>120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88</v>
      </c>
      <c r="Q20" s="48">
        <v>155</v>
      </c>
      <c r="R20" s="48">
        <v>127</v>
      </c>
      <c r="S20" s="74">
        <v>98</v>
      </c>
      <c r="T20" s="74">
        <v>102</v>
      </c>
      <c r="U20" s="74">
        <v>118</v>
      </c>
      <c r="V20" s="74">
        <v>120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0</v>
      </c>
      <c r="J22" s="51">
        <v>5</v>
      </c>
      <c r="K22" s="51">
        <v>6</v>
      </c>
      <c r="L22" s="51">
        <v>7</v>
      </c>
      <c r="M22" s="51">
        <v>10</v>
      </c>
      <c r="N22" s="51">
        <v>0</v>
      </c>
      <c r="O22" s="51">
        <v>77</v>
      </c>
      <c r="P22" s="51">
        <v>115</v>
      </c>
      <c r="Q22" s="51">
        <v>117</v>
      </c>
      <c r="R22" s="51">
        <v>186</v>
      </c>
      <c r="S22" s="63">
        <v>118</v>
      </c>
      <c r="T22" s="63">
        <v>145</v>
      </c>
      <c r="U22" s="63">
        <v>129</v>
      </c>
      <c r="V22" s="63">
        <v>143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0</v>
      </c>
      <c r="J23" s="48">
        <v>5</v>
      </c>
      <c r="K23" s="48">
        <v>6</v>
      </c>
      <c r="L23" s="48">
        <v>7</v>
      </c>
      <c r="M23" s="48">
        <v>10</v>
      </c>
      <c r="N23" s="48">
        <v>0</v>
      </c>
      <c r="O23" s="48">
        <v>77</v>
      </c>
      <c r="P23" s="48">
        <v>115</v>
      </c>
      <c r="Q23" s="48">
        <v>117</v>
      </c>
      <c r="R23" s="48">
        <v>186</v>
      </c>
      <c r="S23" s="74">
        <v>118</v>
      </c>
      <c r="T23" s="74">
        <v>145</v>
      </c>
      <c r="U23" s="74">
        <v>129</v>
      </c>
      <c r="V23" s="74">
        <v>143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e">
        <f>'180151'!U31:AF32</f>
        <v>#VALUE!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e">
        <f>'180151'!U33:Z33</f>
        <v>#VALUE!</v>
      </c>
      <c r="J33" s="117"/>
      <c r="K33" s="117"/>
      <c r="L33" s="117"/>
      <c r="M33" s="117"/>
      <c r="N33" s="117"/>
      <c r="O33" s="117" t="e">
        <f>'180151'!AA33:AF33</f>
        <v>#VALUE!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1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0.99281314168377821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1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{2F1FA28A-D442-4F01-A89F-CE3A8DE143E8}</x14:id>
        </ext>
      </extLst>
    </cfRule>
  </conditionalFormatting>
  <conditionalFormatting sqref="H46:H47">
    <cfRule type="dataBar" priority="1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{AB4B2B54-AC9D-4FD4-9D05-803DD6074416}</x14:id>
        </ext>
      </extLst>
    </cfRule>
  </conditionalFormatting>
  <conditionalFormatting sqref="H34:H35 H37:H38 H40:H4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{3C5B8C08-3480-41C0-A571-9755E887C176}</x14:id>
        </ext>
      </extLst>
    </cfRule>
  </conditionalFormatting>
  <conditionalFormatting sqref="H43:H44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{69FAA0F4-CD3B-4831-BEC8-DC214CFEA462}</x14:id>
        </ext>
      </extLst>
    </cfRule>
  </conditionalFormatting>
  <conditionalFormatting sqref="H34:H35 H37:H38 H43:H44 H46:H47 H40:H4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{486DE632-5DDD-4794-83C6-D03FABA53299}</x14:id>
        </ext>
      </extLst>
    </cfRule>
  </conditionalFormatting>
  <conditionalFormatting sqref="AG10:AG11">
    <cfRule type="dataBar" priority="1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{2D605FF6-EFE7-474C-BFC9-BB06A7630549}</x14:id>
        </ext>
      </extLst>
    </cfRule>
  </conditionalFormatting>
  <conditionalFormatting sqref="AG22:AG23 AG13:AG14 AG10:AG11 AG16:AG17 AG19:AG20">
    <cfRule type="dataBar" priority="1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{5FF2C4EF-CEF9-4684-A297-5D282ACD5809}</x14:id>
        </ext>
      </extLst>
    </cfRule>
  </conditionalFormatting>
  <conditionalFormatting sqref="I14:R14 W14:AF14">
    <cfRule type="colorScale" priority="17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R20 W20:AF20">
    <cfRule type="colorScale" priority="17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R23 W23:AF23">
    <cfRule type="colorScale" priority="17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1:R11 W11:AF11">
    <cfRule type="colorScale" priority="17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17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M11">
    <cfRule type="colorScale" priority="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1:V11">
    <cfRule type="colorScale" priority="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4:V14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0:V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3:V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2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F1FA28A-D442-4F01-A89F-CE3A8DE143E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B4B2B54-AC9D-4FD4-9D05-803DD60744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3C5B8C08-3480-41C0-A571-9755E887C1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69FAA0F4-CD3B-4831-BEC8-DC214CFEA4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486DE632-5DDD-4794-83C6-D03FABA5329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2D605FF6-EFE7-474C-BFC9-BB06A76305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5FF2C4EF-CEF9-4684-A297-5D282ACD58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F0"/>
  </sheetPr>
  <dimension ref="A1:AS48"/>
  <sheetViews>
    <sheetView showGridLines="0" topLeftCell="D7" zoomScale="85" zoomScaleNormal="85" workbookViewId="0">
      <selection activeCell="S22" sqref="S22:V2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1</v>
      </c>
      <c r="F2" s="78" t="s">
        <v>33</v>
      </c>
      <c r="G2" s="78"/>
      <c r="H2" s="34">
        <v>180153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tr">
        <f>'180151'!A4:AG4</f>
        <v>TABLERO DE CONTROL DE PROCESOS SUSTANTIVOS DEL SISTEMA DE GESTIÓN DE LA CALIDAD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tr">
        <f>'180151'!I6:AF6</f>
        <v>SEMANA OPERATIVA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tr">
        <f>'180151'!AG6:AG9</f>
        <v>% AVANCE REGISTRADO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5" t="str">
        <f>'PANEL DE CONTROL DISTRITAL'!I5</f>
        <v>CAMPAÑA DE ACTUALIZACION INTENSA 2020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45" t="str">
        <f>'180151'!I9</f>
        <v>2020-36</v>
      </c>
      <c r="J9" s="45" t="str">
        <f>'180151'!J9</f>
        <v>2020-37</v>
      </c>
      <c r="K9" s="45" t="str">
        <f>'180151'!K9</f>
        <v>2020-38</v>
      </c>
      <c r="L9" s="45" t="str">
        <f>'180151'!L9</f>
        <v>2020-39</v>
      </c>
      <c r="M9" s="45" t="str">
        <f>'180151'!M9</f>
        <v>2020-40</v>
      </c>
      <c r="N9" s="45" t="str">
        <f>'180151'!N9</f>
        <v>2020-41</v>
      </c>
      <c r="O9" s="45" t="str">
        <f>'180151'!O9</f>
        <v>2020-42</v>
      </c>
      <c r="P9" s="45" t="str">
        <f>'180151'!P9</f>
        <v>2020-43</v>
      </c>
      <c r="Q9" s="45" t="str">
        <f>'180151'!Q9</f>
        <v>2020-44</v>
      </c>
      <c r="R9" s="45" t="str">
        <f>'180151'!R9</f>
        <v>2020-45</v>
      </c>
      <c r="S9" s="45" t="str">
        <f>'180151'!S9</f>
        <v>2020-46</v>
      </c>
      <c r="T9" s="45" t="str">
        <f>'180151'!T9</f>
        <v>2020-47</v>
      </c>
      <c r="U9" s="45" t="str">
        <f>'180151'!U9</f>
        <v>2020-48</v>
      </c>
      <c r="V9" s="45" t="str">
        <f>'180151'!V9</f>
        <v>2020-49</v>
      </c>
      <c r="W9" s="45" t="str">
        <f>'180151'!W9</f>
        <v>2020-50</v>
      </c>
      <c r="X9" s="45" t="str">
        <f>'180151'!X9</f>
        <v>2020-51</v>
      </c>
      <c r="Y9" s="45" t="str">
        <f>'180151'!Y9</f>
        <v>2020-52</v>
      </c>
      <c r="Z9" s="45" t="str">
        <f>'180151'!Z9</f>
        <v>2020-53</v>
      </c>
      <c r="AA9" s="45" t="str">
        <f>'180151'!AA9</f>
        <v>2021-01</v>
      </c>
      <c r="AB9" s="45" t="str">
        <f>'180151'!AB9</f>
        <v>2021-02</v>
      </c>
      <c r="AC9" s="45" t="str">
        <f>'180151'!AC9</f>
        <v>2021-03</v>
      </c>
      <c r="AD9" s="45" t="str">
        <f>'180151'!AD9</f>
        <v>2021-04</v>
      </c>
      <c r="AE9" s="45" t="str">
        <f>'180151'!AE9</f>
        <v>2021-05</v>
      </c>
      <c r="AF9" s="45" t="str">
        <f>'180151'!AF9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3</v>
      </c>
      <c r="K16" s="50">
        <v>5</v>
      </c>
      <c r="L16" s="50">
        <v>2</v>
      </c>
      <c r="M16" s="50">
        <v>3</v>
      </c>
      <c r="N16" s="50">
        <v>5</v>
      </c>
      <c r="O16" s="50">
        <v>3</v>
      </c>
      <c r="P16" s="50">
        <v>3</v>
      </c>
      <c r="Q16" s="50">
        <v>5</v>
      </c>
      <c r="R16" s="50">
        <v>4</v>
      </c>
      <c r="S16" s="50">
        <v>4</v>
      </c>
      <c r="T16" s="50">
        <v>5</v>
      </c>
      <c r="U16" s="50">
        <v>3</v>
      </c>
      <c r="V16" s="50">
        <v>4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3</v>
      </c>
      <c r="K17" s="48">
        <v>5</v>
      </c>
      <c r="L17" s="48">
        <v>2</v>
      </c>
      <c r="M17" s="48">
        <v>3</v>
      </c>
      <c r="N17" s="48">
        <v>5</v>
      </c>
      <c r="O17" s="48">
        <v>3</v>
      </c>
      <c r="P17" s="48">
        <v>3</v>
      </c>
      <c r="Q17" s="48">
        <v>5</v>
      </c>
      <c r="R17" s="48">
        <v>4</v>
      </c>
      <c r="S17" s="64">
        <v>4</v>
      </c>
      <c r="T17" s="64">
        <v>5</v>
      </c>
      <c r="U17" s="64">
        <v>3</v>
      </c>
      <c r="V17" s="64">
        <v>4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0</v>
      </c>
      <c r="K19" s="51">
        <v>0</v>
      </c>
      <c r="L19" s="51">
        <v>0</v>
      </c>
      <c r="M19" s="51">
        <v>0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63">
        <v>0</v>
      </c>
      <c r="T19" s="63">
        <v>0</v>
      </c>
      <c r="U19" s="63">
        <v>0</v>
      </c>
      <c r="V19" s="63">
        <v>1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0</v>
      </c>
      <c r="K20" s="48">
        <v>0</v>
      </c>
      <c r="L20" s="48">
        <v>0</v>
      </c>
      <c r="M20" s="48">
        <v>0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64">
        <v>0</v>
      </c>
      <c r="T20" s="64">
        <v>0</v>
      </c>
      <c r="U20" s="64">
        <v>0</v>
      </c>
      <c r="V20" s="64">
        <v>1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2</v>
      </c>
      <c r="J22" s="51">
        <v>3</v>
      </c>
      <c r="K22" s="51">
        <v>8</v>
      </c>
      <c r="L22" s="51">
        <v>4</v>
      </c>
      <c r="M22" s="51">
        <v>7</v>
      </c>
      <c r="N22" s="51">
        <v>10</v>
      </c>
      <c r="O22" s="51">
        <v>16</v>
      </c>
      <c r="P22" s="51">
        <v>9</v>
      </c>
      <c r="Q22" s="51">
        <v>8</v>
      </c>
      <c r="R22" s="51">
        <v>11</v>
      </c>
      <c r="S22" s="63">
        <v>7</v>
      </c>
      <c r="T22" s="63">
        <v>19</v>
      </c>
      <c r="U22" s="63">
        <v>9</v>
      </c>
      <c r="V22" s="63">
        <v>11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2</v>
      </c>
      <c r="J23" s="48">
        <v>3</v>
      </c>
      <c r="K23" s="48">
        <v>8</v>
      </c>
      <c r="L23" s="48">
        <v>4</v>
      </c>
      <c r="M23" s="48">
        <v>7</v>
      </c>
      <c r="N23" s="48">
        <v>10</v>
      </c>
      <c r="O23" s="48">
        <v>16</v>
      </c>
      <c r="P23" s="48">
        <v>9</v>
      </c>
      <c r="Q23" s="48">
        <v>8</v>
      </c>
      <c r="R23" s="48">
        <v>11</v>
      </c>
      <c r="S23" s="64">
        <v>7</v>
      </c>
      <c r="T23" s="64">
        <v>19</v>
      </c>
      <c r="U23" s="64">
        <v>9</v>
      </c>
      <c r="V23" s="64">
        <v>11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e">
        <f>'180151'!U31:AF32</f>
        <v>#VALUE!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e">
        <f>'180151'!U33:Z33</f>
        <v>#VALUE!</v>
      </c>
      <c r="J33" s="117"/>
      <c r="K33" s="117"/>
      <c r="L33" s="117"/>
      <c r="M33" s="117"/>
      <c r="N33" s="117"/>
      <c r="O33" s="117" t="e">
        <f>'180151'!AA33:AF33</f>
        <v>#VALUE!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{2703D0DA-1672-4309-AC96-92A9C27B8F7F}</x14:id>
        </ext>
      </extLst>
    </cfRule>
  </conditionalFormatting>
  <conditionalFormatting sqref="H46:H4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{635350CB-06E2-4E8E-8DDB-7B33A62B53B3}</x14:id>
        </ext>
      </extLst>
    </cfRule>
  </conditionalFormatting>
  <conditionalFormatting sqref="H34:H35 H37:H38 H40:H4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{A42BD915-699A-4AD0-A508-271E9E0579F0}</x14:id>
        </ext>
      </extLst>
    </cfRule>
  </conditionalFormatting>
  <conditionalFormatting sqref="H43:H4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{4CC83AFB-CD78-42AA-8638-7632C9ADB19C}</x14:id>
        </ext>
      </extLst>
    </cfRule>
  </conditionalFormatting>
  <conditionalFormatting sqref="H34:H35 H37:H38 H43:H44 H46:H47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{EC508934-94ED-4C47-A18B-CB37AB909F6C}</x14:id>
        </ext>
      </extLst>
    </cfRule>
  </conditionalFormatting>
  <conditionalFormatting sqref="AG10:AG1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{D8F72A4A-5E75-49B8-AF87-5804CE46DC9D}</x14:id>
        </ext>
      </extLst>
    </cfRule>
  </conditionalFormatting>
  <conditionalFormatting sqref="AG22:AG23 AG13:AG14 AG10:AG11 AG16:AG17 AG19:AG2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{6C721F80-1DA7-4578-A2F2-956BFBC86C9F}</x14:id>
        </ext>
      </extLst>
    </cfRule>
  </conditionalFormatting>
  <conditionalFormatting sqref="I14:AF14">
    <cfRule type="colorScale" priority="18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R20 W20:AF20">
    <cfRule type="colorScale" priority="18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R23 W23:AF23">
    <cfRule type="colorScale" priority="18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1:AF11">
    <cfRule type="colorScale" priority="19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R17 W17:AF17">
    <cfRule type="colorScale" priority="19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M11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0:V20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3:V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3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703D0DA-1672-4309-AC96-92A9C27B8F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635350CB-06E2-4E8E-8DDB-7B33A62B53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42BD915-699A-4AD0-A508-271E9E0579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CC83AFB-CD78-42AA-8638-7632C9ADB1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EC508934-94ED-4C47-A18B-CB37AB909F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D8F72A4A-5E75-49B8-AF87-5804CE46DC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6C721F80-1DA7-4578-A2F2-956BFBC86C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B0F0"/>
  </sheetPr>
  <dimension ref="A1:AS48"/>
  <sheetViews>
    <sheetView showGridLines="0" topLeftCell="F1" zoomScale="85" zoomScaleNormal="85" workbookViewId="0">
      <selection activeCell="S22" sqref="S22:V2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1</v>
      </c>
      <c r="F2" s="78" t="s">
        <v>33</v>
      </c>
      <c r="G2" s="78"/>
      <c r="H2" s="34">
        <v>180154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tr">
        <f>'180151'!A4:AG4</f>
        <v>TABLERO DE CONTROL DE PROCESOS SUSTANTIVOS DEL SISTEMA DE GESTIÓN DE LA CALIDAD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tr">
        <f>'180151'!I6:AF6</f>
        <v>SEMANA OPERATIVA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tr">
        <f>'180151'!AG6:AG9</f>
        <v>% AVANCE REGISTRADO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5" t="str">
        <f>'PANEL DE CONTROL DISTRITAL'!I5</f>
        <v>CAMPAÑA DE ACTUALIZACION INTENSA 2020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45" t="str">
        <f>'180151'!I9</f>
        <v>2020-36</v>
      </c>
      <c r="J9" s="45" t="str">
        <f>'180151'!J9</f>
        <v>2020-37</v>
      </c>
      <c r="K9" s="45" t="str">
        <f>'180151'!K9</f>
        <v>2020-38</v>
      </c>
      <c r="L9" s="45" t="str">
        <f>'180151'!L9</f>
        <v>2020-39</v>
      </c>
      <c r="M9" s="45" t="str">
        <f>'180151'!M9</f>
        <v>2020-40</v>
      </c>
      <c r="N9" s="45" t="str">
        <f>'180151'!N9</f>
        <v>2020-41</v>
      </c>
      <c r="O9" s="45" t="str">
        <f>'180151'!O9</f>
        <v>2020-42</v>
      </c>
      <c r="P9" s="45" t="str">
        <f>'180151'!P9</f>
        <v>2020-43</v>
      </c>
      <c r="Q9" s="45" t="str">
        <f>'180151'!Q9</f>
        <v>2020-44</v>
      </c>
      <c r="R9" s="45" t="str">
        <f>'180151'!R9</f>
        <v>2020-45</v>
      </c>
      <c r="S9" s="45" t="str">
        <f>'180151'!S9</f>
        <v>2020-46</v>
      </c>
      <c r="T9" s="45" t="str">
        <f>'180151'!T9</f>
        <v>2020-47</v>
      </c>
      <c r="U9" s="45" t="str">
        <f>'180151'!U9</f>
        <v>2020-48</v>
      </c>
      <c r="V9" s="45" t="str">
        <f>'180151'!V9</f>
        <v>2020-49</v>
      </c>
      <c r="W9" s="45" t="str">
        <f>'180151'!W9</f>
        <v>2020-50</v>
      </c>
      <c r="X9" s="45" t="str">
        <f>'180151'!X9</f>
        <v>2020-51</v>
      </c>
      <c r="Y9" s="45" t="str">
        <f>'180151'!Y9</f>
        <v>2020-52</v>
      </c>
      <c r="Z9" s="45" t="str">
        <f>'180151'!Z9</f>
        <v>2020-53</v>
      </c>
      <c r="AA9" s="45" t="str">
        <f>'180151'!AA9</f>
        <v>2021-01</v>
      </c>
      <c r="AB9" s="45" t="str">
        <f>'180151'!AB9</f>
        <v>2021-02</v>
      </c>
      <c r="AC9" s="45" t="str">
        <f>'180151'!AC9</f>
        <v>2021-03</v>
      </c>
      <c r="AD9" s="45" t="str">
        <f>'180151'!AD9</f>
        <v>2021-04</v>
      </c>
      <c r="AE9" s="45" t="str">
        <f>'180151'!AE9</f>
        <v>2021-05</v>
      </c>
      <c r="AF9" s="45" t="str">
        <f>'180151'!AF9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0</v>
      </c>
      <c r="J10" s="47">
        <v>0</v>
      </c>
      <c r="K10" s="47">
        <v>0</v>
      </c>
      <c r="L10" s="47">
        <v>0</v>
      </c>
      <c r="M10" s="47">
        <v>0</v>
      </c>
      <c r="N10" s="47">
        <v>0</v>
      </c>
      <c r="O10" s="47">
        <v>0</v>
      </c>
      <c r="P10" s="47">
        <v>0</v>
      </c>
      <c r="Q10" s="47">
        <v>0</v>
      </c>
      <c r="R10" s="47">
        <v>0</v>
      </c>
      <c r="S10" s="47">
        <v>0</v>
      </c>
      <c r="T10" s="47">
        <v>0</v>
      </c>
      <c r="U10" s="47">
        <v>0</v>
      </c>
      <c r="V10" s="47">
        <v>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0</v>
      </c>
      <c r="J11" s="46">
        <v>0</v>
      </c>
      <c r="K11" s="46">
        <v>0</v>
      </c>
      <c r="L11" s="46">
        <v>0</v>
      </c>
      <c r="M11" s="46">
        <v>0</v>
      </c>
      <c r="N11" s="46">
        <v>0</v>
      </c>
      <c r="O11" s="46">
        <v>0</v>
      </c>
      <c r="P11" s="46">
        <v>0</v>
      </c>
      <c r="Q11" s="46">
        <v>0</v>
      </c>
      <c r="R11" s="46">
        <v>0</v>
      </c>
      <c r="S11" s="46">
        <v>0</v>
      </c>
      <c r="T11" s="46">
        <v>0</v>
      </c>
      <c r="U11" s="46">
        <v>0</v>
      </c>
      <c r="V11" s="46">
        <v>0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0</v>
      </c>
      <c r="J13" s="49">
        <v>0</v>
      </c>
      <c r="K13" s="49">
        <v>0</v>
      </c>
      <c r="L13" s="49">
        <v>0</v>
      </c>
      <c r="M13" s="49">
        <v>0</v>
      </c>
      <c r="N13" s="49">
        <v>0</v>
      </c>
      <c r="O13" s="49">
        <v>0</v>
      </c>
      <c r="P13" s="49">
        <v>0</v>
      </c>
      <c r="Q13" s="49">
        <v>0</v>
      </c>
      <c r="R13" s="49">
        <v>0</v>
      </c>
      <c r="S13" s="49">
        <v>0</v>
      </c>
      <c r="T13" s="49">
        <v>0</v>
      </c>
      <c r="U13" s="49">
        <v>0</v>
      </c>
      <c r="V13" s="49">
        <v>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0</v>
      </c>
      <c r="J14" s="48">
        <v>0</v>
      </c>
      <c r="K14" s="48">
        <v>0</v>
      </c>
      <c r="L14" s="48">
        <v>0</v>
      </c>
      <c r="M14" s="48">
        <v>0</v>
      </c>
      <c r="N14" s="48">
        <v>0</v>
      </c>
      <c r="O14" s="48">
        <v>0</v>
      </c>
      <c r="P14" s="48">
        <v>0</v>
      </c>
      <c r="Q14" s="48">
        <v>0</v>
      </c>
      <c r="R14" s="48">
        <v>0</v>
      </c>
      <c r="S14" s="48">
        <v>0</v>
      </c>
      <c r="T14" s="48">
        <v>0</v>
      </c>
      <c r="U14" s="48">
        <v>0</v>
      </c>
      <c r="V14" s="48">
        <v>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0</v>
      </c>
      <c r="J16" s="50">
        <v>3</v>
      </c>
      <c r="K16" s="50">
        <v>6</v>
      </c>
      <c r="L16" s="50">
        <v>4</v>
      </c>
      <c r="M16" s="50">
        <v>4</v>
      </c>
      <c r="N16" s="50">
        <v>3</v>
      </c>
      <c r="O16" s="50">
        <v>3</v>
      </c>
      <c r="P16" s="50">
        <v>5</v>
      </c>
      <c r="Q16" s="50">
        <v>5</v>
      </c>
      <c r="R16" s="50">
        <v>4</v>
      </c>
      <c r="S16" s="50">
        <v>3</v>
      </c>
      <c r="T16" s="50">
        <v>6</v>
      </c>
      <c r="U16" s="50">
        <v>5</v>
      </c>
      <c r="V16" s="50">
        <v>6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0</v>
      </c>
      <c r="J17" s="48">
        <v>3</v>
      </c>
      <c r="K17" s="48">
        <v>6</v>
      </c>
      <c r="L17" s="48">
        <v>4</v>
      </c>
      <c r="M17" s="48">
        <v>4</v>
      </c>
      <c r="N17" s="48">
        <v>3</v>
      </c>
      <c r="O17" s="48">
        <v>3</v>
      </c>
      <c r="P17" s="48">
        <v>5</v>
      </c>
      <c r="Q17" s="48">
        <v>5</v>
      </c>
      <c r="R17" s="48">
        <v>4</v>
      </c>
      <c r="S17" s="64">
        <v>3</v>
      </c>
      <c r="T17" s="64">
        <v>6</v>
      </c>
      <c r="U17" s="64">
        <v>5</v>
      </c>
      <c r="V17" s="64">
        <v>6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2</v>
      </c>
      <c r="K19" s="51">
        <v>0</v>
      </c>
      <c r="L19" s="51">
        <v>0</v>
      </c>
      <c r="M19" s="51">
        <v>1</v>
      </c>
      <c r="N19" s="51">
        <v>0</v>
      </c>
      <c r="O19" s="51">
        <v>0</v>
      </c>
      <c r="P19" s="51">
        <v>0</v>
      </c>
      <c r="Q19" s="51">
        <v>0</v>
      </c>
      <c r="R19" s="51">
        <v>0</v>
      </c>
      <c r="S19" s="51">
        <v>0</v>
      </c>
      <c r="T19" s="51">
        <v>0</v>
      </c>
      <c r="U19" s="51">
        <v>0</v>
      </c>
      <c r="V19" s="51">
        <v>0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2</v>
      </c>
      <c r="K20" s="48">
        <v>0</v>
      </c>
      <c r="L20" s="48">
        <v>0</v>
      </c>
      <c r="M20" s="48">
        <v>1</v>
      </c>
      <c r="N20" s="48">
        <v>0</v>
      </c>
      <c r="O20" s="48">
        <v>0</v>
      </c>
      <c r="P20" s="48">
        <v>0</v>
      </c>
      <c r="Q20" s="48">
        <v>0</v>
      </c>
      <c r="R20" s="48">
        <v>0</v>
      </c>
      <c r="S20" s="48">
        <v>0</v>
      </c>
      <c r="T20" s="48">
        <v>0</v>
      </c>
      <c r="U20" s="48">
        <v>0</v>
      </c>
      <c r="V20" s="48">
        <v>0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0</v>
      </c>
      <c r="J22" s="51">
        <v>1</v>
      </c>
      <c r="K22" s="51">
        <v>11</v>
      </c>
      <c r="L22" s="51">
        <v>3</v>
      </c>
      <c r="M22" s="51">
        <v>3</v>
      </c>
      <c r="N22" s="51">
        <v>1</v>
      </c>
      <c r="O22" s="51">
        <v>6</v>
      </c>
      <c r="P22" s="51">
        <v>14</v>
      </c>
      <c r="Q22" s="51">
        <v>8</v>
      </c>
      <c r="R22" s="51">
        <v>4</v>
      </c>
      <c r="S22" s="63">
        <v>2</v>
      </c>
      <c r="T22" s="63">
        <v>6</v>
      </c>
      <c r="U22" s="63">
        <v>8</v>
      </c>
      <c r="V22" s="63">
        <v>6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0</v>
      </c>
      <c r="J23" s="48">
        <v>1</v>
      </c>
      <c r="K23" s="48">
        <v>11</v>
      </c>
      <c r="L23" s="48">
        <v>3</v>
      </c>
      <c r="M23" s="48">
        <v>3</v>
      </c>
      <c r="N23" s="48">
        <v>1</v>
      </c>
      <c r="O23" s="48">
        <v>6</v>
      </c>
      <c r="P23" s="48">
        <v>14</v>
      </c>
      <c r="Q23" s="48">
        <v>8</v>
      </c>
      <c r="R23" s="48">
        <v>4</v>
      </c>
      <c r="S23" s="64">
        <v>2</v>
      </c>
      <c r="T23" s="64">
        <v>6</v>
      </c>
      <c r="U23" s="64">
        <v>8</v>
      </c>
      <c r="V23" s="64">
        <v>6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e">
        <f>'180151'!U31:AF32</f>
        <v>#VALUE!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e">
        <f>'180151'!U33:Z33</f>
        <v>#VALUE!</v>
      </c>
      <c r="J33" s="117"/>
      <c r="K33" s="117"/>
      <c r="L33" s="117"/>
      <c r="M33" s="117"/>
      <c r="N33" s="117"/>
      <c r="O33" s="117" t="e">
        <f>'180151'!AA33:AF33</f>
        <v>#VALUE!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{F9E793FC-16D4-4B38-8828-3A0424C6CB76}</x14:id>
        </ext>
      </extLst>
    </cfRule>
  </conditionalFormatting>
  <conditionalFormatting sqref="H46:H47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{DCBAEA71-4C25-4915-ABA6-920F45093886}</x14:id>
        </ext>
      </extLst>
    </cfRule>
  </conditionalFormatting>
  <conditionalFormatting sqref="H34:H35 H37:H38 H40:H41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{ABEBE03F-0310-4FD5-B681-59EACAC50390}</x14:id>
        </ext>
      </extLst>
    </cfRule>
  </conditionalFormatting>
  <conditionalFormatting sqref="H43:H44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{F17CEF1A-C50D-45B9-8B53-343191DC4E42}</x14:id>
        </ext>
      </extLst>
    </cfRule>
  </conditionalFormatting>
  <conditionalFormatting sqref="H34:H35 H37:H38 H43:H44 H46:H47 H40:H41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{AAE627F3-920D-425A-A074-B07F17A96D22}</x14:id>
        </ext>
      </extLst>
    </cfRule>
  </conditionalFormatting>
  <conditionalFormatting sqref="AG10:AG11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{3AFD173F-AF1D-478D-8A50-A42747FFA266}</x14:id>
        </ext>
      </extLst>
    </cfRule>
  </conditionalFormatting>
  <conditionalFormatting sqref="AG22:AG23 AG13:AG14 AG10:AG11 AG16:AG17 AG19:AG20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{B9A72A58-B706-498D-8D5C-B291B502934B}</x14:id>
        </ext>
      </extLst>
    </cfRule>
  </conditionalFormatting>
  <conditionalFormatting sqref="I14:AF14">
    <cfRule type="colorScale" priority="19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19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R23 W23:AF23">
    <cfRule type="colorScale" priority="19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1:AF11">
    <cfRule type="colorScale" priority="19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R17 W17:AF17">
    <cfRule type="colorScale" priority="19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M11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23:V23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4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9E793FC-16D4-4B38-8828-3A0424C6CB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CBAEA71-4C25-4915-ABA6-920F450938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BEBE03F-0310-4FD5-B681-59EACAC503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F17CEF1A-C50D-45B9-8B53-343191DC4E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AAE627F3-920D-425A-A074-B07F17A96D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3AFD173F-AF1D-478D-8A50-A42747FFA2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B9A72A58-B706-498D-8D5C-B291B502934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B050"/>
  </sheetPr>
  <dimension ref="A1:AS48"/>
  <sheetViews>
    <sheetView showGridLines="0" topLeftCell="A8" zoomScaleNormal="100" workbookViewId="0">
      <selection activeCell="U13" sqref="U1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2</v>
      </c>
      <c r="F2" s="78" t="s">
        <v>33</v>
      </c>
      <c r="G2" s="78"/>
      <c r="H2" s="34">
        <v>180251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1" t="str">
        <f>'180151'!I9</f>
        <v>2020-36</v>
      </c>
      <c r="J9" s="61" t="str">
        <f>'180151'!J9</f>
        <v>2020-37</v>
      </c>
      <c r="K9" s="61" t="str">
        <f>'180151'!K9</f>
        <v>2020-38</v>
      </c>
      <c r="L9" s="61" t="str">
        <f>'180151'!L9</f>
        <v>2020-39</v>
      </c>
      <c r="M9" s="61" t="str">
        <f>'180151'!M9</f>
        <v>2020-40</v>
      </c>
      <c r="N9" s="61" t="str">
        <f>'180151'!N9</f>
        <v>2020-41</v>
      </c>
      <c r="O9" s="61" t="str">
        <f>'180151'!O9</f>
        <v>2020-42</v>
      </c>
      <c r="P9" s="61" t="str">
        <f>'180151'!P9</f>
        <v>2020-43</v>
      </c>
      <c r="Q9" s="61" t="str">
        <f>'180151'!Q9</f>
        <v>2020-44</v>
      </c>
      <c r="R9" s="61" t="str">
        <f>'180151'!R9</f>
        <v>2020-45</v>
      </c>
      <c r="S9" s="61" t="str">
        <f>'180151'!S9</f>
        <v>2020-46</v>
      </c>
      <c r="T9" s="61" t="str">
        <f>'180151'!T9</f>
        <v>2020-47</v>
      </c>
      <c r="U9" s="61" t="str">
        <f>'180151'!U9</f>
        <v>2020-48</v>
      </c>
      <c r="V9" s="61" t="str">
        <f>'180151'!V9</f>
        <v>2020-49</v>
      </c>
      <c r="W9" s="61" t="str">
        <f>'180151'!W9</f>
        <v>2020-50</v>
      </c>
      <c r="X9" s="61" t="str">
        <f>'180151'!X9</f>
        <v>2020-51</v>
      </c>
      <c r="Y9" s="61" t="str">
        <f>'180151'!Y9</f>
        <v>2020-52</v>
      </c>
      <c r="Z9" s="61" t="str">
        <f>'180151'!Z9</f>
        <v>2020-53</v>
      </c>
      <c r="AA9" s="61" t="str">
        <f>'180151'!AA9</f>
        <v>2021-01</v>
      </c>
      <c r="AB9" s="61" t="str">
        <f>'180151'!AB9</f>
        <v>2021-02</v>
      </c>
      <c r="AC9" s="61" t="str">
        <f>'180151'!AC9</f>
        <v>2021-03</v>
      </c>
      <c r="AD9" s="61" t="str">
        <f>'180151'!AD9</f>
        <v>2021-04</v>
      </c>
      <c r="AE9" s="61" t="str">
        <f>'180151'!AE9</f>
        <v>2021-05</v>
      </c>
      <c r="AF9" s="61" t="str">
        <f>'180151'!AF9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108</v>
      </c>
      <c r="J10" s="47">
        <v>420</v>
      </c>
      <c r="K10" s="47">
        <v>489</v>
      </c>
      <c r="L10" s="47">
        <v>392</v>
      </c>
      <c r="M10" s="47">
        <v>532</v>
      </c>
      <c r="N10" s="47">
        <v>716</v>
      </c>
      <c r="O10" s="47">
        <v>658</v>
      </c>
      <c r="P10" s="47">
        <v>779</v>
      </c>
      <c r="Q10" s="47">
        <v>828</v>
      </c>
      <c r="R10" s="47">
        <v>891</v>
      </c>
      <c r="S10" s="47">
        <v>689</v>
      </c>
      <c r="T10" s="47">
        <v>919</v>
      </c>
      <c r="U10" s="47">
        <v>867</v>
      </c>
      <c r="V10" s="47">
        <v>1132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0.97566027964785085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108</v>
      </c>
      <c r="J11" s="46">
        <v>421</v>
      </c>
      <c r="K11" s="46">
        <v>491</v>
      </c>
      <c r="L11" s="46">
        <v>396</v>
      </c>
      <c r="M11" s="46">
        <v>538</v>
      </c>
      <c r="N11" s="46">
        <v>721</v>
      </c>
      <c r="O11" s="46">
        <v>667</v>
      </c>
      <c r="P11" s="46">
        <v>789</v>
      </c>
      <c r="Q11" s="46">
        <v>853</v>
      </c>
      <c r="R11" s="46">
        <v>926</v>
      </c>
      <c r="S11" s="46">
        <v>720</v>
      </c>
      <c r="T11" s="46">
        <v>955</v>
      </c>
      <c r="U11" s="46">
        <v>892</v>
      </c>
      <c r="V11" s="46">
        <v>1178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108</v>
      </c>
      <c r="J13" s="49">
        <v>417</v>
      </c>
      <c r="K13" s="49">
        <v>487</v>
      </c>
      <c r="L13" s="49">
        <v>391</v>
      </c>
      <c r="M13" s="49">
        <v>531</v>
      </c>
      <c r="N13" s="49">
        <v>711</v>
      </c>
      <c r="O13" s="49">
        <v>656</v>
      </c>
      <c r="P13" s="49">
        <v>777</v>
      </c>
      <c r="Q13" s="49">
        <v>825</v>
      </c>
      <c r="R13" s="49">
        <v>890</v>
      </c>
      <c r="S13" s="49">
        <v>689</v>
      </c>
      <c r="T13" s="49">
        <v>919</v>
      </c>
      <c r="U13" s="49">
        <v>866</v>
      </c>
      <c r="V13" s="49">
        <v>1132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0.99777070063694262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108</v>
      </c>
      <c r="J14" s="48">
        <v>420</v>
      </c>
      <c r="K14" s="48">
        <v>489</v>
      </c>
      <c r="L14" s="48">
        <v>392</v>
      </c>
      <c r="M14" s="48">
        <v>532</v>
      </c>
      <c r="N14" s="48">
        <v>716</v>
      </c>
      <c r="O14" s="48">
        <v>658</v>
      </c>
      <c r="P14" s="48">
        <v>779</v>
      </c>
      <c r="Q14" s="48">
        <v>828</v>
      </c>
      <c r="R14" s="48">
        <v>891</v>
      </c>
      <c r="S14" s="48">
        <v>689</v>
      </c>
      <c r="T14" s="48">
        <v>919</v>
      </c>
      <c r="U14" s="48">
        <v>867</v>
      </c>
      <c r="V14" s="48">
        <v>1132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418</v>
      </c>
      <c r="K19" s="51">
        <v>555</v>
      </c>
      <c r="L19" s="51">
        <v>459</v>
      </c>
      <c r="M19" s="51">
        <v>570</v>
      </c>
      <c r="N19" s="51">
        <v>413</v>
      </c>
      <c r="O19" s="51">
        <v>871</v>
      </c>
      <c r="P19" s="51">
        <v>515</v>
      </c>
      <c r="Q19" s="51">
        <v>968</v>
      </c>
      <c r="R19" s="51">
        <v>858</v>
      </c>
      <c r="S19" s="51">
        <v>712</v>
      </c>
      <c r="T19" s="51">
        <v>852</v>
      </c>
      <c r="U19" s="51">
        <v>783</v>
      </c>
      <c r="V19" s="51">
        <v>1122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IFERROR(SUM(I16:AF16)/SUM(I17:AF17),0)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418</v>
      </c>
      <c r="K20" s="48">
        <v>555</v>
      </c>
      <c r="L20" s="48">
        <v>459</v>
      </c>
      <c r="M20" s="48">
        <v>570</v>
      </c>
      <c r="N20" s="48">
        <v>413</v>
      </c>
      <c r="O20" s="48">
        <v>871</v>
      </c>
      <c r="P20" s="48">
        <v>515</v>
      </c>
      <c r="Q20" s="48">
        <v>968</v>
      </c>
      <c r="R20" s="48">
        <v>858</v>
      </c>
      <c r="S20" s="48">
        <v>712</v>
      </c>
      <c r="T20" s="48">
        <v>852</v>
      </c>
      <c r="U20" s="48">
        <v>783</v>
      </c>
      <c r="V20" s="48">
        <v>1122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14</v>
      </c>
      <c r="J22" s="51">
        <v>116</v>
      </c>
      <c r="K22" s="51">
        <v>189</v>
      </c>
      <c r="L22" s="51">
        <v>244</v>
      </c>
      <c r="M22" s="51">
        <v>448</v>
      </c>
      <c r="N22" s="51">
        <v>578</v>
      </c>
      <c r="O22" s="51">
        <v>736</v>
      </c>
      <c r="P22" s="51">
        <v>721</v>
      </c>
      <c r="Q22" s="51">
        <v>1013</v>
      </c>
      <c r="R22" s="51">
        <v>1207</v>
      </c>
      <c r="S22" s="51">
        <v>1109</v>
      </c>
      <c r="T22" s="51">
        <v>1022</v>
      </c>
      <c r="U22" s="51">
        <v>966</v>
      </c>
      <c r="V22" s="51">
        <v>945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0.99561450422505082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14</v>
      </c>
      <c r="J23" s="48">
        <v>116</v>
      </c>
      <c r="K23" s="48">
        <v>189</v>
      </c>
      <c r="L23" s="48">
        <v>244</v>
      </c>
      <c r="M23" s="48">
        <v>448</v>
      </c>
      <c r="N23" s="48">
        <v>578</v>
      </c>
      <c r="O23" s="48">
        <v>736</v>
      </c>
      <c r="P23" s="48">
        <v>721</v>
      </c>
      <c r="Q23" s="48">
        <v>1013</v>
      </c>
      <c r="R23" s="48">
        <v>1207</v>
      </c>
      <c r="S23" s="48">
        <v>1109</v>
      </c>
      <c r="T23" s="48">
        <v>1063</v>
      </c>
      <c r="U23" s="48">
        <v>966</v>
      </c>
      <c r="V23" s="48">
        <v>945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">
        <v>35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">
        <v>36</v>
      </c>
      <c r="J33" s="117"/>
      <c r="K33" s="117"/>
      <c r="L33" s="117"/>
      <c r="M33" s="117"/>
      <c r="N33" s="117"/>
      <c r="O33" s="117" t="s">
        <v>37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0.97566027964785085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57">
        <f>AG13</f>
        <v>0.99777070063694262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57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0.99561450422505082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{BA3D1FA1-561A-41EA-9417-C980DF9D226A}</x14:id>
        </ext>
      </extLst>
    </cfRule>
  </conditionalFormatting>
  <conditionalFormatting sqref="H46:H4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{DA321CD5-41CE-449A-8229-53477C62347C}</x14:id>
        </ext>
      </extLst>
    </cfRule>
  </conditionalFormatting>
  <conditionalFormatting sqref="H34:H35 H37:H38 H40:H4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{AB1C0FFE-5170-4F87-9E7C-4A129DF2D9FE}</x14:id>
        </ext>
      </extLst>
    </cfRule>
  </conditionalFormatting>
  <conditionalFormatting sqref="H43:H44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{422C1E2B-F3D5-4CB8-8F73-5A203521861F}</x14:id>
        </ext>
      </extLst>
    </cfRule>
  </conditionalFormatting>
  <conditionalFormatting sqref="H34:H35 H37:H38 H43:H44 H46:H47 H40:H4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{FD4EF0ED-95E3-4C15-ADDA-D1CAFB83CE4A}</x14:id>
        </ext>
      </extLst>
    </cfRule>
  </conditionalFormatting>
  <conditionalFormatting sqref="AG10:AG1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{FB70E10D-21BB-4130-8C71-2AF56214B929}</x14:id>
        </ext>
      </extLst>
    </cfRule>
  </conditionalFormatting>
  <conditionalFormatting sqref="AG22:AG23 AG19:AG20 AG13:AG14 AG10:AG11 AG16:AG17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{05B61528-CD87-40F8-9E56-6D9E2685F2EE}</x14:id>
        </ext>
      </extLst>
    </cfRule>
  </conditionalFormatting>
  <conditionalFormatting sqref="I14:AF14">
    <cfRule type="colorScale" priority="19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19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F23">
    <cfRule type="colorScale" priority="19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19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19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5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A3D1FA1-561A-41EA-9417-C980DF9D22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DA321CD5-41CE-449A-8229-53477C6234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AB1C0FFE-5170-4F87-9E7C-4A129DF2D9F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422C1E2B-F3D5-4CB8-8F73-5A203521861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FD4EF0ED-95E3-4C15-ADDA-D1CAFB83CE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FB70E10D-21BB-4130-8C71-2AF56214B9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05B61528-CD87-40F8-9E56-6D9E2685F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AG19:AG20 AG13:AG14 AG10:AG11 AG16:AG17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B050"/>
  </sheetPr>
  <dimension ref="A1:AS48"/>
  <sheetViews>
    <sheetView showGridLines="0" topLeftCell="H1" zoomScale="85" zoomScaleNormal="85" workbookViewId="0">
      <selection activeCell="H22" sqref="H2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2</v>
      </c>
      <c r="F2" s="78" t="s">
        <v>33</v>
      </c>
      <c r="G2" s="78"/>
      <c r="H2" s="34">
        <v>180252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tr">
        <f>'180251'!A4:AG4</f>
        <v>TABLERO DE CONTROL DE PROCESOS SUSTANTIVOS DEL SISTEMA DE GESTIÓN DE LA CALIDAD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tr">
        <f>'180251'!I6:AF6</f>
        <v>SEMANA OPERATIVA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tr">
        <f>'180251'!AG6:AG9</f>
        <v>% AVANCE REGISTRADO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5" t="str">
        <f>'PANEL DE CONTROL DISTRITAL'!I5</f>
        <v>CAMPAÑA DE ACTUALIZACION INTENSA 2020</v>
      </c>
      <c r="J7" s="156"/>
      <c r="K7" s="156"/>
      <c r="L7" s="156"/>
      <c r="M7" s="156"/>
      <c r="N7" s="156"/>
      <c r="O7" s="156"/>
      <c r="P7" s="156"/>
      <c r="Q7" s="156"/>
      <c r="R7" s="156"/>
      <c r="S7" s="156"/>
      <c r="T7" s="156"/>
      <c r="U7" s="156"/>
      <c r="V7" s="156"/>
      <c r="W7" s="156"/>
      <c r="X7" s="156"/>
      <c r="Y7" s="156"/>
      <c r="Z7" s="156"/>
      <c r="AA7" s="156"/>
      <c r="AB7" s="156"/>
      <c r="AC7" s="156"/>
      <c r="AD7" s="156"/>
      <c r="AE7" s="156"/>
      <c r="AF7" s="156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45" t="str">
        <f>'180251'!I9</f>
        <v>2020-36</v>
      </c>
      <c r="J9" s="45" t="str">
        <f>'180251'!J9</f>
        <v>2020-37</v>
      </c>
      <c r="K9" s="45" t="str">
        <f>'180251'!K9</f>
        <v>2020-38</v>
      </c>
      <c r="L9" s="45" t="str">
        <f>'180251'!L9</f>
        <v>2020-39</v>
      </c>
      <c r="M9" s="45" t="str">
        <f>'180251'!M9</f>
        <v>2020-40</v>
      </c>
      <c r="N9" s="45" t="str">
        <f>'180251'!N9</f>
        <v>2020-41</v>
      </c>
      <c r="O9" s="45" t="str">
        <f>'180251'!O9</f>
        <v>2020-42</v>
      </c>
      <c r="P9" s="45" t="str">
        <f>'180251'!P9</f>
        <v>2020-43</v>
      </c>
      <c r="Q9" s="45" t="str">
        <f>'180251'!Q9</f>
        <v>2020-44</v>
      </c>
      <c r="R9" s="45" t="str">
        <f>'180251'!R9</f>
        <v>2020-45</v>
      </c>
      <c r="S9" s="45" t="str">
        <f>'180251'!S9</f>
        <v>2020-46</v>
      </c>
      <c r="T9" s="45" t="str">
        <f>'180251'!T9</f>
        <v>2020-47</v>
      </c>
      <c r="U9" s="45" t="str">
        <f>'180251'!U9</f>
        <v>2020-48</v>
      </c>
      <c r="V9" s="45" t="str">
        <f>'180251'!V9</f>
        <v>2020-49</v>
      </c>
      <c r="W9" s="45" t="str">
        <f>'180251'!W9</f>
        <v>2020-50</v>
      </c>
      <c r="X9" s="45" t="str">
        <f>'180251'!X9</f>
        <v>2020-51</v>
      </c>
      <c r="Y9" s="45" t="str">
        <f>'180251'!Y9</f>
        <v>2020-52</v>
      </c>
      <c r="Z9" s="45" t="str">
        <f>'180251'!Z9</f>
        <v>2020-53</v>
      </c>
      <c r="AA9" s="45" t="str">
        <f>'180251'!AA9</f>
        <v>2021-01</v>
      </c>
      <c r="AB9" s="45" t="str">
        <f>'180251'!AB9</f>
        <v>2021-02</v>
      </c>
      <c r="AC9" s="45" t="str">
        <f>'180251'!AC9</f>
        <v>2021-03</v>
      </c>
      <c r="AD9" s="45" t="str">
        <f>'180251'!AD9</f>
        <v>2021-04</v>
      </c>
      <c r="AE9" s="45" t="str">
        <f>'180251'!AE9</f>
        <v>2021-05</v>
      </c>
      <c r="AF9" s="45" t="str">
        <f>'180251'!AF9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45</v>
      </c>
      <c r="J10" s="47">
        <v>166</v>
      </c>
      <c r="K10" s="47">
        <v>170</v>
      </c>
      <c r="L10" s="47">
        <v>128</v>
      </c>
      <c r="M10" s="47">
        <v>160</v>
      </c>
      <c r="N10" s="47">
        <v>167</v>
      </c>
      <c r="O10" s="47">
        <v>136</v>
      </c>
      <c r="P10" s="47">
        <v>150</v>
      </c>
      <c r="Q10" s="47">
        <v>192</v>
      </c>
      <c r="R10" s="47">
        <v>212</v>
      </c>
      <c r="S10" s="47">
        <v>187</v>
      </c>
      <c r="T10" s="47">
        <v>246</v>
      </c>
      <c r="U10" s="47">
        <v>205</v>
      </c>
      <c r="V10" s="47">
        <v>260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0.98217179902755269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46</v>
      </c>
      <c r="J11" s="46">
        <v>166</v>
      </c>
      <c r="K11" s="46">
        <v>176</v>
      </c>
      <c r="L11" s="46">
        <v>131</v>
      </c>
      <c r="M11" s="46">
        <v>162</v>
      </c>
      <c r="N11" s="46">
        <v>170</v>
      </c>
      <c r="O11" s="46">
        <v>139</v>
      </c>
      <c r="P11" s="46">
        <v>154</v>
      </c>
      <c r="Q11" s="46">
        <v>195</v>
      </c>
      <c r="R11" s="46">
        <v>218</v>
      </c>
      <c r="S11" s="46">
        <v>190</v>
      </c>
      <c r="T11" s="46">
        <v>251</v>
      </c>
      <c r="U11" s="46">
        <v>208</v>
      </c>
      <c r="V11" s="46">
        <v>262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45</v>
      </c>
      <c r="J13" s="49">
        <v>165</v>
      </c>
      <c r="K13" s="49">
        <v>170</v>
      </c>
      <c r="L13" s="49">
        <v>128</v>
      </c>
      <c r="M13" s="49">
        <v>159</v>
      </c>
      <c r="N13" s="49">
        <v>166</v>
      </c>
      <c r="O13" s="49">
        <v>136</v>
      </c>
      <c r="P13" s="49">
        <v>150</v>
      </c>
      <c r="Q13" s="49">
        <v>191</v>
      </c>
      <c r="R13" s="49">
        <v>212</v>
      </c>
      <c r="S13" s="49">
        <v>187</v>
      </c>
      <c r="T13" s="49">
        <v>246</v>
      </c>
      <c r="U13" s="49">
        <v>205</v>
      </c>
      <c r="V13" s="49">
        <v>260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0.99834983498349839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45</v>
      </c>
      <c r="J14" s="48">
        <v>166</v>
      </c>
      <c r="K14" s="48">
        <v>170</v>
      </c>
      <c r="L14" s="48">
        <v>128</v>
      </c>
      <c r="M14" s="48">
        <v>160</v>
      </c>
      <c r="N14" s="48">
        <v>167</v>
      </c>
      <c r="O14" s="48">
        <v>136</v>
      </c>
      <c r="P14" s="48">
        <v>150</v>
      </c>
      <c r="Q14" s="48">
        <v>192</v>
      </c>
      <c r="R14" s="48">
        <v>212</v>
      </c>
      <c r="S14" s="48">
        <v>187</v>
      </c>
      <c r="T14" s="48">
        <v>246</v>
      </c>
      <c r="U14" s="48">
        <v>205</v>
      </c>
      <c r="V14" s="48">
        <v>260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122</v>
      </c>
      <c r="K19" s="51">
        <v>227</v>
      </c>
      <c r="L19" s="51">
        <v>162</v>
      </c>
      <c r="M19" s="51">
        <v>183</v>
      </c>
      <c r="N19" s="51">
        <v>120</v>
      </c>
      <c r="O19" s="51">
        <v>158</v>
      </c>
      <c r="P19" s="51">
        <v>150</v>
      </c>
      <c r="Q19" s="51">
        <v>191</v>
      </c>
      <c r="R19" s="51">
        <v>207</v>
      </c>
      <c r="S19" s="51">
        <v>172</v>
      </c>
      <c r="T19" s="51">
        <v>236</v>
      </c>
      <c r="U19" s="51">
        <v>197</v>
      </c>
      <c r="V19" s="51">
        <v>272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IFERROR(SUM(I16:AF16)/SUM(I17:AF17),0)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122</v>
      </c>
      <c r="K20" s="48">
        <v>227</v>
      </c>
      <c r="L20" s="48">
        <v>162</v>
      </c>
      <c r="M20" s="48">
        <v>183</v>
      </c>
      <c r="N20" s="48">
        <v>120</v>
      </c>
      <c r="O20" s="48">
        <v>158</v>
      </c>
      <c r="P20" s="48">
        <v>150</v>
      </c>
      <c r="Q20" s="48">
        <v>191</v>
      </c>
      <c r="R20" s="48">
        <v>207</v>
      </c>
      <c r="S20" s="48">
        <v>172</v>
      </c>
      <c r="T20" s="48">
        <v>236</v>
      </c>
      <c r="U20" s="48">
        <v>197</v>
      </c>
      <c r="V20" s="48">
        <v>272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5</v>
      </c>
      <c r="J22" s="51">
        <v>34</v>
      </c>
      <c r="K22" s="51">
        <v>73</v>
      </c>
      <c r="L22" s="51">
        <v>73</v>
      </c>
      <c r="M22" s="51">
        <v>129</v>
      </c>
      <c r="N22" s="51">
        <v>200</v>
      </c>
      <c r="O22" s="51">
        <v>298</v>
      </c>
      <c r="P22" s="51">
        <v>274</v>
      </c>
      <c r="Q22" s="51">
        <v>266</v>
      </c>
      <c r="R22" s="51">
        <v>232</v>
      </c>
      <c r="S22" s="51">
        <v>212</v>
      </c>
      <c r="T22" s="51">
        <v>203</v>
      </c>
      <c r="U22" s="51">
        <v>249</v>
      </c>
      <c r="V22" s="51">
        <v>226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0.9979830576845502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5</v>
      </c>
      <c r="J23" s="48">
        <v>34</v>
      </c>
      <c r="K23" s="48">
        <v>73</v>
      </c>
      <c r="L23" s="48">
        <v>73</v>
      </c>
      <c r="M23" s="48">
        <v>129</v>
      </c>
      <c r="N23" s="48">
        <v>200</v>
      </c>
      <c r="O23" s="48">
        <v>298</v>
      </c>
      <c r="P23" s="48">
        <v>274</v>
      </c>
      <c r="Q23" s="48">
        <v>266</v>
      </c>
      <c r="R23" s="48">
        <v>232</v>
      </c>
      <c r="S23" s="48">
        <v>212</v>
      </c>
      <c r="T23" s="48">
        <v>208</v>
      </c>
      <c r="U23" s="48">
        <v>249</v>
      </c>
      <c r="V23" s="48">
        <v>226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tr">
        <f>'180251'!I31:T32</f>
        <v xml:space="preserve">CUADRO DE OBSERVACIONES 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tr">
        <f>'180251'!I33:N33</f>
        <v>Descripción</v>
      </c>
      <c r="J33" s="117"/>
      <c r="K33" s="117"/>
      <c r="L33" s="117"/>
      <c r="M33" s="117"/>
      <c r="N33" s="117"/>
      <c r="O33" s="117" t="str">
        <f>'180251'!O33:T33</f>
        <v xml:space="preserve">No conformidad 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0.98217179902755269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0.99834983498349839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0.9979830576845502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{4184CFD1-33D5-47C0-8ABD-6C45BB475D3F}</x14:id>
        </ext>
      </extLst>
    </cfRule>
  </conditionalFormatting>
  <conditionalFormatting sqref="H46:H47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{A7055B40-F335-446F-A298-0D54EE62EDEC}</x14:id>
        </ext>
      </extLst>
    </cfRule>
  </conditionalFormatting>
  <conditionalFormatting sqref="H34:H35 H37:H38 H40:H41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{6DA3480F-FC89-435A-B3E1-E0D9361DFD01}</x14:id>
        </ext>
      </extLst>
    </cfRule>
  </conditionalFormatting>
  <conditionalFormatting sqref="H43:H44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{190F0E6F-79F2-452B-B861-D0822F88D41B}</x14:id>
        </ext>
      </extLst>
    </cfRule>
  </conditionalFormatting>
  <conditionalFormatting sqref="H34:H35 H37:H38 H43:H44 H46:H47 H40:H41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{38AD6120-6F53-4EF0-BF99-7CA059C3D0C1}</x14:id>
        </ext>
      </extLst>
    </cfRule>
  </conditionalFormatting>
  <conditionalFormatting sqref="AG10:AG11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{45685ECD-5357-468A-9574-53D92AC5FC8D}</x14:id>
        </ext>
      </extLst>
    </cfRule>
  </conditionalFormatting>
  <conditionalFormatting sqref="AG22:AG23 AG19:AG20 AG13:AG14 AG10:AG11 AG16:AG17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{D559C811-44C7-4EB3-A5F9-89DBAACAA96F}</x14:id>
        </ext>
      </extLst>
    </cfRule>
  </conditionalFormatting>
  <conditionalFormatting sqref="I14:AF14">
    <cfRule type="colorScale" priority="19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200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F23">
    <cfRule type="colorScale" priority="20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0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R17 W17:AF17">
    <cfRule type="colorScale" priority="20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6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184CFD1-33D5-47C0-8ABD-6C45BB475D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A7055B40-F335-446F-A298-0D54EE62ED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6DA3480F-FC89-435A-B3E1-E0D9361DFD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190F0E6F-79F2-452B-B861-D0822F88D4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38AD6120-6F53-4EF0-BF99-7CA059C3D0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45685ECD-5357-468A-9574-53D92AC5FC8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D559C811-44C7-4EB3-A5F9-89DBAACAA96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AG19:AG20 AG13:AG14 AG10:AG11 AG16:AG17</xm:sqref>
        </x14:conditionalFormatting>
      </x14:conditionalFormatting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B050"/>
  </sheetPr>
  <dimension ref="A1:AS48"/>
  <sheetViews>
    <sheetView showGridLines="0" topLeftCell="Q1" zoomScaleNormal="100" workbookViewId="0">
      <selection activeCell="W2" sqref="W2:AG2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2</v>
      </c>
      <c r="F2" s="78" t="s">
        <v>33</v>
      </c>
      <c r="G2" s="78"/>
      <c r="H2" s="34">
        <v>180253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tr">
        <f>'180251'!A4:AG4</f>
        <v>TABLERO DE CONTROL DE PROCESOS SUSTANTIVOS DEL SISTEMA DE GESTIÓN DE LA CALIDAD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tr">
        <f>'180251'!I6:AF6</f>
        <v>SEMANA OPERATIVA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tr">
        <f>'180251'!AG6:AG9</f>
        <v>% AVANCE REGISTRADO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45" t="str">
        <f>'180251'!I9</f>
        <v>2020-36</v>
      </c>
      <c r="J9" s="45" t="str">
        <f>'180251'!J9</f>
        <v>2020-37</v>
      </c>
      <c r="K9" s="45" t="str">
        <f>'180251'!K9</f>
        <v>2020-38</v>
      </c>
      <c r="L9" s="45" t="str">
        <f>'180251'!L9</f>
        <v>2020-39</v>
      </c>
      <c r="M9" s="45" t="str">
        <f>'180251'!M9</f>
        <v>2020-40</v>
      </c>
      <c r="N9" s="45" t="str">
        <f>'180251'!N9</f>
        <v>2020-41</v>
      </c>
      <c r="O9" s="45" t="str">
        <f>'180251'!O9</f>
        <v>2020-42</v>
      </c>
      <c r="P9" s="45" t="str">
        <f>'180251'!P9</f>
        <v>2020-43</v>
      </c>
      <c r="Q9" s="45" t="str">
        <f>'180251'!Q9</f>
        <v>2020-44</v>
      </c>
      <c r="R9" s="45" t="str">
        <f>'180251'!R9</f>
        <v>2020-45</v>
      </c>
      <c r="S9" s="45" t="str">
        <f>'180251'!S9</f>
        <v>2020-46</v>
      </c>
      <c r="T9" s="45" t="str">
        <f>'180251'!T9</f>
        <v>2020-47</v>
      </c>
      <c r="U9" s="45" t="str">
        <f>'180251'!U9</f>
        <v>2020-48</v>
      </c>
      <c r="V9" s="45" t="str">
        <f>'180251'!V9</f>
        <v>2020-49</v>
      </c>
      <c r="W9" s="45" t="str">
        <f>'180251'!W9</f>
        <v>2020-50</v>
      </c>
      <c r="X9" s="45" t="str">
        <f>'180251'!X9</f>
        <v>2020-51</v>
      </c>
      <c r="Y9" s="45" t="str">
        <f>'180251'!Y9</f>
        <v>2020-52</v>
      </c>
      <c r="Z9" s="45" t="str">
        <f>'180251'!Z9</f>
        <v>2020-53</v>
      </c>
      <c r="AA9" s="45" t="str">
        <f>'180251'!AA9</f>
        <v>2021-01</v>
      </c>
      <c r="AB9" s="45" t="str">
        <f>'180251'!AB9</f>
        <v>2021-02</v>
      </c>
      <c r="AC9" s="45" t="str">
        <f>'180251'!AC9</f>
        <v>2021-03</v>
      </c>
      <c r="AD9" s="45" t="str">
        <f>'180251'!AD9</f>
        <v>2021-04</v>
      </c>
      <c r="AE9" s="45" t="str">
        <f>'180251'!AE9</f>
        <v>2021-05</v>
      </c>
      <c r="AF9" s="45" t="str">
        <f>'180251'!AF9</f>
        <v>2021-06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32</v>
      </c>
      <c r="J10" s="47">
        <v>110</v>
      </c>
      <c r="K10" s="47">
        <v>119</v>
      </c>
      <c r="L10" s="47">
        <v>117</v>
      </c>
      <c r="M10" s="47">
        <v>200</v>
      </c>
      <c r="N10" s="47">
        <v>153</v>
      </c>
      <c r="O10" s="47">
        <v>166</v>
      </c>
      <c r="P10" s="47">
        <v>146</v>
      </c>
      <c r="Q10" s="47">
        <v>214</v>
      </c>
      <c r="R10" s="47">
        <v>228</v>
      </c>
      <c r="S10" s="47">
        <v>175</v>
      </c>
      <c r="T10" s="47">
        <v>246</v>
      </c>
      <c r="U10" s="47">
        <v>216</v>
      </c>
      <c r="V10" s="47">
        <v>288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0.98932676518883411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32</v>
      </c>
      <c r="J11" s="46">
        <v>110</v>
      </c>
      <c r="K11" s="46">
        <v>123</v>
      </c>
      <c r="L11" s="46">
        <v>121</v>
      </c>
      <c r="M11" s="46">
        <v>201</v>
      </c>
      <c r="N11" s="46">
        <v>153</v>
      </c>
      <c r="O11" s="46">
        <v>166</v>
      </c>
      <c r="P11" s="46">
        <v>146</v>
      </c>
      <c r="Q11" s="46">
        <v>217</v>
      </c>
      <c r="R11" s="46">
        <v>233</v>
      </c>
      <c r="S11" s="46">
        <v>178</v>
      </c>
      <c r="T11" s="46">
        <v>247</v>
      </c>
      <c r="U11" s="46">
        <v>218</v>
      </c>
      <c r="V11" s="46">
        <v>291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32</v>
      </c>
      <c r="J13" s="49">
        <v>110</v>
      </c>
      <c r="K13" s="49">
        <v>118</v>
      </c>
      <c r="L13" s="49">
        <v>117</v>
      </c>
      <c r="M13" s="49">
        <v>200</v>
      </c>
      <c r="N13" s="49">
        <v>151</v>
      </c>
      <c r="O13" s="49">
        <v>166</v>
      </c>
      <c r="P13" s="49">
        <v>146</v>
      </c>
      <c r="Q13" s="49">
        <v>214</v>
      </c>
      <c r="R13" s="49">
        <v>227</v>
      </c>
      <c r="S13" s="49">
        <v>175</v>
      </c>
      <c r="T13" s="49">
        <v>246</v>
      </c>
      <c r="U13" s="49">
        <v>216</v>
      </c>
      <c r="V13" s="49">
        <v>288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0.99834024896265561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32</v>
      </c>
      <c r="J14" s="48">
        <v>110</v>
      </c>
      <c r="K14" s="48">
        <v>119</v>
      </c>
      <c r="L14" s="48">
        <v>117</v>
      </c>
      <c r="M14" s="48">
        <v>200</v>
      </c>
      <c r="N14" s="48">
        <v>153</v>
      </c>
      <c r="O14" s="48">
        <v>166</v>
      </c>
      <c r="P14" s="48">
        <v>146</v>
      </c>
      <c r="Q14" s="48">
        <v>214</v>
      </c>
      <c r="R14" s="48">
        <v>228</v>
      </c>
      <c r="S14" s="48">
        <v>175</v>
      </c>
      <c r="T14" s="48">
        <v>246</v>
      </c>
      <c r="U14" s="48">
        <v>216</v>
      </c>
      <c r="V14" s="48">
        <v>288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0</v>
      </c>
      <c r="J19" s="51">
        <v>103</v>
      </c>
      <c r="K19" s="51">
        <v>167</v>
      </c>
      <c r="L19" s="51">
        <v>113</v>
      </c>
      <c r="M19" s="51">
        <v>117</v>
      </c>
      <c r="N19" s="51">
        <v>156</v>
      </c>
      <c r="O19" s="51">
        <v>149</v>
      </c>
      <c r="P19" s="51">
        <v>170</v>
      </c>
      <c r="Q19" s="51">
        <v>195</v>
      </c>
      <c r="R19" s="51">
        <v>226</v>
      </c>
      <c r="S19" s="51">
        <v>170</v>
      </c>
      <c r="T19" s="51">
        <v>222</v>
      </c>
      <c r="U19" s="51">
        <v>200</v>
      </c>
      <c r="V19" s="51">
        <v>274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IFERROR(SUM(I16:AF16)/SUM(I17:AF17),0)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0</v>
      </c>
      <c r="J20" s="48">
        <v>103</v>
      </c>
      <c r="K20" s="48">
        <v>167</v>
      </c>
      <c r="L20" s="48">
        <v>113</v>
      </c>
      <c r="M20" s="48">
        <v>117</v>
      </c>
      <c r="N20" s="48">
        <v>156</v>
      </c>
      <c r="O20" s="48">
        <v>149</v>
      </c>
      <c r="P20" s="48">
        <v>170</v>
      </c>
      <c r="Q20" s="48">
        <v>195</v>
      </c>
      <c r="R20" s="48">
        <v>226</v>
      </c>
      <c r="S20" s="48">
        <v>170</v>
      </c>
      <c r="T20" s="48">
        <v>222</v>
      </c>
      <c r="U20" s="48">
        <v>200</v>
      </c>
      <c r="V20" s="48">
        <v>274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3</v>
      </c>
      <c r="J22" s="51">
        <v>44</v>
      </c>
      <c r="K22" s="51">
        <v>81</v>
      </c>
      <c r="L22" s="51">
        <v>55</v>
      </c>
      <c r="M22" s="51">
        <v>117</v>
      </c>
      <c r="N22" s="51">
        <v>186</v>
      </c>
      <c r="O22" s="51">
        <v>271</v>
      </c>
      <c r="P22" s="51">
        <v>277</v>
      </c>
      <c r="Q22" s="51">
        <v>229</v>
      </c>
      <c r="R22" s="51">
        <v>229</v>
      </c>
      <c r="S22" s="51">
        <v>227</v>
      </c>
      <c r="T22" s="51">
        <v>204</v>
      </c>
      <c r="U22" s="51">
        <v>213</v>
      </c>
      <c r="V22" s="51">
        <v>241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0.99873949579831933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3</v>
      </c>
      <c r="J23" s="48">
        <v>44</v>
      </c>
      <c r="K23" s="48">
        <v>81</v>
      </c>
      <c r="L23" s="48">
        <v>55</v>
      </c>
      <c r="M23" s="48">
        <v>117</v>
      </c>
      <c r="N23" s="48">
        <v>186</v>
      </c>
      <c r="O23" s="48">
        <v>271</v>
      </c>
      <c r="P23" s="48">
        <v>277</v>
      </c>
      <c r="Q23" s="48">
        <v>229</v>
      </c>
      <c r="R23" s="48">
        <v>229</v>
      </c>
      <c r="S23" s="48">
        <v>227</v>
      </c>
      <c r="T23" s="48">
        <v>207</v>
      </c>
      <c r="U23" s="48">
        <v>213</v>
      </c>
      <c r="V23" s="48">
        <v>241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tr">
        <f>'180251'!I31:T32</f>
        <v xml:space="preserve">CUADRO DE OBSERVACIONES 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tr">
        <f>'180251'!I33:N33</f>
        <v>Descripción</v>
      </c>
      <c r="J33" s="117"/>
      <c r="K33" s="117"/>
      <c r="L33" s="117"/>
      <c r="M33" s="117"/>
      <c r="N33" s="117"/>
      <c r="O33" s="117" t="str">
        <f>'180251'!O33:T33</f>
        <v xml:space="preserve">No conformidad 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0.98932676518883411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31">
        <f>AG13</f>
        <v>0.99834024896265561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31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0.99873949579831933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{AD251BB3-E18A-4EA8-A26E-2F297C908C28}</x14:id>
        </ext>
      </extLst>
    </cfRule>
  </conditionalFormatting>
  <conditionalFormatting sqref="H46:H47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{8FD9743E-A576-4B02-87E3-FD28AEA27666}</x14:id>
        </ext>
      </extLst>
    </cfRule>
  </conditionalFormatting>
  <conditionalFormatting sqref="H34:H35 H37:H38 H40:H41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{99D77F5D-179C-4E5A-A041-2DD92090E98C}</x14:id>
        </ext>
      </extLst>
    </cfRule>
  </conditionalFormatting>
  <conditionalFormatting sqref="H43:H44">
    <cfRule type="dataBar" priority="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{28EF2F83-382E-4237-847B-E1162E16AB77}</x14:id>
        </ext>
      </extLst>
    </cfRule>
  </conditionalFormatting>
  <conditionalFormatting sqref="H34:H35 H37:H38 H43:H44 H46:H47 H40:H41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{225D41DA-E417-4395-B5A3-CD9D5D00FF05}</x14:id>
        </ext>
      </extLst>
    </cfRule>
  </conditionalFormatting>
  <conditionalFormatting sqref="AG10:AG11">
    <cfRule type="dataBar" priority="1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{1666A9EF-599F-4373-BB82-E9779E2C4C08}</x14:id>
        </ext>
      </extLst>
    </cfRule>
  </conditionalFormatting>
  <conditionalFormatting sqref="AG22:AG23 AG19:AG20 AG13:AG14 AG10:AG11 AG16:AG17">
    <cfRule type="dataBar" priority="14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{34AE70D2-6765-47E1-8732-28403B339C29}</x14:id>
        </ext>
      </extLst>
    </cfRule>
  </conditionalFormatting>
  <conditionalFormatting sqref="I14:AF14">
    <cfRule type="colorScale" priority="20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20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F23">
    <cfRule type="colorScale" priority="207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08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:N17 W17:AF17">
    <cfRule type="colorScale" priority="209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7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251BB3-E18A-4EA8-A26E-2F297C908C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8FD9743E-A576-4B02-87E3-FD28AEA2766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99D77F5D-179C-4E5A-A041-2DD92090E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28EF2F83-382E-4237-847B-E1162E16AB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225D41DA-E417-4395-B5A3-CD9D5D00FF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1666A9EF-599F-4373-BB82-E9779E2C4C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34AE70D2-6765-47E1-8732-28403B339C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AG19:AG20 AG13:AG14 AG10:AG11 AG16:AG17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FF00"/>
  </sheetPr>
  <dimension ref="A1:AS48"/>
  <sheetViews>
    <sheetView showGridLines="0" topLeftCell="H8" zoomScaleNormal="100" workbookViewId="0">
      <selection activeCell="W13" sqref="W13"/>
    </sheetView>
  </sheetViews>
  <sheetFormatPr baseColWidth="10" defaultColWidth="11.44140625" defaultRowHeight="30" customHeight="1" x14ac:dyDescent="0.25"/>
  <cols>
    <col min="1" max="1" width="10.5546875" style="1" bestFit="1" customWidth="1"/>
    <col min="2" max="2" width="19.109375" style="1" bestFit="1" customWidth="1"/>
    <col min="3" max="3" width="19.109375" style="1" customWidth="1"/>
    <col min="4" max="4" width="14.33203125" style="1" customWidth="1"/>
    <col min="5" max="5" width="21" style="1" customWidth="1"/>
    <col min="6" max="6" width="12.88671875" style="1" customWidth="1"/>
    <col min="7" max="7" width="10.33203125" style="1" bestFit="1" customWidth="1"/>
    <col min="8" max="8" width="14.5546875" style="1" customWidth="1"/>
    <col min="9" max="32" width="10.6640625" style="1" customWidth="1"/>
    <col min="33" max="33" width="22.6640625" style="1" customWidth="1"/>
    <col min="34" max="16384" width="11.44140625" style="1"/>
  </cols>
  <sheetData>
    <row r="1" spans="1:45" ht="40.5" customHeight="1" x14ac:dyDescent="0.25">
      <c r="A1" s="110" t="str">
        <f>'PANEL DE CONTROL DISTRITAL'!A1:N1</f>
        <v xml:space="preserve">INSTITUTO NACIONAL ELECTORAL
SISTEMA DE GESTIÓN DE LA CALIDAD
NAYARIT
</v>
      </c>
      <c r="B1" s="110"/>
      <c r="C1" s="110"/>
      <c r="D1" s="110"/>
      <c r="E1" s="110"/>
      <c r="F1" s="110"/>
      <c r="G1" s="110"/>
      <c r="H1" s="110"/>
      <c r="I1" s="110"/>
      <c r="J1" s="110"/>
      <c r="K1" s="110"/>
      <c r="L1" s="110"/>
      <c r="M1" s="110"/>
      <c r="N1" s="110"/>
      <c r="O1" s="110"/>
      <c r="P1" s="110"/>
      <c r="Q1" s="110"/>
      <c r="R1" s="110"/>
      <c r="S1" s="110"/>
      <c r="T1" s="110"/>
      <c r="U1" s="110"/>
      <c r="V1" s="110"/>
      <c r="W1" s="110"/>
      <c r="X1" s="110"/>
      <c r="Y1" s="110"/>
      <c r="Z1" s="110"/>
      <c r="AA1" s="110"/>
      <c r="AB1" s="110"/>
      <c r="AC1" s="110"/>
      <c r="AD1" s="110"/>
      <c r="AE1" s="110"/>
      <c r="AF1" s="110"/>
      <c r="AG1" s="110"/>
    </row>
    <row r="2" spans="1:45" ht="33.75" customHeight="1" x14ac:dyDescent="0.25">
      <c r="A2" s="40"/>
      <c r="B2" s="40"/>
      <c r="C2" s="40"/>
      <c r="D2" s="15" t="s">
        <v>32</v>
      </c>
      <c r="E2" s="35">
        <v>3</v>
      </c>
      <c r="F2" s="78" t="s">
        <v>33</v>
      </c>
      <c r="G2" s="78"/>
      <c r="H2" s="34">
        <v>180351</v>
      </c>
      <c r="I2" s="33"/>
      <c r="J2" s="33"/>
      <c r="K2" s="40"/>
      <c r="L2" s="40"/>
      <c r="M2" s="40"/>
      <c r="N2" s="40"/>
      <c r="O2" s="40"/>
      <c r="P2" s="40"/>
      <c r="Q2" s="40"/>
      <c r="R2" s="40"/>
      <c r="S2" s="40"/>
      <c r="T2" s="40"/>
      <c r="U2" s="40"/>
      <c r="V2" s="40"/>
      <c r="W2" s="139" t="str">
        <f>'PANEL DE CONTROL DISTRITAL'!M2</f>
        <v>Fecha de corte 11/12/2020</v>
      </c>
      <c r="X2" s="139"/>
      <c r="Y2" s="139"/>
      <c r="Z2" s="139"/>
      <c r="AA2" s="139"/>
      <c r="AB2" s="139"/>
      <c r="AC2" s="139"/>
      <c r="AD2" s="139"/>
      <c r="AE2" s="139"/>
      <c r="AF2" s="139"/>
      <c r="AG2" s="139"/>
      <c r="AH2" s="29"/>
    </row>
    <row r="3" spans="1:45" ht="11.25" customHeight="1" thickBot="1" x14ac:dyDescent="0.3">
      <c r="A3" s="40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45" ht="30" customHeight="1" thickTop="1" thickBot="1" x14ac:dyDescent="0.3">
      <c r="A4" s="143" t="s">
        <v>34</v>
      </c>
      <c r="B4" s="144"/>
      <c r="C4" s="144"/>
      <c r="D4" s="144"/>
      <c r="E4" s="144"/>
      <c r="F4" s="144"/>
      <c r="G4" s="144"/>
      <c r="H4" s="144"/>
      <c r="I4" s="144"/>
      <c r="J4" s="144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  <c r="W4" s="144"/>
      <c r="X4" s="144"/>
      <c r="Y4" s="144"/>
      <c r="Z4" s="144"/>
      <c r="AA4" s="144"/>
      <c r="AB4" s="144"/>
      <c r="AC4" s="144"/>
      <c r="AD4" s="144"/>
      <c r="AE4" s="144"/>
      <c r="AF4" s="144"/>
      <c r="AG4" s="145"/>
      <c r="AI4" s="32"/>
    </row>
    <row r="5" spans="1:45" ht="5.25" customHeight="1" thickTop="1" thickBot="1" x14ac:dyDescent="0.3">
      <c r="A5" s="146"/>
      <c r="B5" s="147"/>
      <c r="C5" s="147"/>
      <c r="D5" s="147"/>
      <c r="E5" s="147"/>
      <c r="F5" s="147"/>
      <c r="G5" s="147"/>
      <c r="H5" s="147"/>
      <c r="I5" s="147"/>
      <c r="J5" s="147"/>
      <c r="K5" s="147"/>
      <c r="L5" s="147"/>
      <c r="M5" s="147"/>
      <c r="N5" s="147"/>
      <c r="O5" s="147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  <c r="AA5" s="147"/>
      <c r="AB5" s="147"/>
      <c r="AC5" s="147"/>
      <c r="AD5" s="147"/>
      <c r="AE5" s="147"/>
      <c r="AF5" s="147"/>
      <c r="AG5" s="148"/>
    </row>
    <row r="6" spans="1:45" ht="18" customHeight="1" thickTop="1" thickBot="1" x14ac:dyDescent="0.3">
      <c r="A6" s="140" t="str">
        <f>'PANEL DE CONTROL DISTRITAL'!A6:A8</f>
        <v>Número</v>
      </c>
      <c r="B6" s="141" t="str">
        <f>'PANEL DE CONTROL DISTRITAL'!B6:H6</f>
        <v xml:space="preserve">PROCESOS SUSTANTIVOS E INDICADORES </v>
      </c>
      <c r="C6" s="141"/>
      <c r="D6" s="141"/>
      <c r="E6" s="141"/>
      <c r="F6" s="141"/>
      <c r="G6" s="141"/>
      <c r="H6" s="141"/>
      <c r="I6" s="149" t="s">
        <v>24</v>
      </c>
      <c r="J6" s="150"/>
      <c r="K6" s="150"/>
      <c r="L6" s="150"/>
      <c r="M6" s="150"/>
      <c r="N6" s="150"/>
      <c r="O6" s="150"/>
      <c r="P6" s="150"/>
      <c r="Q6" s="150"/>
      <c r="R6" s="150"/>
      <c r="S6" s="150"/>
      <c r="T6" s="150"/>
      <c r="U6" s="150"/>
      <c r="V6" s="150"/>
      <c r="W6" s="150"/>
      <c r="X6" s="150"/>
      <c r="Y6" s="150"/>
      <c r="Z6" s="150"/>
      <c r="AA6" s="150"/>
      <c r="AB6" s="150"/>
      <c r="AC6" s="150"/>
      <c r="AD6" s="150"/>
      <c r="AE6" s="150"/>
      <c r="AF6" s="150"/>
      <c r="AG6" s="142" t="s">
        <v>8</v>
      </c>
    </row>
    <row r="7" spans="1:45" ht="17.25" customHeight="1" thickTop="1" thickBot="1" x14ac:dyDescent="0.3">
      <c r="A7" s="140"/>
      <c r="B7" s="141" t="str">
        <f>'PANEL DE CONTROL DISTRITAL'!B7:D7</f>
        <v>DESCRIPCIÓN</v>
      </c>
      <c r="C7" s="141"/>
      <c r="D7" s="141"/>
      <c r="E7" s="141" t="str">
        <f>'PANEL DE CONTROL DISTRITAL'!E7:H7</f>
        <v>MEDICIÓN</v>
      </c>
      <c r="F7" s="141"/>
      <c r="G7" s="141"/>
      <c r="H7" s="141"/>
      <c r="I7" s="151" t="str">
        <f>'PANEL DE CONTROL DISTRITAL'!I5</f>
        <v>CAMPAÑA DE ACTUALIZACION INTENSA 2020</v>
      </c>
      <c r="J7" s="152"/>
      <c r="K7" s="152"/>
      <c r="L7" s="152"/>
      <c r="M7" s="152"/>
      <c r="N7" s="152"/>
      <c r="O7" s="152"/>
      <c r="P7" s="152"/>
      <c r="Q7" s="152"/>
      <c r="R7" s="152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42"/>
    </row>
    <row r="8" spans="1:45" ht="5.25" customHeight="1" thickTop="1" thickBot="1" x14ac:dyDescent="0.3">
      <c r="A8" s="140"/>
      <c r="B8" s="153"/>
      <c r="C8" s="154"/>
      <c r="D8" s="154"/>
      <c r="E8" s="154"/>
      <c r="F8" s="154"/>
      <c r="G8" s="154"/>
      <c r="H8" s="154"/>
      <c r="I8" s="154"/>
      <c r="J8" s="154"/>
      <c r="K8" s="154"/>
      <c r="L8" s="154"/>
      <c r="M8" s="154"/>
      <c r="N8" s="154"/>
      <c r="O8" s="154"/>
      <c r="P8" s="154"/>
      <c r="Q8" s="154"/>
      <c r="R8" s="154"/>
      <c r="S8" s="154"/>
      <c r="T8" s="154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42"/>
    </row>
    <row r="9" spans="1:45" s="2" customFormat="1" ht="29.25" customHeight="1" thickTop="1" thickBot="1" x14ac:dyDescent="0.3">
      <c r="A9" s="140"/>
      <c r="B9" s="52" t="str">
        <f>'PANEL DE CONTROL DISTRITAL'!B8</f>
        <v xml:space="preserve">Proceso </v>
      </c>
      <c r="C9" s="52" t="str">
        <f>'PANEL DE CONTROL DISTRITAL'!C8</f>
        <v>Dueño de Proceso</v>
      </c>
      <c r="D9" s="52" t="str">
        <f>'PANEL DE CONTROL DISTRITAL'!D8</f>
        <v>Indicador</v>
      </c>
      <c r="E9" s="52" t="str">
        <f>'PANEL DE CONTROL DISTRITAL'!E8</f>
        <v>Cálculo</v>
      </c>
      <c r="F9" s="52" t="str">
        <f>'PANEL DE CONTROL DISTRITAL'!F8</f>
        <v xml:space="preserve">Periodo </v>
      </c>
      <c r="G9" s="52" t="str">
        <f>'PANEL DE CONTROL DISTRITAL'!G8</f>
        <v>Estimado</v>
      </c>
      <c r="H9" s="52" t="str">
        <f>'PANEL DE CONTROL DISTRITAL'!H8</f>
        <v>Nominativo</v>
      </c>
      <c r="I9" s="62" t="s">
        <v>51</v>
      </c>
      <c r="J9" s="62" t="s">
        <v>57</v>
      </c>
      <c r="K9" s="62" t="s">
        <v>58</v>
      </c>
      <c r="L9" s="62" t="s">
        <v>59</v>
      </c>
      <c r="M9" s="62" t="s">
        <v>60</v>
      </c>
      <c r="N9" s="62" t="s">
        <v>61</v>
      </c>
      <c r="O9" s="62" t="s">
        <v>62</v>
      </c>
      <c r="P9" s="62" t="s">
        <v>63</v>
      </c>
      <c r="Q9" s="62" t="s">
        <v>64</v>
      </c>
      <c r="R9" s="62" t="s">
        <v>65</v>
      </c>
      <c r="S9" s="62" t="s">
        <v>66</v>
      </c>
      <c r="T9" s="62" t="s">
        <v>67</v>
      </c>
      <c r="U9" s="62" t="s">
        <v>68</v>
      </c>
      <c r="V9" s="62" t="s">
        <v>69</v>
      </c>
      <c r="W9" s="62" t="s">
        <v>70</v>
      </c>
      <c r="X9" s="62" t="s">
        <v>71</v>
      </c>
      <c r="Y9" s="62" t="s">
        <v>72</v>
      </c>
      <c r="Z9" s="62" t="s">
        <v>73</v>
      </c>
      <c r="AA9" s="62" t="s">
        <v>74</v>
      </c>
      <c r="AB9" s="62" t="s">
        <v>75</v>
      </c>
      <c r="AC9" s="62" t="s">
        <v>76</v>
      </c>
      <c r="AD9" s="62" t="s">
        <v>77</v>
      </c>
      <c r="AE9" s="62" t="s">
        <v>78</v>
      </c>
      <c r="AF9" s="62" t="s">
        <v>79</v>
      </c>
      <c r="AG9" s="142"/>
    </row>
    <row r="10" spans="1:45" s="2" customFormat="1" ht="50.1" customHeight="1" thickTop="1" thickBot="1" x14ac:dyDescent="0.3">
      <c r="A10" s="126">
        <f>'PANEL DE CONTROL DISTRITAL'!A9</f>
        <v>1</v>
      </c>
      <c r="B10" s="127" t="str">
        <f>'PANEL DE CONTROL DISTRITAL'!B9</f>
        <v>ENTREVISTA</v>
      </c>
      <c r="C10" s="129" t="str">
        <f>'PANEL DE CONTROL DISTRITAL'!C9</f>
        <v xml:space="preserve"> Auxiliar de Atención Ciudadana</v>
      </c>
      <c r="D10" s="128" t="str">
        <f>'PANEL DE CONTROL DISTRITAL'!D9</f>
        <v>Efectividad de la entrevista =</v>
      </c>
      <c r="E10" s="129" t="str">
        <f>'PANEL DE CONTROL DISTRITAL'!E9</f>
        <v>(Número de trámites/Número de fichas requisitadas) x 100</v>
      </c>
      <c r="F10" s="130" t="str">
        <f>'PANEL DE CONTROL DISTRITAL'!F9</f>
        <v>Semanal (remesa)</v>
      </c>
      <c r="G10" s="125">
        <f>'PANEL DE CONTROL DISTRITAL'!G9</f>
        <v>0.9</v>
      </c>
      <c r="H10" s="57" t="str">
        <f>'PANEL DE CONTROL DISTRITAL'!H10</f>
        <v>Número de tramites</v>
      </c>
      <c r="I10" s="47">
        <v>29</v>
      </c>
      <c r="J10" s="47">
        <v>141</v>
      </c>
      <c r="K10" s="47">
        <v>160</v>
      </c>
      <c r="L10" s="47">
        <v>110</v>
      </c>
      <c r="M10" s="47">
        <v>148</v>
      </c>
      <c r="N10" s="47">
        <v>160</v>
      </c>
      <c r="O10" s="47">
        <v>163</v>
      </c>
      <c r="P10" s="47">
        <v>131</v>
      </c>
      <c r="Q10" s="47">
        <v>127</v>
      </c>
      <c r="R10" s="47">
        <v>174</v>
      </c>
      <c r="S10" s="47">
        <v>159</v>
      </c>
      <c r="T10" s="47">
        <v>183</v>
      </c>
      <c r="U10" s="47">
        <v>179</v>
      </c>
      <c r="V10" s="47">
        <v>251</v>
      </c>
      <c r="W10" s="47">
        <v>0</v>
      </c>
      <c r="X10" s="47">
        <v>0</v>
      </c>
      <c r="Y10" s="47">
        <v>0</v>
      </c>
      <c r="Z10" s="47">
        <v>0</v>
      </c>
      <c r="AA10" s="47">
        <v>0</v>
      </c>
      <c r="AB10" s="47">
        <v>0</v>
      </c>
      <c r="AC10" s="47">
        <v>0</v>
      </c>
      <c r="AD10" s="47">
        <v>0</v>
      </c>
      <c r="AE10" s="47">
        <v>0</v>
      </c>
      <c r="AF10" s="47">
        <v>0</v>
      </c>
      <c r="AG10" s="137">
        <f>IFERROR(SUM(I10:AF10)/SUM(I11:AF11),0)</f>
        <v>1.0042735042735043</v>
      </c>
    </row>
    <row r="11" spans="1:45" s="2" customFormat="1" ht="50.1" customHeight="1" thickTop="1" thickBot="1" x14ac:dyDescent="0.3">
      <c r="A11" s="126"/>
      <c r="B11" s="127"/>
      <c r="C11" s="129"/>
      <c r="D11" s="128"/>
      <c r="E11" s="129"/>
      <c r="F11" s="130"/>
      <c r="G11" s="125"/>
      <c r="H11" s="58" t="str">
        <f>'PANEL DE CONTROL DISTRITAL'!H9</f>
        <v>Número de fichas requisitadas</v>
      </c>
      <c r="I11" s="46">
        <v>29</v>
      </c>
      <c r="J11" s="46">
        <v>141</v>
      </c>
      <c r="K11" s="46">
        <v>160</v>
      </c>
      <c r="L11" s="46">
        <v>110</v>
      </c>
      <c r="M11" s="46">
        <v>148</v>
      </c>
      <c r="N11" s="46">
        <v>160</v>
      </c>
      <c r="O11" s="46">
        <v>164</v>
      </c>
      <c r="P11" s="46">
        <v>131</v>
      </c>
      <c r="Q11" s="46">
        <v>127</v>
      </c>
      <c r="R11" s="46">
        <v>175</v>
      </c>
      <c r="S11" s="46">
        <v>147</v>
      </c>
      <c r="T11" s="46">
        <v>184</v>
      </c>
      <c r="U11" s="46">
        <v>179</v>
      </c>
      <c r="V11" s="46">
        <v>251</v>
      </c>
      <c r="W11" s="46">
        <v>0</v>
      </c>
      <c r="X11" s="46">
        <v>0</v>
      </c>
      <c r="Y11" s="46">
        <v>0</v>
      </c>
      <c r="Z11" s="46">
        <v>0</v>
      </c>
      <c r="AA11" s="46">
        <v>0</v>
      </c>
      <c r="AB11" s="46">
        <v>0</v>
      </c>
      <c r="AC11" s="46">
        <v>0</v>
      </c>
      <c r="AD11" s="46">
        <v>0</v>
      </c>
      <c r="AE11" s="46">
        <v>0</v>
      </c>
      <c r="AF11" s="46">
        <v>0</v>
      </c>
      <c r="AG11" s="137"/>
    </row>
    <row r="12" spans="1:45" s="44" customFormat="1" ht="8.1" customHeight="1" thickTop="1" thickBot="1" x14ac:dyDescent="0.3">
      <c r="A12" s="138"/>
      <c r="B12" s="138"/>
      <c r="C12" s="138"/>
      <c r="D12" s="138"/>
      <c r="E12" s="138"/>
      <c r="F12" s="138"/>
      <c r="G12" s="138"/>
      <c r="H12" s="138"/>
      <c r="I12" s="138"/>
      <c r="J12" s="138"/>
      <c r="K12" s="138"/>
      <c r="L12" s="138"/>
      <c r="M12" s="138"/>
      <c r="N12" s="138"/>
      <c r="O12" s="138"/>
      <c r="P12" s="138"/>
      <c r="Q12" s="138"/>
      <c r="R12" s="138"/>
      <c r="S12" s="138"/>
      <c r="T12" s="138"/>
      <c r="U12" s="138"/>
      <c r="V12" s="138"/>
      <c r="W12" s="138"/>
      <c r="X12" s="138"/>
      <c r="Y12" s="138"/>
      <c r="Z12" s="138"/>
      <c r="AA12" s="138"/>
      <c r="AB12" s="138"/>
      <c r="AC12" s="138"/>
      <c r="AD12" s="138"/>
      <c r="AE12" s="138"/>
      <c r="AF12" s="138"/>
      <c r="AG12" s="138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</row>
    <row r="13" spans="1:45" s="3" customFormat="1" ht="50.1" customHeight="1" thickTop="1" thickBot="1" x14ac:dyDescent="0.3">
      <c r="A13" s="126">
        <f>'PANEL DE CONTROL DISTRITAL'!A12</f>
        <v>2</v>
      </c>
      <c r="B13" s="127" t="str">
        <f>'PANEL DE CONTROL DISTRITAL'!B12</f>
        <v>TRÁMITE</v>
      </c>
      <c r="C13" s="129" t="str">
        <f>'PANEL DE CONTROL DISTRITAL'!C12</f>
        <v>Operador de Equipo Tecnológico</v>
      </c>
      <c r="D13" s="128" t="str">
        <f>'PANEL DE CONTROL DISTRITAL'!D12</f>
        <v>Trámites exitosos efectivos=</v>
      </c>
      <c r="E13" s="129" t="str">
        <f>'PANEL DE CONTROL DISTRITAL'!E12</f>
        <v>(Número de trámites exitosos /Número de trámites aplicados) x 100</v>
      </c>
      <c r="F13" s="130" t="str">
        <f>'PANEL DE CONTROL DISTRITAL'!F12</f>
        <v>Semanal (remesa)</v>
      </c>
      <c r="G13" s="125">
        <f>'PANEL DE CONTROL DISTRITAL'!G12</f>
        <v>0.9</v>
      </c>
      <c r="H13" s="57" t="str">
        <f>'PANEL DE CONTROL DISTRITAL'!H13</f>
        <v>Número de trámites exitosos</v>
      </c>
      <c r="I13" s="49">
        <v>29</v>
      </c>
      <c r="J13" s="49">
        <v>139</v>
      </c>
      <c r="K13" s="49">
        <v>158</v>
      </c>
      <c r="L13" s="49">
        <v>110</v>
      </c>
      <c r="M13" s="49">
        <v>146</v>
      </c>
      <c r="N13" s="49">
        <v>160</v>
      </c>
      <c r="O13" s="49">
        <v>163</v>
      </c>
      <c r="P13" s="49">
        <v>130</v>
      </c>
      <c r="Q13" s="49">
        <v>127</v>
      </c>
      <c r="R13" s="49">
        <v>173</v>
      </c>
      <c r="S13" s="49">
        <v>158</v>
      </c>
      <c r="T13" s="49">
        <v>181</v>
      </c>
      <c r="U13" s="49">
        <v>178</v>
      </c>
      <c r="V13" s="49">
        <v>249</v>
      </c>
      <c r="W13" s="49">
        <v>0</v>
      </c>
      <c r="X13" s="49">
        <v>0</v>
      </c>
      <c r="Y13" s="49">
        <v>0</v>
      </c>
      <c r="Z13" s="49">
        <v>0</v>
      </c>
      <c r="AA13" s="49">
        <v>0</v>
      </c>
      <c r="AB13" s="49">
        <v>0</v>
      </c>
      <c r="AC13" s="49">
        <v>0</v>
      </c>
      <c r="AD13" s="49">
        <v>0</v>
      </c>
      <c r="AE13" s="49">
        <v>0</v>
      </c>
      <c r="AF13" s="49">
        <v>0</v>
      </c>
      <c r="AG13" s="137">
        <f>IFERROR(SUM(I13:AF13)/SUM(I14:AF14),0)</f>
        <v>0.99338061465721039</v>
      </c>
    </row>
    <row r="14" spans="1:45" s="3" customFormat="1" ht="50.1" customHeight="1" thickTop="1" thickBot="1" x14ac:dyDescent="0.3">
      <c r="A14" s="126"/>
      <c r="B14" s="127"/>
      <c r="C14" s="129"/>
      <c r="D14" s="128"/>
      <c r="E14" s="129"/>
      <c r="F14" s="130"/>
      <c r="G14" s="125"/>
      <c r="H14" s="58" t="str">
        <f>'PANEL DE CONTROL DISTRITAL'!H12</f>
        <v xml:space="preserve">Número de trámites aplicados </v>
      </c>
      <c r="I14" s="48">
        <v>29</v>
      </c>
      <c r="J14" s="48">
        <v>141</v>
      </c>
      <c r="K14" s="48">
        <v>160</v>
      </c>
      <c r="L14" s="48">
        <v>110</v>
      </c>
      <c r="M14" s="48">
        <v>148</v>
      </c>
      <c r="N14" s="48">
        <v>160</v>
      </c>
      <c r="O14" s="48">
        <v>163</v>
      </c>
      <c r="P14" s="48">
        <v>131</v>
      </c>
      <c r="Q14" s="48">
        <v>127</v>
      </c>
      <c r="R14" s="48">
        <v>174</v>
      </c>
      <c r="S14" s="48">
        <v>159</v>
      </c>
      <c r="T14" s="48">
        <v>183</v>
      </c>
      <c r="U14" s="48">
        <v>179</v>
      </c>
      <c r="V14" s="48">
        <v>251</v>
      </c>
      <c r="W14" s="48">
        <v>0</v>
      </c>
      <c r="X14" s="48">
        <v>0</v>
      </c>
      <c r="Y14" s="48">
        <v>0</v>
      </c>
      <c r="Z14" s="48">
        <v>0</v>
      </c>
      <c r="AA14" s="48">
        <v>0</v>
      </c>
      <c r="AB14" s="48">
        <v>0</v>
      </c>
      <c r="AC14" s="48">
        <v>0</v>
      </c>
      <c r="AD14" s="48">
        <v>0</v>
      </c>
      <c r="AE14" s="48">
        <v>0</v>
      </c>
      <c r="AF14" s="48">
        <v>0</v>
      </c>
      <c r="AG14" s="137"/>
    </row>
    <row r="15" spans="1:45" s="44" customFormat="1" ht="8.1" customHeight="1" thickTop="1" thickBot="1" x14ac:dyDescent="0.3">
      <c r="A15" s="138"/>
      <c r="B15" s="138"/>
      <c r="C15" s="138"/>
      <c r="D15" s="138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138"/>
      <c r="R15" s="138"/>
      <c r="S15" s="138"/>
      <c r="T15" s="138"/>
      <c r="U15" s="138"/>
      <c r="V15" s="138"/>
      <c r="W15" s="138"/>
      <c r="X15" s="138"/>
      <c r="Y15" s="138"/>
      <c r="Z15" s="138"/>
      <c r="AA15" s="138"/>
      <c r="AB15" s="138"/>
      <c r="AC15" s="138"/>
      <c r="AD15" s="138"/>
      <c r="AE15" s="138"/>
      <c r="AF15" s="138"/>
      <c r="AG15" s="138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</row>
    <row r="16" spans="1:45" s="3" customFormat="1" ht="50.1" customHeight="1" thickTop="1" thickBot="1" x14ac:dyDescent="0.3">
      <c r="A16" s="126">
        <f>'PANEL DE CONTROL DISTRITAL'!A15</f>
        <v>3</v>
      </c>
      <c r="B16" s="127" t="str">
        <f>'PANEL DE CONTROL DISTRITAL'!B15</f>
        <v>TRANSFERENCIA</v>
      </c>
      <c r="C16" s="129" t="str">
        <f>'PANEL DE CONTROL DISTRITAL'!C15</f>
        <v>Responsable de Módulo</v>
      </c>
      <c r="D16" s="128" t="str">
        <f>'PANEL DE CONTROL DISTRITAL'!D15</f>
        <v xml:space="preserve">Transacciones exitosas = </v>
      </c>
      <c r="E16" s="129" t="str">
        <f>'PANEL DE CONTROL DISTRITAL'!E15</f>
        <v>(Número de paquetes de datos aceptados/ Total de paquetes procesados) x100</v>
      </c>
      <c r="F16" s="130" t="str">
        <f>'PANEL DE CONTROL DISTRITAL'!F15</f>
        <v>Semanal (remesa)</v>
      </c>
      <c r="G16" s="125">
        <f>'PANEL DE CONTROL DISTRITAL'!G15</f>
        <v>0.9</v>
      </c>
      <c r="H16" s="57" t="str">
        <f>'PANEL DE CONTROL DISTRITAL'!H16</f>
        <v>Número de paquetes de datos aceptados</v>
      </c>
      <c r="I16" s="50">
        <v>1</v>
      </c>
      <c r="J16" s="50">
        <v>1</v>
      </c>
      <c r="K16" s="50">
        <v>1</v>
      </c>
      <c r="L16" s="50">
        <v>1</v>
      </c>
      <c r="M16" s="50">
        <v>1</v>
      </c>
      <c r="N16" s="50">
        <v>1</v>
      </c>
      <c r="O16" s="50">
        <v>1</v>
      </c>
      <c r="P16" s="50">
        <v>1</v>
      </c>
      <c r="Q16" s="50">
        <v>1</v>
      </c>
      <c r="R16" s="50">
        <v>1</v>
      </c>
      <c r="S16" s="50">
        <v>1</v>
      </c>
      <c r="T16" s="50">
        <v>1</v>
      </c>
      <c r="U16" s="50">
        <v>1</v>
      </c>
      <c r="V16" s="50">
        <v>1</v>
      </c>
      <c r="W16" s="50">
        <v>0</v>
      </c>
      <c r="X16" s="50">
        <v>0</v>
      </c>
      <c r="Y16" s="50">
        <v>0</v>
      </c>
      <c r="Z16" s="50">
        <v>0</v>
      </c>
      <c r="AA16" s="50">
        <v>0</v>
      </c>
      <c r="AB16" s="50">
        <v>0</v>
      </c>
      <c r="AC16" s="50">
        <v>0</v>
      </c>
      <c r="AD16" s="50">
        <v>0</v>
      </c>
      <c r="AE16" s="50">
        <v>0</v>
      </c>
      <c r="AF16" s="50">
        <v>0</v>
      </c>
      <c r="AG16" s="137">
        <f>IFERROR(SUM(I16:AF16)/SUM(I17:AF17),0)</f>
        <v>1</v>
      </c>
    </row>
    <row r="17" spans="1:45" s="3" customFormat="1" ht="50.1" customHeight="1" thickTop="1" thickBot="1" x14ac:dyDescent="0.3">
      <c r="A17" s="126"/>
      <c r="B17" s="127"/>
      <c r="C17" s="129"/>
      <c r="D17" s="128"/>
      <c r="E17" s="129"/>
      <c r="F17" s="130"/>
      <c r="G17" s="125"/>
      <c r="H17" s="58" t="str">
        <f>'PANEL DE CONTROL DISTRITAL'!H15</f>
        <v>Total de paquetes procesados</v>
      </c>
      <c r="I17" s="48">
        <v>1</v>
      </c>
      <c r="J17" s="48">
        <v>1</v>
      </c>
      <c r="K17" s="48">
        <v>1</v>
      </c>
      <c r="L17" s="48">
        <v>1</v>
      </c>
      <c r="M17" s="48">
        <v>1</v>
      </c>
      <c r="N17" s="48">
        <v>1</v>
      </c>
      <c r="O17" s="48">
        <v>1</v>
      </c>
      <c r="P17" s="48">
        <v>1</v>
      </c>
      <c r="Q17" s="48">
        <v>1</v>
      </c>
      <c r="R17" s="48">
        <v>1</v>
      </c>
      <c r="S17" s="48">
        <v>1</v>
      </c>
      <c r="T17" s="48">
        <v>1</v>
      </c>
      <c r="U17" s="48">
        <v>1</v>
      </c>
      <c r="V17" s="48">
        <v>1</v>
      </c>
      <c r="W17" s="48">
        <v>0</v>
      </c>
      <c r="X17" s="48">
        <v>0</v>
      </c>
      <c r="Y17" s="48">
        <v>0</v>
      </c>
      <c r="Z17" s="48">
        <v>0</v>
      </c>
      <c r="AA17" s="48">
        <v>0</v>
      </c>
      <c r="AB17" s="48">
        <v>0</v>
      </c>
      <c r="AC17" s="48">
        <v>0</v>
      </c>
      <c r="AD17" s="48">
        <v>0</v>
      </c>
      <c r="AE17" s="48">
        <v>0</v>
      </c>
      <c r="AF17" s="48">
        <v>0</v>
      </c>
      <c r="AG17" s="137"/>
    </row>
    <row r="18" spans="1:45" s="44" customFormat="1" ht="8.1" customHeight="1" thickTop="1" thickBot="1" x14ac:dyDescent="0.3">
      <c r="A18" s="138"/>
      <c r="B18" s="138"/>
      <c r="C18" s="138"/>
      <c r="D18" s="138"/>
      <c r="E18" s="138"/>
      <c r="F18" s="138"/>
      <c r="G18" s="138"/>
      <c r="H18" s="138"/>
      <c r="I18" s="138"/>
      <c r="J18" s="138"/>
      <c r="K18" s="138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/>
      <c r="X18" s="138"/>
      <c r="Y18" s="138"/>
      <c r="Z18" s="138"/>
      <c r="AA18" s="138"/>
      <c r="AB18" s="138"/>
      <c r="AC18" s="138"/>
      <c r="AD18" s="138"/>
      <c r="AE18" s="138"/>
      <c r="AF18" s="138"/>
      <c r="AG18" s="138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</row>
    <row r="19" spans="1:45" s="3" customFormat="1" ht="50.1" customHeight="1" thickTop="1" thickBot="1" x14ac:dyDescent="0.3">
      <c r="A19" s="126">
        <f>'PANEL DE CONTROL DISTRITAL'!A18</f>
        <v>4</v>
      </c>
      <c r="B19" s="127" t="str">
        <f>'PANEL DE CONTROL DISTRITAL'!B18</f>
        <v>CONCILIACIÓN</v>
      </c>
      <c r="C19" s="129" t="str">
        <f>'PANEL DE CONTROL DISTRITAL'!C18</f>
        <v>Responsable de Módulo</v>
      </c>
      <c r="D19" s="128" t="str">
        <f>'PANEL DE CONTROL DISTRITAL'!D18</f>
        <v xml:space="preserve">Credenciales disponibles para entrega = </v>
      </c>
      <c r="E19" s="129" t="str">
        <f>'PANEL DE CONTROL DISTRITAL'!E18</f>
        <v>((Credenciales recibidas -credenciales inconsistentes) / (Credenciales recibidas)) x 100</v>
      </c>
      <c r="F19" s="130" t="str">
        <f>'PANEL DE CONTROL DISTRITAL'!F18</f>
        <v>Semanal (remesa)</v>
      </c>
      <c r="G19" s="125">
        <f>'PANEL DE CONTROL DISTRITAL'!G18</f>
        <v>0.9</v>
      </c>
      <c r="H19" s="57" t="str">
        <f>'PANEL DE CONTROL DISTRITAL'!H19</f>
        <v>Credenciales Recibidas-credenciales inconsistentes</v>
      </c>
      <c r="I19" s="51">
        <v>29</v>
      </c>
      <c r="J19" s="51">
        <v>89</v>
      </c>
      <c r="K19" s="51">
        <v>291</v>
      </c>
      <c r="L19" s="51">
        <v>118</v>
      </c>
      <c r="M19" s="51">
        <v>162</v>
      </c>
      <c r="N19" s="51">
        <v>140</v>
      </c>
      <c r="O19" s="51">
        <v>161</v>
      </c>
      <c r="P19" s="51">
        <v>175</v>
      </c>
      <c r="Q19" s="51">
        <v>128</v>
      </c>
      <c r="R19" s="51">
        <v>126</v>
      </c>
      <c r="S19" s="51">
        <v>81</v>
      </c>
      <c r="T19" s="51">
        <v>252</v>
      </c>
      <c r="U19" s="51">
        <v>105</v>
      </c>
      <c r="V19" s="51">
        <v>323</v>
      </c>
      <c r="W19" s="51">
        <v>0</v>
      </c>
      <c r="X19" s="51">
        <v>0</v>
      </c>
      <c r="Y19" s="51">
        <v>0</v>
      </c>
      <c r="Z19" s="51">
        <v>0</v>
      </c>
      <c r="AA19" s="51">
        <v>0</v>
      </c>
      <c r="AB19" s="51">
        <v>0</v>
      </c>
      <c r="AC19" s="51">
        <v>0</v>
      </c>
      <c r="AD19" s="51">
        <v>0</v>
      </c>
      <c r="AE19" s="51">
        <v>0</v>
      </c>
      <c r="AF19" s="51">
        <v>0</v>
      </c>
      <c r="AG19" s="137">
        <f>IFERROR(SUM(I19:AF19)/SUM(I20:AF20),0)</f>
        <v>1</v>
      </c>
    </row>
    <row r="20" spans="1:45" s="3" customFormat="1" ht="50.1" customHeight="1" thickTop="1" thickBot="1" x14ac:dyDescent="0.3">
      <c r="A20" s="126"/>
      <c r="B20" s="127"/>
      <c r="C20" s="129"/>
      <c r="D20" s="128"/>
      <c r="E20" s="129"/>
      <c r="F20" s="130"/>
      <c r="G20" s="125"/>
      <c r="H20" s="58" t="str">
        <f>'PANEL DE CONTROL DISTRITAL'!H18</f>
        <v>Credenciales Recibidas</v>
      </c>
      <c r="I20" s="48">
        <v>29</v>
      </c>
      <c r="J20" s="48">
        <v>89</v>
      </c>
      <c r="K20" s="48">
        <v>291</v>
      </c>
      <c r="L20" s="48">
        <v>118</v>
      </c>
      <c r="M20" s="48">
        <v>162</v>
      </c>
      <c r="N20" s="48">
        <v>140</v>
      </c>
      <c r="O20" s="48">
        <v>161</v>
      </c>
      <c r="P20" s="48">
        <v>175</v>
      </c>
      <c r="Q20" s="48">
        <v>128</v>
      </c>
      <c r="R20" s="48">
        <v>126</v>
      </c>
      <c r="S20" s="48">
        <v>81</v>
      </c>
      <c r="T20" s="48">
        <v>252</v>
      </c>
      <c r="U20" s="48">
        <v>105</v>
      </c>
      <c r="V20" s="48">
        <v>323</v>
      </c>
      <c r="W20" s="48">
        <v>0</v>
      </c>
      <c r="X20" s="48">
        <v>0</v>
      </c>
      <c r="Y20" s="48">
        <v>0</v>
      </c>
      <c r="Z20" s="48">
        <v>0</v>
      </c>
      <c r="AA20" s="48">
        <v>0</v>
      </c>
      <c r="AB20" s="48">
        <v>0</v>
      </c>
      <c r="AC20" s="48">
        <v>0</v>
      </c>
      <c r="AD20" s="48">
        <v>0</v>
      </c>
      <c r="AE20" s="48">
        <v>0</v>
      </c>
      <c r="AF20" s="48">
        <v>0</v>
      </c>
      <c r="AG20" s="137"/>
    </row>
    <row r="21" spans="1:45" s="44" customFormat="1" ht="8.1" customHeight="1" thickTop="1" thickBot="1" x14ac:dyDescent="0.3">
      <c r="A21" s="138"/>
      <c r="B21" s="138"/>
      <c r="C21" s="138"/>
      <c r="D21" s="138"/>
      <c r="E21" s="138"/>
      <c r="F21" s="138"/>
      <c r="G21" s="138"/>
      <c r="H21" s="138"/>
      <c r="I21" s="138"/>
      <c r="J21" s="138"/>
      <c r="K21" s="138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/>
      <c r="AA21" s="138"/>
      <c r="AB21" s="138"/>
      <c r="AC21" s="138"/>
      <c r="AD21" s="138"/>
      <c r="AE21" s="138"/>
      <c r="AF21" s="138"/>
      <c r="AG21" s="138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</row>
    <row r="22" spans="1:45" s="3" customFormat="1" ht="50.1" customHeight="1" thickTop="1" thickBot="1" x14ac:dyDescent="0.3">
      <c r="A22" s="126">
        <f>'PANEL DE CONTROL DISTRITAL'!A21</f>
        <v>5</v>
      </c>
      <c r="B22" s="127" t="str">
        <f>'PANEL DE CONTROL DISTRITAL'!B21</f>
        <v>ENTREGA</v>
      </c>
      <c r="C22" s="129" t="str">
        <f>'PANEL DE CONTROL DISTRITAL'!C21</f>
        <v>Operador de Equipo Tecnológico</v>
      </c>
      <c r="D22" s="128" t="str">
        <f>'PANEL DE CONTROL DISTRITAL'!D21</f>
        <v xml:space="preserve">Efectividad de entrega de CPV en MAC = </v>
      </c>
      <c r="E22" s="129" t="str">
        <f>'PANEL DE CONTROL DISTRITAL'!E21</f>
        <v xml:space="preserve"> ((Credenciales entregadas - reimpresiones) / (Total de credenciales entregadas ))x 100</v>
      </c>
      <c r="F22" s="130" t="str">
        <f>'PANEL DE CONTROL DISTRITAL'!F21</f>
        <v>Semanal (remesa)</v>
      </c>
      <c r="G22" s="125">
        <f>'PANEL DE CONTROL DISTRITAL'!G21</f>
        <v>0.9</v>
      </c>
      <c r="H22" s="57" t="str">
        <f>'PANEL DE CONTROL DISTRITAL'!H22</f>
        <v>Credenciales entregadas - reimpresiones</v>
      </c>
      <c r="I22" s="51">
        <v>10</v>
      </c>
      <c r="J22" s="51">
        <v>31</v>
      </c>
      <c r="K22" s="51">
        <v>68</v>
      </c>
      <c r="L22" s="51">
        <v>67</v>
      </c>
      <c r="M22" s="51">
        <v>139</v>
      </c>
      <c r="N22" s="51">
        <v>145</v>
      </c>
      <c r="O22" s="51">
        <v>157</v>
      </c>
      <c r="P22" s="51">
        <v>168</v>
      </c>
      <c r="Q22" s="51">
        <v>199</v>
      </c>
      <c r="R22" s="51">
        <v>226</v>
      </c>
      <c r="S22" s="51">
        <v>220</v>
      </c>
      <c r="T22" s="51">
        <v>233</v>
      </c>
      <c r="U22" s="51">
        <v>168</v>
      </c>
      <c r="V22" s="51">
        <v>216</v>
      </c>
      <c r="W22" s="51">
        <v>0</v>
      </c>
      <c r="X22" s="51">
        <v>0</v>
      </c>
      <c r="Y22" s="51">
        <v>0</v>
      </c>
      <c r="Z22" s="51">
        <v>0</v>
      </c>
      <c r="AA22" s="51">
        <v>0</v>
      </c>
      <c r="AB22" s="51">
        <v>0</v>
      </c>
      <c r="AC22" s="51">
        <v>0</v>
      </c>
      <c r="AD22" s="51">
        <v>0</v>
      </c>
      <c r="AE22" s="51">
        <v>0</v>
      </c>
      <c r="AF22" s="51">
        <v>0</v>
      </c>
      <c r="AG22" s="137">
        <f>IFERROR(SUM(I22:AF22)/SUM(I23:AF23),0)</f>
        <v>1</v>
      </c>
    </row>
    <row r="23" spans="1:45" s="3" customFormat="1" ht="50.1" customHeight="1" thickTop="1" thickBot="1" x14ac:dyDescent="0.3">
      <c r="A23" s="126"/>
      <c r="B23" s="127"/>
      <c r="C23" s="129"/>
      <c r="D23" s="128"/>
      <c r="E23" s="129"/>
      <c r="F23" s="130"/>
      <c r="G23" s="125"/>
      <c r="H23" s="58" t="str">
        <f>'PANEL DE CONTROL DISTRITAL'!H21</f>
        <v>Total de credenciales entregadas</v>
      </c>
      <c r="I23" s="48">
        <v>10</v>
      </c>
      <c r="J23" s="48">
        <v>31</v>
      </c>
      <c r="K23" s="48">
        <v>68</v>
      </c>
      <c r="L23" s="48">
        <v>67</v>
      </c>
      <c r="M23" s="48">
        <v>139</v>
      </c>
      <c r="N23" s="48">
        <v>145</v>
      </c>
      <c r="O23" s="48">
        <v>157</v>
      </c>
      <c r="P23" s="48">
        <v>168</v>
      </c>
      <c r="Q23" s="48">
        <v>199</v>
      </c>
      <c r="R23" s="48">
        <v>226</v>
      </c>
      <c r="S23" s="48">
        <v>220</v>
      </c>
      <c r="T23" s="48">
        <v>233</v>
      </c>
      <c r="U23" s="48">
        <v>168</v>
      </c>
      <c r="V23" s="48">
        <v>216</v>
      </c>
      <c r="W23" s="48">
        <v>0</v>
      </c>
      <c r="X23" s="48">
        <v>0</v>
      </c>
      <c r="Y23" s="48">
        <v>0</v>
      </c>
      <c r="Z23" s="48">
        <v>0</v>
      </c>
      <c r="AA23" s="48">
        <v>0</v>
      </c>
      <c r="AB23" s="48">
        <v>0</v>
      </c>
      <c r="AC23" s="48">
        <v>0</v>
      </c>
      <c r="AD23" s="48">
        <v>0</v>
      </c>
      <c r="AE23" s="48">
        <v>0</v>
      </c>
      <c r="AF23" s="48">
        <v>0</v>
      </c>
      <c r="AG23" s="137"/>
    </row>
    <row r="24" spans="1:45" s="4" customFormat="1" ht="23.4" thickTop="1" x14ac:dyDescent="0.25">
      <c r="A24" s="14"/>
      <c r="B24" s="25" t="s">
        <v>41</v>
      </c>
      <c r="C24" s="25"/>
      <c r="D24" s="25"/>
      <c r="E24" s="25"/>
      <c r="F24" s="25"/>
      <c r="G24" s="25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  <c r="AB24" s="41"/>
      <c r="AC24" s="41"/>
      <c r="AD24" s="41"/>
      <c r="AE24" s="41"/>
      <c r="AF24" s="41"/>
      <c r="AG24" s="23"/>
    </row>
    <row r="25" spans="1:45" ht="12.75" customHeight="1" x14ac:dyDescent="0.25">
      <c r="H25" s="25"/>
      <c r="I25" s="25"/>
      <c r="J25" s="25"/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4"/>
    </row>
    <row r="26" spans="1:45" ht="30" customHeight="1" x14ac:dyDescent="0.25">
      <c r="I26" s="132" t="s">
        <v>40</v>
      </c>
      <c r="J26" s="132"/>
      <c r="K26" s="132"/>
      <c r="L26" s="132"/>
    </row>
    <row r="27" spans="1:45" ht="15.75" customHeight="1" x14ac:dyDescent="0.25">
      <c r="I27" s="9"/>
      <c r="J27" s="10" t="s">
        <v>38</v>
      </c>
      <c r="K27" s="13"/>
      <c r="L27" s="13"/>
    </row>
    <row r="28" spans="1:45" ht="15.75" customHeight="1" x14ac:dyDescent="0.25">
      <c r="I28" s="11"/>
      <c r="J28" s="10" t="s">
        <v>39</v>
      </c>
      <c r="K28" s="13"/>
      <c r="L28" s="13"/>
    </row>
    <row r="29" spans="1:45" ht="15.75" customHeight="1" x14ac:dyDescent="0.25">
      <c r="I29" s="12"/>
      <c r="J29" s="10" t="s">
        <v>31</v>
      </c>
      <c r="K29" s="13"/>
      <c r="L29" s="13"/>
    </row>
    <row r="30" spans="1:45" ht="15.75" customHeight="1" thickBot="1" x14ac:dyDescent="0.3">
      <c r="I30" s="42"/>
      <c r="J30" s="10"/>
      <c r="K30" s="13"/>
      <c r="L30" s="13"/>
    </row>
    <row r="31" spans="1:45" ht="30" customHeight="1" thickTop="1" thickBot="1" x14ac:dyDescent="0.3">
      <c r="A31" s="133" t="str">
        <f>'PANEL DE CONTROL DISTRITAL'!A6</f>
        <v>Número</v>
      </c>
      <c r="B31" s="134" t="str">
        <f>'PANEL DE CONTROL DISTRITAL'!B6:H6</f>
        <v xml:space="preserve">PROCESOS SUSTANTIVOS E INDICADORES </v>
      </c>
      <c r="C31" s="134"/>
      <c r="D31" s="134"/>
      <c r="E31" s="134"/>
      <c r="F31" s="134"/>
      <c r="G31" s="134"/>
      <c r="H31" s="135"/>
      <c r="I31" s="118" t="s">
        <v>35</v>
      </c>
      <c r="J31" s="118"/>
      <c r="K31" s="118"/>
      <c r="L31" s="118"/>
      <c r="M31" s="118"/>
      <c r="N31" s="118"/>
      <c r="O31" s="118"/>
      <c r="P31" s="118"/>
      <c r="Q31" s="118"/>
      <c r="R31" s="118"/>
      <c r="S31" s="118"/>
      <c r="T31" s="118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</row>
    <row r="32" spans="1:45" ht="30" customHeight="1" thickTop="1" thickBot="1" x14ac:dyDescent="0.3">
      <c r="A32" s="133"/>
      <c r="B32" s="134" t="str">
        <f>'PANEL DE CONTROL DISTRITAL'!B7:D7</f>
        <v>DESCRIPCIÓN</v>
      </c>
      <c r="C32" s="134"/>
      <c r="D32" s="134"/>
      <c r="E32" s="135" t="str">
        <f>'PANEL DE CONTROL DISTRITAL'!E7:H7</f>
        <v>MEDICIÓN</v>
      </c>
      <c r="F32" s="136"/>
      <c r="G32" s="136"/>
      <c r="H32" s="136"/>
      <c r="I32" s="119"/>
      <c r="J32" s="119"/>
      <c r="K32" s="119"/>
      <c r="L32" s="119"/>
      <c r="M32" s="119"/>
      <c r="N32" s="119"/>
      <c r="O32" s="119"/>
      <c r="P32" s="119"/>
      <c r="Q32" s="119"/>
      <c r="R32" s="119"/>
      <c r="S32" s="119"/>
      <c r="T32" s="119"/>
      <c r="U32" s="54"/>
      <c r="V32" s="54"/>
      <c r="W32" s="54"/>
      <c r="X32" s="54"/>
      <c r="Y32" s="54"/>
      <c r="Z32" s="54"/>
      <c r="AA32" s="54"/>
      <c r="AB32" s="54"/>
      <c r="AC32" s="54"/>
      <c r="AD32" s="54"/>
      <c r="AE32" s="54"/>
      <c r="AF32" s="54"/>
      <c r="AG32" s="54"/>
    </row>
    <row r="33" spans="1:33" ht="30" customHeight="1" thickTop="1" thickBot="1" x14ac:dyDescent="0.3">
      <c r="A33" s="133"/>
      <c r="B33" s="53" t="str">
        <f>'PANEL DE CONTROL DISTRITAL'!B8</f>
        <v xml:space="preserve">Proceso </v>
      </c>
      <c r="C33" s="53" t="str">
        <f>'PANEL DE CONTROL DISTRITAL'!C8</f>
        <v>Dueño de Proceso</v>
      </c>
      <c r="D33" s="53" t="str">
        <f>'PANEL DE CONTROL DISTRITAL'!D8</f>
        <v>Indicador</v>
      </c>
      <c r="E33" s="53" t="str">
        <f>'PANEL DE CONTROL DISTRITAL'!E8</f>
        <v>Cálculo</v>
      </c>
      <c r="F33" s="53" t="str">
        <f>'PANEL DE CONTROL DISTRITAL'!F8</f>
        <v xml:space="preserve">Periodo </v>
      </c>
      <c r="G33" s="53" t="str">
        <f>'PANEL DE CONTROL DISTRITAL'!G8</f>
        <v>Estimado</v>
      </c>
      <c r="H33" s="53" t="str">
        <f>AG6</f>
        <v>% AVANCE REGISTRADO</v>
      </c>
      <c r="I33" s="117" t="s">
        <v>36</v>
      </c>
      <c r="J33" s="117"/>
      <c r="K33" s="117"/>
      <c r="L33" s="117"/>
      <c r="M33" s="117"/>
      <c r="N33" s="117"/>
      <c r="O33" s="117" t="s">
        <v>37</v>
      </c>
      <c r="P33" s="117"/>
      <c r="Q33" s="117"/>
      <c r="R33" s="117"/>
      <c r="S33" s="117"/>
      <c r="T33" s="117"/>
      <c r="U33" s="55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</row>
    <row r="34" spans="1:33" ht="35.1" customHeight="1" thickTop="1" thickBot="1" x14ac:dyDescent="0.3">
      <c r="A34" s="126">
        <f>'PANEL DE CONTROL DISTRITAL'!A9</f>
        <v>1</v>
      </c>
      <c r="B34" s="127" t="str">
        <f>'PANEL DE CONTROL DISTRITAL'!B9</f>
        <v>ENTREVISTA</v>
      </c>
      <c r="C34" s="129" t="str">
        <f>'PANEL DE CONTROL DISTRITAL'!C9</f>
        <v xml:space="preserve"> Auxiliar de Atención Ciudadana</v>
      </c>
      <c r="D34" s="128" t="str">
        <f>'PANEL DE CONTROL DISTRITAL'!D9</f>
        <v>Efectividad de la entrevista =</v>
      </c>
      <c r="E34" s="129" t="str">
        <f>'PANEL DE CONTROL DISTRITAL'!E9</f>
        <v>(Número de trámites/Número de fichas requisitadas) x 100</v>
      </c>
      <c r="F34" s="130" t="str">
        <f>'PANEL DE CONTROL DISTRITAL'!F9</f>
        <v>Semanal (remesa)</v>
      </c>
      <c r="G34" s="125">
        <f>'PANEL DE CONTROL DISTRITAL'!G9</f>
        <v>0.9</v>
      </c>
      <c r="H34" s="131">
        <f>AG10</f>
        <v>1.0042735042735043</v>
      </c>
      <c r="I34" s="120"/>
      <c r="J34" s="120"/>
      <c r="K34" s="120"/>
      <c r="L34" s="120"/>
      <c r="M34" s="120"/>
      <c r="N34" s="120"/>
      <c r="O34" s="120"/>
      <c r="P34" s="120"/>
      <c r="Q34" s="120"/>
      <c r="R34" s="120"/>
      <c r="S34" s="120"/>
      <c r="T34" s="120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</row>
    <row r="35" spans="1:33" ht="35.1" customHeight="1" thickTop="1" thickBot="1" x14ac:dyDescent="0.3">
      <c r="A35" s="126"/>
      <c r="B35" s="127"/>
      <c r="C35" s="129"/>
      <c r="D35" s="128"/>
      <c r="E35" s="129"/>
      <c r="F35" s="130"/>
      <c r="G35" s="125"/>
      <c r="H35" s="131"/>
      <c r="I35" s="121"/>
      <c r="J35" s="121"/>
      <c r="K35" s="121"/>
      <c r="L35" s="121"/>
      <c r="M35" s="121"/>
      <c r="N35" s="121"/>
      <c r="O35" s="121"/>
      <c r="P35" s="121"/>
      <c r="Q35" s="121"/>
      <c r="R35" s="121"/>
      <c r="S35" s="121"/>
      <c r="T35" s="121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</row>
    <row r="36" spans="1:33" ht="8.1" customHeight="1" thickTop="1" thickBot="1" x14ac:dyDescent="0.3">
      <c r="A36" s="122"/>
      <c r="B36" s="123"/>
      <c r="C36" s="123"/>
      <c r="D36" s="123"/>
      <c r="E36" s="123"/>
      <c r="F36" s="123"/>
      <c r="G36" s="123"/>
      <c r="H36" s="123"/>
      <c r="I36" s="123"/>
      <c r="J36" s="123"/>
      <c r="K36" s="123"/>
      <c r="L36" s="123"/>
      <c r="M36" s="123"/>
      <c r="N36" s="123"/>
      <c r="O36" s="123"/>
      <c r="P36" s="123"/>
      <c r="Q36" s="123"/>
      <c r="R36" s="123"/>
      <c r="S36" s="123"/>
      <c r="T36" s="124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</row>
    <row r="37" spans="1:33" ht="35.1" customHeight="1" thickTop="1" thickBot="1" x14ac:dyDescent="0.3">
      <c r="A37" s="126">
        <f>'PANEL DE CONTROL DISTRITAL'!A12</f>
        <v>2</v>
      </c>
      <c r="B37" s="127" t="str">
        <f>'PANEL DE CONTROL DISTRITAL'!B12</f>
        <v>TRÁMITE</v>
      </c>
      <c r="C37" s="129" t="str">
        <f>'PANEL DE CONTROL DISTRITAL'!C12</f>
        <v>Operador de Equipo Tecnológico</v>
      </c>
      <c r="D37" s="128" t="str">
        <f>'PANEL DE CONTROL DISTRITAL'!D12</f>
        <v>Trámites exitosos efectivos=</v>
      </c>
      <c r="E37" s="129" t="str">
        <f>'PANEL DE CONTROL DISTRITAL'!E12</f>
        <v>(Número de trámites exitosos /Número de trámites aplicados) x 100</v>
      </c>
      <c r="F37" s="130" t="str">
        <f>'PANEL DE CONTROL DISTRITAL'!F12</f>
        <v>Semanal (remesa)</v>
      </c>
      <c r="G37" s="125">
        <f>'PANEL DE CONTROL DISTRITAL'!G12</f>
        <v>0.9</v>
      </c>
      <c r="H37" s="157">
        <f>AG13</f>
        <v>0.99338061465721039</v>
      </c>
      <c r="I37" s="120"/>
      <c r="J37" s="120"/>
      <c r="K37" s="120"/>
      <c r="L37" s="120"/>
      <c r="M37" s="120"/>
      <c r="N37" s="120"/>
      <c r="O37" s="120"/>
      <c r="P37" s="120"/>
      <c r="Q37" s="120"/>
      <c r="R37" s="120"/>
      <c r="S37" s="120"/>
      <c r="T37" s="120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</row>
    <row r="38" spans="1:33" ht="35.1" customHeight="1" thickTop="1" thickBot="1" x14ac:dyDescent="0.3">
      <c r="A38" s="126"/>
      <c r="B38" s="127"/>
      <c r="C38" s="129"/>
      <c r="D38" s="128"/>
      <c r="E38" s="129"/>
      <c r="F38" s="130"/>
      <c r="G38" s="125"/>
      <c r="H38" s="157"/>
      <c r="I38" s="121"/>
      <c r="J38" s="121"/>
      <c r="K38" s="121"/>
      <c r="L38" s="121"/>
      <c r="M38" s="121"/>
      <c r="N38" s="121"/>
      <c r="O38" s="121"/>
      <c r="P38" s="121"/>
      <c r="Q38" s="121"/>
      <c r="R38" s="121"/>
      <c r="S38" s="121"/>
      <c r="T38" s="121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</row>
    <row r="39" spans="1:33" ht="8.1" customHeight="1" thickTop="1" thickBot="1" x14ac:dyDescent="0.3">
      <c r="A39" s="122"/>
      <c r="B39" s="123"/>
      <c r="C39" s="123"/>
      <c r="D39" s="123"/>
      <c r="E39" s="123"/>
      <c r="F39" s="123"/>
      <c r="G39" s="123"/>
      <c r="H39" s="123"/>
      <c r="I39" s="123"/>
      <c r="J39" s="123"/>
      <c r="K39" s="123"/>
      <c r="L39" s="123"/>
      <c r="M39" s="123"/>
      <c r="N39" s="123"/>
      <c r="O39" s="123"/>
      <c r="P39" s="123"/>
      <c r="Q39" s="123"/>
      <c r="R39" s="123"/>
      <c r="S39" s="123"/>
      <c r="T39" s="124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</row>
    <row r="40" spans="1:33" ht="35.1" customHeight="1" thickTop="1" thickBot="1" x14ac:dyDescent="0.3">
      <c r="A40" s="126">
        <f>'PANEL DE CONTROL DISTRITAL'!A15</f>
        <v>3</v>
      </c>
      <c r="B40" s="127" t="str">
        <f>'PANEL DE CONTROL DISTRITAL'!B15</f>
        <v>TRANSFERENCIA</v>
      </c>
      <c r="C40" s="129" t="str">
        <f>'PANEL DE CONTROL DISTRITAL'!C15</f>
        <v>Responsable de Módulo</v>
      </c>
      <c r="D40" s="128" t="str">
        <f>'PANEL DE CONTROL DISTRITAL'!D15</f>
        <v xml:space="preserve">Transacciones exitosas = </v>
      </c>
      <c r="E40" s="129" t="str">
        <f>'PANEL DE CONTROL DISTRITAL'!E15</f>
        <v>(Número de paquetes de datos aceptados/ Total de paquetes procesados) x100</v>
      </c>
      <c r="F40" s="130" t="str">
        <f>'PANEL DE CONTROL DISTRITAL'!F15</f>
        <v>Semanal (remesa)</v>
      </c>
      <c r="G40" s="125">
        <f>'PANEL DE CONTROL DISTRITAL'!G15</f>
        <v>0.9</v>
      </c>
      <c r="H40" s="131">
        <f>AG16</f>
        <v>1</v>
      </c>
      <c r="I40" s="120"/>
      <c r="J40" s="120"/>
      <c r="K40" s="120"/>
      <c r="L40" s="120"/>
      <c r="M40" s="120"/>
      <c r="N40" s="120"/>
      <c r="O40" s="120"/>
      <c r="P40" s="120"/>
      <c r="Q40" s="120"/>
      <c r="R40" s="120"/>
      <c r="S40" s="120"/>
      <c r="T40" s="120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</row>
    <row r="41" spans="1:33" ht="35.1" customHeight="1" thickTop="1" thickBot="1" x14ac:dyDescent="0.3">
      <c r="A41" s="126"/>
      <c r="B41" s="127"/>
      <c r="C41" s="129"/>
      <c r="D41" s="128"/>
      <c r="E41" s="129"/>
      <c r="F41" s="130"/>
      <c r="G41" s="125"/>
      <c r="H41" s="131"/>
      <c r="I41" s="121"/>
      <c r="J41" s="121"/>
      <c r="K41" s="121"/>
      <c r="L41" s="121"/>
      <c r="M41" s="121"/>
      <c r="N41" s="121"/>
      <c r="O41" s="121"/>
      <c r="P41" s="121"/>
      <c r="Q41" s="121"/>
      <c r="R41" s="121"/>
      <c r="S41" s="121"/>
      <c r="T41" s="121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</row>
    <row r="42" spans="1:33" ht="8.1" customHeight="1" thickTop="1" thickBot="1" x14ac:dyDescent="0.3">
      <c r="A42" s="122"/>
      <c r="B42" s="123"/>
      <c r="C42" s="123"/>
      <c r="D42" s="123"/>
      <c r="E42" s="123"/>
      <c r="F42" s="123"/>
      <c r="G42" s="123"/>
      <c r="H42" s="123"/>
      <c r="I42" s="123"/>
      <c r="J42" s="123"/>
      <c r="K42" s="123"/>
      <c r="L42" s="123"/>
      <c r="M42" s="123"/>
      <c r="N42" s="123"/>
      <c r="O42" s="123"/>
      <c r="P42" s="123"/>
      <c r="Q42" s="123"/>
      <c r="R42" s="123"/>
      <c r="S42" s="123"/>
      <c r="T42" s="12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</row>
    <row r="43" spans="1:33" ht="35.1" customHeight="1" thickTop="1" thickBot="1" x14ac:dyDescent="0.3">
      <c r="A43" s="126">
        <f>'PANEL DE CONTROL DISTRITAL'!A18</f>
        <v>4</v>
      </c>
      <c r="B43" s="127" t="str">
        <f>'PANEL DE CONTROL DISTRITAL'!B18</f>
        <v>CONCILIACIÓN</v>
      </c>
      <c r="C43" s="129" t="str">
        <f>'PANEL DE CONTROL DISTRITAL'!C18</f>
        <v>Responsable de Módulo</v>
      </c>
      <c r="D43" s="128" t="str">
        <f>'PANEL DE CONTROL DISTRITAL'!D18</f>
        <v xml:space="preserve">Credenciales disponibles para entrega = </v>
      </c>
      <c r="E43" s="129" t="str">
        <f>'PANEL DE CONTROL DISTRITAL'!E18</f>
        <v>((Credenciales recibidas -credenciales inconsistentes) / (Credenciales recibidas)) x 100</v>
      </c>
      <c r="F43" s="130" t="str">
        <f>'PANEL DE CONTROL DISTRITAL'!F18</f>
        <v>Semanal (remesa)</v>
      </c>
      <c r="G43" s="125">
        <f>'PANEL DE CONTROL DISTRITAL'!G18</f>
        <v>0.9</v>
      </c>
      <c r="H43" s="131">
        <f>AG19</f>
        <v>1</v>
      </c>
      <c r="I43" s="120"/>
      <c r="J43" s="120"/>
      <c r="K43" s="120"/>
      <c r="L43" s="120"/>
      <c r="M43" s="120"/>
      <c r="N43" s="120"/>
      <c r="O43" s="120"/>
      <c r="P43" s="120"/>
      <c r="Q43" s="120"/>
      <c r="R43" s="120"/>
      <c r="S43" s="120"/>
      <c r="T43" s="120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</row>
    <row r="44" spans="1:33" ht="43.5" customHeight="1" thickTop="1" thickBot="1" x14ac:dyDescent="0.3">
      <c r="A44" s="126"/>
      <c r="B44" s="127"/>
      <c r="C44" s="129"/>
      <c r="D44" s="128"/>
      <c r="E44" s="129"/>
      <c r="F44" s="130"/>
      <c r="G44" s="125"/>
      <c r="H44" s="131"/>
      <c r="I44" s="121"/>
      <c r="J44" s="121"/>
      <c r="K44" s="121"/>
      <c r="L44" s="121"/>
      <c r="M44" s="121"/>
      <c r="N44" s="121"/>
      <c r="O44" s="121"/>
      <c r="P44" s="121"/>
      <c r="Q44" s="121"/>
      <c r="R44" s="121"/>
      <c r="S44" s="121"/>
      <c r="T44" s="121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</row>
    <row r="45" spans="1:33" ht="8.1" customHeight="1" thickTop="1" thickBot="1" x14ac:dyDescent="0.3">
      <c r="A45" s="122"/>
      <c r="B45" s="123"/>
      <c r="C45" s="123"/>
      <c r="D45" s="123"/>
      <c r="E45" s="123"/>
      <c r="F45" s="123"/>
      <c r="G45" s="123"/>
      <c r="H45" s="123"/>
      <c r="I45" s="123"/>
      <c r="J45" s="123"/>
      <c r="K45" s="123"/>
      <c r="L45" s="123"/>
      <c r="M45" s="123"/>
      <c r="N45" s="123"/>
      <c r="O45" s="123"/>
      <c r="P45" s="123"/>
      <c r="Q45" s="123"/>
      <c r="R45" s="123"/>
      <c r="S45" s="123"/>
      <c r="T45" s="124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</row>
    <row r="46" spans="1:33" ht="35.1" customHeight="1" thickTop="1" thickBot="1" x14ac:dyDescent="0.3">
      <c r="A46" s="126">
        <f>'PANEL DE CONTROL DISTRITAL'!A21</f>
        <v>5</v>
      </c>
      <c r="B46" s="127" t="str">
        <f>'PANEL DE CONTROL DISTRITAL'!B21</f>
        <v>ENTREGA</v>
      </c>
      <c r="C46" s="129" t="str">
        <f>'PANEL DE CONTROL DISTRITAL'!C21</f>
        <v>Operador de Equipo Tecnológico</v>
      </c>
      <c r="D46" s="128" t="str">
        <f>'PANEL DE CONTROL DISTRITAL'!D21</f>
        <v xml:space="preserve">Efectividad de entrega de CPV en MAC = </v>
      </c>
      <c r="E46" s="129" t="str">
        <f>'PANEL DE CONTROL DISTRITAL'!E21</f>
        <v xml:space="preserve"> ((Credenciales entregadas - reimpresiones) / (Total de credenciales entregadas ))x 100</v>
      </c>
      <c r="F46" s="130" t="str">
        <f>'PANEL DE CONTROL DISTRITAL'!F21</f>
        <v>Semanal (remesa)</v>
      </c>
      <c r="G46" s="125">
        <f>'PANEL DE CONTROL DISTRITAL'!G21</f>
        <v>0.9</v>
      </c>
      <c r="H46" s="131">
        <f>AG22</f>
        <v>1</v>
      </c>
      <c r="I46" s="120"/>
      <c r="J46" s="120"/>
      <c r="K46" s="120"/>
      <c r="L46" s="120"/>
      <c r="M46" s="120"/>
      <c r="N46" s="120"/>
      <c r="O46" s="120"/>
      <c r="P46" s="120"/>
      <c r="Q46" s="120"/>
      <c r="R46" s="120"/>
      <c r="S46" s="120"/>
      <c r="T46" s="120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</row>
    <row r="47" spans="1:33" ht="35.1" customHeight="1" thickTop="1" thickBot="1" x14ac:dyDescent="0.3">
      <c r="A47" s="126"/>
      <c r="B47" s="127"/>
      <c r="C47" s="129"/>
      <c r="D47" s="128"/>
      <c r="E47" s="129"/>
      <c r="F47" s="130"/>
      <c r="G47" s="125"/>
      <c r="H47" s="131"/>
      <c r="I47" s="121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</row>
    <row r="48" spans="1:33" ht="39" customHeight="1" thickTop="1" x14ac:dyDescent="0.25"/>
  </sheetData>
  <mergeCells count="119">
    <mergeCell ref="G46:G47"/>
    <mergeCell ref="H46:H47"/>
    <mergeCell ref="I46:N47"/>
    <mergeCell ref="O46:T47"/>
    <mergeCell ref="A46:A47"/>
    <mergeCell ref="B46:B47"/>
    <mergeCell ref="C46:C47"/>
    <mergeCell ref="D46:D47"/>
    <mergeCell ref="E46:E47"/>
    <mergeCell ref="F46:F47"/>
    <mergeCell ref="F43:F44"/>
    <mergeCell ref="G43:G44"/>
    <mergeCell ref="H43:H44"/>
    <mergeCell ref="I43:N44"/>
    <mergeCell ref="O43:T44"/>
    <mergeCell ref="A45:T45"/>
    <mergeCell ref="G40:G41"/>
    <mergeCell ref="H40:H41"/>
    <mergeCell ref="I40:N41"/>
    <mergeCell ref="O40:T41"/>
    <mergeCell ref="A42:T42"/>
    <mergeCell ref="A43:A44"/>
    <mergeCell ref="B43:B44"/>
    <mergeCell ref="C43:C44"/>
    <mergeCell ref="D43:D44"/>
    <mergeCell ref="E43:E44"/>
    <mergeCell ref="A40:A41"/>
    <mergeCell ref="B40:B41"/>
    <mergeCell ref="C40:C41"/>
    <mergeCell ref="D40:D41"/>
    <mergeCell ref="E40:E41"/>
    <mergeCell ref="F40:F41"/>
    <mergeCell ref="F37:F38"/>
    <mergeCell ref="G37:G38"/>
    <mergeCell ref="H37:H38"/>
    <mergeCell ref="I37:N38"/>
    <mergeCell ref="O37:T38"/>
    <mergeCell ref="A39:T39"/>
    <mergeCell ref="G34:G35"/>
    <mergeCell ref="H34:H35"/>
    <mergeCell ref="I34:N35"/>
    <mergeCell ref="O34:T35"/>
    <mergeCell ref="A36:T36"/>
    <mergeCell ref="A37:A38"/>
    <mergeCell ref="B37:B38"/>
    <mergeCell ref="C37:C38"/>
    <mergeCell ref="D37:D38"/>
    <mergeCell ref="E37:E38"/>
    <mergeCell ref="A34:A35"/>
    <mergeCell ref="B34:B35"/>
    <mergeCell ref="C34:C35"/>
    <mergeCell ref="D34:D35"/>
    <mergeCell ref="E34:E35"/>
    <mergeCell ref="F34:F35"/>
    <mergeCell ref="A31:A33"/>
    <mergeCell ref="B31:H31"/>
    <mergeCell ref="I31:T32"/>
    <mergeCell ref="B32:D32"/>
    <mergeCell ref="E32:H32"/>
    <mergeCell ref="I33:N33"/>
    <mergeCell ref="O33:T33"/>
    <mergeCell ref="A21:AG21"/>
    <mergeCell ref="A22:A23"/>
    <mergeCell ref="B22:B23"/>
    <mergeCell ref="C22:C23"/>
    <mergeCell ref="D22:D23"/>
    <mergeCell ref="E22:E23"/>
    <mergeCell ref="F22:F23"/>
    <mergeCell ref="G22:G23"/>
    <mergeCell ref="AG22:AG23"/>
    <mergeCell ref="A19:A20"/>
    <mergeCell ref="B19:B20"/>
    <mergeCell ref="C19:C20"/>
    <mergeCell ref="D19:D20"/>
    <mergeCell ref="E19:E20"/>
    <mergeCell ref="F19:F20"/>
    <mergeCell ref="G19:G20"/>
    <mergeCell ref="AG19:AG20"/>
    <mergeCell ref="I26:L26"/>
    <mergeCell ref="A16:A17"/>
    <mergeCell ref="B16:B17"/>
    <mergeCell ref="C16:C17"/>
    <mergeCell ref="D16:D17"/>
    <mergeCell ref="E16:E17"/>
    <mergeCell ref="F16:F17"/>
    <mergeCell ref="G16:G17"/>
    <mergeCell ref="AG16:AG17"/>
    <mergeCell ref="A18:AG18"/>
    <mergeCell ref="A13:A14"/>
    <mergeCell ref="B13:B14"/>
    <mergeCell ref="C13:C14"/>
    <mergeCell ref="D13:D14"/>
    <mergeCell ref="E13:E14"/>
    <mergeCell ref="F13:F14"/>
    <mergeCell ref="G13:G14"/>
    <mergeCell ref="AG13:AG14"/>
    <mergeCell ref="A15:AG15"/>
    <mergeCell ref="A10:A11"/>
    <mergeCell ref="B10:B11"/>
    <mergeCell ref="C10:C11"/>
    <mergeCell ref="D10:D11"/>
    <mergeCell ref="E10:E11"/>
    <mergeCell ref="F10:F11"/>
    <mergeCell ref="G10:G11"/>
    <mergeCell ref="AG10:AG11"/>
    <mergeCell ref="A12:AG12"/>
    <mergeCell ref="A1:AG1"/>
    <mergeCell ref="F2:G2"/>
    <mergeCell ref="W2:AG2"/>
    <mergeCell ref="A4:AG4"/>
    <mergeCell ref="A5:AG5"/>
    <mergeCell ref="A6:A9"/>
    <mergeCell ref="B6:H6"/>
    <mergeCell ref="I6:AF6"/>
    <mergeCell ref="AG6:AG9"/>
    <mergeCell ref="B7:D7"/>
    <mergeCell ref="E7:H7"/>
    <mergeCell ref="I7:AF7"/>
    <mergeCell ref="B8:AF8"/>
  </mergeCells>
  <conditionalFormatting sqref="H34:H35">
    <cfRule type="dataBar" priority="7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{A4EAF2E8-DF2F-4FB3-A06D-862D5AD003EE}</x14:id>
        </ext>
      </extLst>
    </cfRule>
  </conditionalFormatting>
  <conditionalFormatting sqref="H46:H47">
    <cfRule type="dataBar" priority="8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{624A5AEB-8E3C-45B5-A74A-FA7CB952995F}</x14:id>
        </ext>
      </extLst>
    </cfRule>
  </conditionalFormatting>
  <conditionalFormatting sqref="H34:H35 H37:H38 H40:H41">
    <cfRule type="dataBar" priority="9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{F25BBC40-2DB7-47B9-AB96-E2E67B5FDB0C}</x14:id>
        </ext>
      </extLst>
    </cfRule>
  </conditionalFormatting>
  <conditionalFormatting sqref="H43:H44">
    <cfRule type="dataBar" priority="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{B8927889-00BA-4BA3-BB72-B4C4900F74D0}</x14:id>
        </ext>
      </extLst>
    </cfRule>
  </conditionalFormatting>
  <conditionalFormatting sqref="H34:H35 H37:H38 H43:H44 H46:H47 H40:H41">
    <cfRule type="dataBar" priority="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{07FA8240-B5DC-47B7-833A-147CE7141141}</x14:id>
        </ext>
      </extLst>
    </cfRule>
  </conditionalFormatting>
  <conditionalFormatting sqref="AG10:AG11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{05A09F9C-B35C-4AFB-845C-305A55E512E3}</x14:id>
        </ext>
      </extLst>
    </cfRule>
  </conditionalFormatting>
  <conditionalFormatting sqref="AG22:AG23 AG13:AG14 AG10:AG11 AG16:AG17 AG19:AG20">
    <cfRule type="dataBar" priority="16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{1A04AF04-43C1-4975-8F20-6C38083F652D}</x14:id>
        </ext>
      </extLst>
    </cfRule>
  </conditionalFormatting>
  <conditionalFormatting sqref="I14:AF14">
    <cfRule type="colorScale" priority="21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0:AF20">
    <cfRule type="colorScale" priority="21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23:AF23">
    <cfRule type="colorScale" priority="21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1:AF11">
    <cfRule type="colorScale" priority="215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J17:M17 W17:AF17">
    <cfRule type="colorScale" priority="216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N17">
    <cfRule type="colorScale" priority="4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O17:R17">
    <cfRule type="colorScale" priority="3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S17:V17">
    <cfRule type="colorScale" priority="2">
      <colorScale>
        <cfvo type="min"/>
        <cfvo type="percentile" val="50"/>
        <cfvo type="max"/>
        <color rgb="FFE98BD7"/>
        <color rgb="FFD5007F"/>
        <color rgb="FF950054"/>
      </colorScale>
    </cfRule>
  </conditionalFormatting>
  <conditionalFormatting sqref="I17">
    <cfRule type="colorScale" priority="1">
      <colorScale>
        <cfvo type="min"/>
        <cfvo type="percentile" val="50"/>
        <cfvo type="max"/>
        <color rgb="FFE98BD7"/>
        <color rgb="FFD5007F"/>
        <color rgb="FF950054"/>
      </colorScale>
    </cfRule>
  </conditionalFormatting>
  <dataValidations count="1">
    <dataValidation showDropDown="1" showInputMessage="1" showErrorMessage="1" sqref="G13:G14 C16:C17 C22:C23 C19:C20 G19:G20 C10:C11 G10:G11 G22:G23 G16:G17 C13:C14" xr:uid="{00000000-0002-0000-0800-000000000000}"/>
  </dataValidations>
  <printOptions horizontalCentered="1"/>
  <pageMargins left="0.23622047244094491" right="0.23622047244094491" top="0.74803149606299213" bottom="0.74803149606299213" header="0.31496062992125984" footer="0.31496062992125984"/>
  <pageSetup scale="60" orientation="landscape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4EAF2E8-DF2F-4FB3-A06D-862D5AD003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</xm:sqref>
        </x14:conditionalFormatting>
        <x14:conditionalFormatting xmlns:xm="http://schemas.microsoft.com/office/excel/2006/main">
          <x14:cfRule type="dataBar" id="{624A5AEB-8E3C-45B5-A74A-FA7CB95299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H46:H47</xm:sqref>
        </x14:conditionalFormatting>
        <x14:conditionalFormatting xmlns:xm="http://schemas.microsoft.com/office/excel/2006/main">
          <x14:cfRule type="dataBar" id="{F25BBC40-2DB7-47B9-AB96-E2E67B5FDB0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H40:H41</xm:sqref>
        </x14:conditionalFormatting>
        <x14:conditionalFormatting xmlns:xm="http://schemas.microsoft.com/office/excel/2006/main">
          <x14:cfRule type="dataBar" id="{B8927889-00BA-4BA3-BB72-B4C4900F74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H43:H44</xm:sqref>
        </x14:conditionalFormatting>
        <x14:conditionalFormatting xmlns:xm="http://schemas.microsoft.com/office/excel/2006/main">
          <x14:cfRule type="dataBar" id="{07FA8240-B5DC-47B7-833A-147CE71411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H34:H35 H37:H38 H43:H44 H46:H47 H40:H41</xm:sqref>
        </x14:conditionalFormatting>
        <x14:conditionalFormatting xmlns:xm="http://schemas.microsoft.com/office/excel/2006/main">
          <x14:cfRule type="dataBar" id="{05A09F9C-B35C-4AFB-845C-305A55E512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AG10:AG11</xm:sqref>
        </x14:conditionalFormatting>
        <x14:conditionalFormatting xmlns:xm="http://schemas.microsoft.com/office/excel/2006/main">
          <x14:cfRule type="dataBar" id="{1A04AF04-43C1-4975-8F20-6C38083F65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AG22:AG23 AG13:AG14 AG10:AG11 AG16:AG17 AG19:AG20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54B60074F66A845944F5A665894DC76" ma:contentTypeVersion="2" ma:contentTypeDescription="Crear nuevo documento." ma:contentTypeScope="" ma:versionID="27a25a111bb8898a755bdf85c690d918">
  <xsd:schema xmlns:xsd="http://www.w3.org/2001/XMLSchema" xmlns:xs="http://www.w3.org/2001/XMLSchema" xmlns:p="http://schemas.microsoft.com/office/2006/metadata/properties" xmlns:ns2="3f27d485-b4cd-4293-9d82-63b21de41649" targetNamespace="http://schemas.microsoft.com/office/2006/metadata/properties" ma:root="true" ma:fieldsID="bd77285fc83ce77b7ef86751dcdc1044" ns2:_="">
    <xsd:import namespace="3f27d485-b4cd-4293-9d82-63b21de4164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27d485-b4cd-4293-9d82-63b21de416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4FC1A81-9E6B-41C7-9F3D-FADA198D602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BD12A95-E25F-402F-9EED-EB3A843A25A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27d485-b4cd-4293-9d82-63b21de416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3185E0A-896A-4DE9-8F71-746092AC2565}">
  <ds:schemaRefs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3f27d485-b4cd-4293-9d82-63b21de41649"/>
    <ds:schemaRef ds:uri="http://schemas.microsoft.com/office/2006/metadata/properties"/>
    <ds:schemaRef ds:uri="http://www.w3.org/XML/1998/namespace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14</vt:i4>
      </vt:variant>
    </vt:vector>
  </HeadingPairs>
  <TitlesOfParts>
    <vt:vector size="26" baseType="lpstr">
      <vt:lpstr>PANEL DE CONTROL DISTRITAL</vt:lpstr>
      <vt:lpstr>180151</vt:lpstr>
      <vt:lpstr>180152</vt:lpstr>
      <vt:lpstr>180153</vt:lpstr>
      <vt:lpstr>180154</vt:lpstr>
      <vt:lpstr>180251</vt:lpstr>
      <vt:lpstr>180252 </vt:lpstr>
      <vt:lpstr>180253</vt:lpstr>
      <vt:lpstr>180351</vt:lpstr>
      <vt:lpstr>180352</vt:lpstr>
      <vt:lpstr>180353</vt:lpstr>
      <vt:lpstr>180354</vt:lpstr>
      <vt:lpstr>'180151'!Área_de_impresión</vt:lpstr>
      <vt:lpstr>'PANEL DE CONTROL DISTRITAL'!Área_de_impresión</vt:lpstr>
      <vt:lpstr>'180151'!Títulos_a_imprimir</vt:lpstr>
      <vt:lpstr>'180152'!Títulos_a_imprimir</vt:lpstr>
      <vt:lpstr>'180153'!Títulos_a_imprimir</vt:lpstr>
      <vt:lpstr>'180154'!Títulos_a_imprimir</vt:lpstr>
      <vt:lpstr>'180251'!Títulos_a_imprimir</vt:lpstr>
      <vt:lpstr>'180252 '!Títulos_a_imprimir</vt:lpstr>
      <vt:lpstr>'180253'!Títulos_a_imprimir</vt:lpstr>
      <vt:lpstr>'180351'!Títulos_a_imprimir</vt:lpstr>
      <vt:lpstr>'180352'!Títulos_a_imprimir</vt:lpstr>
      <vt:lpstr>'180353'!Títulos_a_imprimir</vt:lpstr>
      <vt:lpstr>'180354'!Títulos_a_imprimir</vt:lpstr>
      <vt:lpstr>'PANEL DE CONTROL DISTRITAL'!Títulos_a_imprimir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Ricardo Sánchez Sánchez</dc:creator>
  <cp:lastModifiedBy>Administrador</cp:lastModifiedBy>
  <cp:lastPrinted>2020-12-15T19:55:21Z</cp:lastPrinted>
  <dcterms:created xsi:type="dcterms:W3CDTF">2017-02-09T16:44:50Z</dcterms:created>
  <dcterms:modified xsi:type="dcterms:W3CDTF">2020-12-15T19:55:34Z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0x010100654B60074F66A845944F5A665894DC76</vt:lpwstr>
  </property>
  <property fmtid="{D5CDD505-2E9C-101B-9397-08002B2CF9AE}" pid="3" name="_dlc_DocIdItemGuid">
    <vt:lpwstr>c437e133-8383-47ca-8925-3c16fbcdbf98</vt:lpwstr>
  </property>
</Properties>
</file>