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ORTAL 2024_14032024\Sistema de Gestion de la Calidad - GTO\7. Apoyo\Procesos de Apoyo\Desempeño del Personal\Formatos\"/>
    </mc:Choice>
  </mc:AlternateContent>
  <xr:revisionPtr revIDLastSave="0" documentId="13_ncr:1_{A34644EE-61E3-4089-9E01-D63416A00656}" xr6:coauthVersionLast="47" xr6:coauthVersionMax="47" xr10:uidLastSave="{00000000-0000-0000-0000-000000000000}"/>
  <bookViews>
    <workbookView xWindow="1065" yWindow="-120" windowWidth="27855" windowHeight="16440" xr2:uid="{00000000-000D-0000-FFFF-FFFF00000000}"/>
  </bookViews>
  <sheets>
    <sheet name="CONCENTRADO DE DESEMPEÑO" sheetId="1" r:id="rId1"/>
    <sheet name="PUNTUALIDAD" sheetId="2" r:id="rId2"/>
    <sheet name="SERVICIO" sheetId="3" r:id="rId3"/>
    <sheet name="IMAGEN" sheetId="4" r:id="rId4"/>
    <sheet name="CONSISTENCIA" sheetId="6" r:id="rId5"/>
    <sheet name="PRODUCTIVIDAD" sheetId="5" r:id="rId6"/>
    <sheet name="TESTIGO DE FILTRADO DE CAPTURA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5" l="1"/>
  <c r="Y12" i="5"/>
  <c r="AA26" i="5"/>
  <c r="H8" i="6" l="1"/>
  <c r="G8" i="6"/>
  <c r="F8" i="6"/>
  <c r="G7" i="4"/>
  <c r="F7" i="4"/>
  <c r="AA6" i="5"/>
  <c r="L6" i="6"/>
  <c r="R6" i="2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Y8" i="5"/>
  <c r="AA7" i="5"/>
  <c r="L8" i="6"/>
  <c r="L7" i="6"/>
  <c r="L2" i="6"/>
  <c r="L8" i="4"/>
  <c r="L7" i="4"/>
  <c r="L2" i="4"/>
  <c r="K11" i="3"/>
  <c r="K10" i="3"/>
  <c r="K5" i="3"/>
  <c r="R8" i="2"/>
  <c r="R7" i="2"/>
  <c r="R2" i="2"/>
  <c r="M13" i="5" l="1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12" i="5"/>
  <c r="N12" i="5" s="1"/>
  <c r="F7" i="6" l="1"/>
  <c r="G7" i="6"/>
  <c r="H7" i="6"/>
  <c r="J26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12" i="6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L6" i="4"/>
  <c r="J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6" i="4"/>
  <c r="G6" i="4"/>
  <c r="F12" i="4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12" i="2"/>
  <c r="F8" i="5" l="1"/>
  <c r="G8" i="5"/>
  <c r="H8" i="5"/>
  <c r="E7" i="4"/>
  <c r="E10" i="3"/>
  <c r="F10" i="3"/>
  <c r="G10" i="3"/>
  <c r="F7" i="2"/>
  <c r="G7" i="2"/>
  <c r="H7" i="2"/>
  <c r="E8" i="5"/>
  <c r="F7" i="5"/>
  <c r="G7" i="5"/>
  <c r="H7" i="5"/>
  <c r="D8" i="6"/>
  <c r="E6" i="4"/>
  <c r="D6" i="4"/>
  <c r="E9" i="3"/>
  <c r="F9" i="3"/>
  <c r="G9" i="3"/>
  <c r="C7" i="4"/>
  <c r="V4" i="5" l="1"/>
  <c r="K4" i="6"/>
  <c r="L4" i="4"/>
  <c r="K7" i="3"/>
  <c r="P4" i="2"/>
  <c r="E7" i="5"/>
  <c r="C8" i="5"/>
  <c r="E7" i="6"/>
  <c r="K9" i="3"/>
  <c r="C9" i="6"/>
  <c r="K12" i="4"/>
  <c r="G9" i="4"/>
  <c r="C9" i="4"/>
  <c r="D9" i="3"/>
  <c r="C10" i="3"/>
  <c r="C7" i="2"/>
  <c r="G19" i="3"/>
  <c r="G20" i="3"/>
  <c r="G15" i="3"/>
  <c r="G16" i="3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Q12" i="2" l="1"/>
  <c r="E8" i="6" l="1"/>
  <c r="D7" i="4"/>
  <c r="D10" i="3"/>
  <c r="E7" i="2"/>
  <c r="B5" i="5"/>
  <c r="B5" i="6"/>
  <c r="I4" i="2"/>
  <c r="B5" i="4"/>
  <c r="B8" i="3"/>
  <c r="G18" i="3" l="1"/>
  <c r="G21" i="3" s="1"/>
  <c r="G14" i="3"/>
  <c r="G17" i="3" s="1"/>
  <c r="B12" i="2"/>
  <c r="G22" i="3" l="1"/>
  <c r="B8" i="5"/>
  <c r="S14" i="1"/>
  <c r="S15" i="1"/>
  <c r="S16" i="1"/>
  <c r="S17" i="1"/>
  <c r="S18" i="1"/>
  <c r="S19" i="1"/>
  <c r="S20" i="1"/>
  <c r="S21" i="1"/>
  <c r="S22" i="1"/>
  <c r="S23" i="1"/>
  <c r="S24" i="1"/>
  <c r="S12" i="1" l="1"/>
  <c r="Y26" i="5"/>
  <c r="T25" i="1" s="1"/>
  <c r="Y25" i="5"/>
  <c r="T24" i="1" s="1"/>
  <c r="Y24" i="5"/>
  <c r="T23" i="1" s="1"/>
  <c r="Y23" i="5"/>
  <c r="T22" i="1" s="1"/>
  <c r="Y22" i="5"/>
  <c r="T21" i="1" s="1"/>
  <c r="Y21" i="5"/>
  <c r="T20" i="1" s="1"/>
  <c r="Y20" i="5"/>
  <c r="T19" i="1" s="1"/>
  <c r="Y19" i="5"/>
  <c r="T18" i="1" s="1"/>
  <c r="Y18" i="5"/>
  <c r="T17" i="1" s="1"/>
  <c r="Y17" i="5"/>
  <c r="T16" i="1" s="1"/>
  <c r="Y16" i="5"/>
  <c r="T15" i="1" s="1"/>
  <c r="Y15" i="5"/>
  <c r="T14" i="1" s="1"/>
  <c r="Y14" i="5"/>
  <c r="T13" i="1" s="1"/>
  <c r="Y13" i="5"/>
  <c r="T12" i="1" s="1"/>
  <c r="S25" i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A5" i="5"/>
  <c r="B4" i="5"/>
  <c r="A4" i="5"/>
  <c r="Z12" i="5" l="1"/>
  <c r="AA12" i="5" s="1"/>
  <c r="S11" i="1"/>
  <c r="AA24" i="5"/>
  <c r="U23" i="1" s="1"/>
  <c r="AA19" i="5"/>
  <c r="U18" i="1" s="1"/>
  <c r="S13" i="1"/>
  <c r="AA14" i="5"/>
  <c r="AA16" i="5"/>
  <c r="U15" i="1" s="1"/>
  <c r="AA23" i="5"/>
  <c r="U22" i="1" s="1"/>
  <c r="AA15" i="5"/>
  <c r="U14" i="1" s="1"/>
  <c r="AA20" i="5"/>
  <c r="U19" i="1" s="1"/>
  <c r="AA22" i="5"/>
  <c r="U21" i="1" s="1"/>
  <c r="AA18" i="5"/>
  <c r="U17" i="1" s="1"/>
  <c r="AA25" i="5"/>
  <c r="U24" i="1" s="1"/>
  <c r="AA21" i="5"/>
  <c r="U20" i="1" s="1"/>
  <c r="AA13" i="5"/>
  <c r="U12" i="1" s="1"/>
  <c r="U25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11" i="1"/>
  <c r="K15" i="6"/>
  <c r="R14" i="1" s="1"/>
  <c r="Q15" i="1"/>
  <c r="K19" i="6"/>
  <c r="R18" i="1" s="1"/>
  <c r="K23" i="6"/>
  <c r="R22" i="1" s="1"/>
  <c r="P15" i="1"/>
  <c r="K12" i="6"/>
  <c r="R11" i="1" s="1"/>
  <c r="K26" i="6"/>
  <c r="R25" i="1" s="1"/>
  <c r="B26" i="6"/>
  <c r="K25" i="6"/>
  <c r="R24" i="1" s="1"/>
  <c r="B25" i="6"/>
  <c r="K24" i="6"/>
  <c r="R23" i="1" s="1"/>
  <c r="B24" i="6"/>
  <c r="B23" i="6"/>
  <c r="K22" i="6"/>
  <c r="R21" i="1" s="1"/>
  <c r="B22" i="6"/>
  <c r="K21" i="6"/>
  <c r="R20" i="1" s="1"/>
  <c r="B21" i="6"/>
  <c r="K20" i="6"/>
  <c r="R19" i="1" s="1"/>
  <c r="B20" i="6"/>
  <c r="B19" i="6"/>
  <c r="K18" i="6"/>
  <c r="R17" i="1" s="1"/>
  <c r="B18" i="6"/>
  <c r="K17" i="6"/>
  <c r="R16" i="1" s="1"/>
  <c r="B17" i="6"/>
  <c r="B16" i="6"/>
  <c r="B15" i="6"/>
  <c r="K14" i="6"/>
  <c r="R13" i="1" s="1"/>
  <c r="B14" i="6"/>
  <c r="K13" i="6"/>
  <c r="R12" i="1" s="1"/>
  <c r="B13" i="6"/>
  <c r="B12" i="6"/>
  <c r="B8" i="6"/>
  <c r="A5" i="6"/>
  <c r="B4" i="6"/>
  <c r="A4" i="6"/>
  <c r="B7" i="4"/>
  <c r="A5" i="4"/>
  <c r="B4" i="4"/>
  <c r="A4" i="4"/>
  <c r="N14" i="1"/>
  <c r="N15" i="1"/>
  <c r="N18" i="1"/>
  <c r="N19" i="1"/>
  <c r="N22" i="1"/>
  <c r="N23" i="1"/>
  <c r="N11" i="1"/>
  <c r="M11" i="1"/>
  <c r="B7" i="3"/>
  <c r="A7" i="3"/>
  <c r="N12" i="1"/>
  <c r="N13" i="1"/>
  <c r="N16" i="1"/>
  <c r="N17" i="1"/>
  <c r="N20" i="1"/>
  <c r="N21" i="1"/>
  <c r="N24" i="1"/>
  <c r="N25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T11" i="1" l="1"/>
  <c r="U11" i="1"/>
  <c r="AA17" i="5"/>
  <c r="U16" i="1" s="1"/>
  <c r="U13" i="1"/>
  <c r="K16" i="6"/>
  <c r="R15" i="1" s="1"/>
  <c r="J11" i="1"/>
  <c r="K26" i="4"/>
  <c r="O25" i="1" s="1"/>
  <c r="B26" i="4"/>
  <c r="B25" i="4"/>
  <c r="B24" i="4"/>
  <c r="B23" i="4"/>
  <c r="K22" i="4"/>
  <c r="O21" i="1" s="1"/>
  <c r="B22" i="4"/>
  <c r="B21" i="4"/>
  <c r="B20" i="4"/>
  <c r="B19" i="4"/>
  <c r="K18" i="4"/>
  <c r="O17" i="1" s="1"/>
  <c r="B18" i="4"/>
  <c r="B17" i="4"/>
  <c r="B16" i="4"/>
  <c r="B15" i="4"/>
  <c r="K14" i="4"/>
  <c r="O13" i="1" s="1"/>
  <c r="B14" i="4"/>
  <c r="B13" i="4"/>
  <c r="B12" i="4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C4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Q25" i="2"/>
  <c r="I24" i="1" s="1"/>
  <c r="Q15" i="2"/>
  <c r="I14" i="1" s="1"/>
  <c r="Q14" i="2"/>
  <c r="I13" i="1" s="1"/>
  <c r="Q17" i="2"/>
  <c r="I16" i="1" s="1"/>
  <c r="Q21" i="2"/>
  <c r="I20" i="1" s="1"/>
  <c r="G11" i="1"/>
  <c r="Q24" i="2" l="1"/>
  <c r="I23" i="1" s="1"/>
  <c r="Q22" i="2"/>
  <c r="I21" i="1" s="1"/>
  <c r="Q20" i="2"/>
  <c r="I19" i="1" s="1"/>
  <c r="Q23" i="2"/>
  <c r="I22" i="1" s="1"/>
  <c r="Q18" i="2"/>
  <c r="I17" i="1" s="1"/>
  <c r="Q19" i="2"/>
  <c r="I18" i="1" s="1"/>
  <c r="Q13" i="2"/>
  <c r="I12" i="1" s="1"/>
  <c r="Q16" i="2"/>
  <c r="I15" i="1" s="1"/>
  <c r="O11" i="1"/>
  <c r="K16" i="4"/>
  <c r="O15" i="1" s="1"/>
  <c r="K20" i="4"/>
  <c r="O19" i="1" s="1"/>
  <c r="K24" i="4"/>
  <c r="O23" i="1" s="1"/>
  <c r="K15" i="4"/>
  <c r="O14" i="1" s="1"/>
  <c r="K19" i="4"/>
  <c r="O18" i="1" s="1"/>
  <c r="K23" i="4"/>
  <c r="O22" i="1" s="1"/>
  <c r="K13" i="4"/>
  <c r="O12" i="1" s="1"/>
  <c r="K17" i="4"/>
  <c r="O16" i="1" s="1"/>
  <c r="K21" i="4"/>
  <c r="O20" i="1" s="1"/>
  <c r="K25" i="4"/>
  <c r="O24" i="1" s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L11" i="1"/>
  <c r="I11" i="1"/>
  <c r="Q26" i="2"/>
  <c r="I25" i="1" s="1"/>
  <c r="L12" i="1" l="1"/>
  <c r="V12" i="1" s="1"/>
  <c r="V11" i="1"/>
  <c r="L13" i="1" l="1"/>
  <c r="V13" i="1" s="1"/>
  <c r="L14" i="1" l="1"/>
  <c r="V14" i="1" s="1"/>
  <c r="L15" i="1" l="1"/>
  <c r="V15" i="1" s="1"/>
  <c r="L16" i="1" l="1"/>
  <c r="V16" i="1" s="1"/>
  <c r="L17" i="1" l="1"/>
  <c r="V17" i="1" s="1"/>
  <c r="L18" i="1" l="1"/>
  <c r="V18" i="1" s="1"/>
  <c r="L19" i="1" l="1"/>
  <c r="V19" i="1" s="1"/>
  <c r="L20" i="1" l="1"/>
  <c r="V20" i="1" s="1"/>
  <c r="L21" i="1" l="1"/>
  <c r="V21" i="1" s="1"/>
  <c r="L22" i="1" l="1"/>
  <c r="V22" i="1" s="1"/>
  <c r="L23" i="1" l="1"/>
  <c r="V23" i="1" s="1"/>
  <c r="L24" i="1" l="1"/>
  <c r="V24" i="1" s="1"/>
  <c r="L25" i="1" l="1"/>
  <c r="V25" i="1" s="1"/>
  <c r="V26" i="1" s="1"/>
</calcChain>
</file>

<file path=xl/sharedStrings.xml><?xml version="1.0" encoding="utf-8"?>
<sst xmlns="http://schemas.openxmlformats.org/spreadsheetml/2006/main" count="207" uniqueCount="91">
  <si>
    <t>No.</t>
  </si>
  <si>
    <t>Nombre</t>
  </si>
  <si>
    <t>Cargo</t>
  </si>
  <si>
    <t>RM</t>
  </si>
  <si>
    <t>OET</t>
  </si>
  <si>
    <t>DMI</t>
  </si>
  <si>
    <t>Imagen</t>
  </si>
  <si>
    <t>Productividad</t>
  </si>
  <si>
    <t>1er</t>
  </si>
  <si>
    <t>2do</t>
  </si>
  <si>
    <t>Puntos</t>
  </si>
  <si>
    <t>Marca con una x</t>
  </si>
  <si>
    <t>Quejas ciudadanas registradas al MAC</t>
  </si>
  <si>
    <t>Observaciones en el uso de indumentaria</t>
  </si>
  <si>
    <t>Firma de conocimiento</t>
  </si>
  <si>
    <t xml:space="preserve">JUNTA LOCAL EJECUTIVA </t>
  </si>
  <si>
    <t xml:space="preserve">Distrito </t>
  </si>
  <si>
    <t>ABR-JUN</t>
  </si>
  <si>
    <t>Responsables de la verificación de desempeño</t>
  </si>
  <si>
    <t>Periodo de verificación</t>
  </si>
  <si>
    <t xml:space="preserve">Vocal Ejecutivo </t>
  </si>
  <si>
    <t>Vocal del Registro Federal de Electores</t>
  </si>
  <si>
    <t>1 er mes</t>
  </si>
  <si>
    <t>2 do mes</t>
  </si>
  <si>
    <t>3 er mes</t>
  </si>
  <si>
    <t>JUNTA LOCAL EJECUTIVA</t>
  </si>
  <si>
    <t>FORMATO DEL FACTOR PUNTUALIDAD</t>
  </si>
  <si>
    <t xml:space="preserve">Año </t>
  </si>
  <si>
    <t>1er mes</t>
  </si>
  <si>
    <t>2do mes</t>
  </si>
  <si>
    <t>Mal trato</t>
  </si>
  <si>
    <t>Queja ciudadana</t>
  </si>
  <si>
    <t>Mala orientación</t>
  </si>
  <si>
    <t>Otros</t>
  </si>
  <si>
    <t>Periodo</t>
  </si>
  <si>
    <t>Ponderación</t>
  </si>
  <si>
    <t xml:space="preserve">Capture solo el valor nominal de la frecuencia presentada </t>
  </si>
  <si>
    <t>FORMATO DEL FACTOR IMAGEN</t>
  </si>
  <si>
    <t xml:space="preserve">Tiempo total de captura </t>
  </si>
  <si>
    <t>Módulo</t>
  </si>
  <si>
    <t xml:space="preserve">Capture solo el  valor nominal de la frecuencia presentada:  1, 2, 3 </t>
  </si>
  <si>
    <t>Vocalía del Registro Federal de Electores</t>
  </si>
  <si>
    <t>Vocal Ejecutivo</t>
  </si>
  <si>
    <t>FORMATO DEL FACTOR PRODUCTIVIDAD</t>
  </si>
  <si>
    <t>Promedio de captura</t>
  </si>
  <si>
    <t>Capture  valor nominal y dos decimales correspondientes a la columna Tiempo Total del apartado Captura de Trámite del Reporte Nominativo de Atención Ciudadana Solicitud del SIIRFE-MAC</t>
  </si>
  <si>
    <t>Turno</t>
  </si>
  <si>
    <t>Observación y omisiones de procedimientos</t>
  </si>
  <si>
    <t>Segundo Trimestre</t>
  </si>
  <si>
    <t>Incumplimiento de horarios</t>
  </si>
  <si>
    <t>Registro</t>
  </si>
  <si>
    <t>Observaciones: haga referencia a la fecha y número de reporte emitido por la Dirección de Atención Ciudadana o el medio en el que se recibió la queja ciudadana.</t>
  </si>
  <si>
    <t>El valor de afectación es de (1.00)</t>
  </si>
  <si>
    <t>Afectación para observaciones del Factor Imagen (0.50)</t>
  </si>
  <si>
    <t>NOMBRE DEL FUNCIONARIO</t>
  </si>
  <si>
    <t>Observaciones: registre el motivo que generó la afectación, en circunstancia de tiempo, modo y lugar; anexe documento de constancia.</t>
  </si>
  <si>
    <t xml:space="preserve">Módulo </t>
  </si>
  <si>
    <t>3er mes</t>
  </si>
  <si>
    <t>Promedio</t>
  </si>
  <si>
    <t>Trimestre</t>
  </si>
  <si>
    <t>JUL-SEP</t>
  </si>
  <si>
    <t>OCT-DIC</t>
  </si>
  <si>
    <t>Primer Trimestre</t>
  </si>
  <si>
    <t>Ponderación Semestral</t>
  </si>
  <si>
    <t>Ponderación Trimestral</t>
  </si>
  <si>
    <t>Falta total de la prestación del servicio (1.00)</t>
  </si>
  <si>
    <t>Falta parcial de la prestación del servicio (0.50)</t>
  </si>
  <si>
    <t>Parcial</t>
  </si>
  <si>
    <t>Total</t>
  </si>
  <si>
    <t>Total y parcial prestación del servicio registrados</t>
  </si>
  <si>
    <t>ENE-MAR</t>
  </si>
  <si>
    <t>FORMATO DEL FACTOR ACTITUD DE SERVICIO</t>
  </si>
  <si>
    <t>FORMATO DEL FACTOR DE CONSISTENCIA DE CAPTURA EN MAC</t>
  </si>
  <si>
    <t>Asignación respecto al promedio nacional  11.52 minutos</t>
  </si>
  <si>
    <t>Bitácora de Desempeño del Personal de Módulos de Atención Ciudadana</t>
  </si>
  <si>
    <t>Consistencia de Captura en MAC</t>
  </si>
  <si>
    <t>Puntualidad</t>
  </si>
  <si>
    <t>Promedio de Desempeño Semestral</t>
  </si>
  <si>
    <t>Actitud de Servicio</t>
  </si>
  <si>
    <t xml:space="preserve">Capture solo el valor nominal de la frecuencia presentada:  1, 2, 3 </t>
  </si>
  <si>
    <t>Afectación para observaciones del Factor de Consistencia de Captura en MAC (1.50)</t>
  </si>
  <si>
    <t>Indicar la semana operativa de mayor captación de trámites durante el trimestre</t>
  </si>
  <si>
    <t>La ponderación de desempeño de la productividad corresponde a los siguientes rangos:</t>
  </si>
  <si>
    <t>Versión: 0</t>
  </si>
  <si>
    <t>Fecha Emisión: 24/03/2021</t>
  </si>
  <si>
    <t>Considera el rango menor o igual a 11.52 del promedio de captura</t>
  </si>
  <si>
    <t>Considera el rango mayor o igual a 13.55 del promedio de captura</t>
  </si>
  <si>
    <t>Considera el rango mayor o igual a 11.53 y menor o igual a 12.53 del promedio de captura</t>
  </si>
  <si>
    <t>Considera el rango mayor o igual a  12.54 y menor o igual a 13.54 del promedio de captura</t>
  </si>
  <si>
    <t>AAC</t>
  </si>
  <si>
    <t>GUANAJUATO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</si>
</sst>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70066"/>
        <bgColor indexed="64"/>
      </patternFill>
    </fill>
    <fill>
      <patternFill patternType="solid">
        <fgColor rgb="FFCC33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right"/>
    </xf>
    <xf numFmtId="0" fontId="7" fillId="0" borderId="0" xfId="0" applyFont="1"/>
    <xf numFmtId="2" fontId="0" fillId="0" borderId="2" xfId="0" applyNumberForma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0" xfId="0" applyBorder="1" applyAlignment="1"/>
    <xf numFmtId="2" fontId="6" fillId="0" borderId="2" xfId="0" applyNumberFormat="1" applyFont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right" vertical="center"/>
    </xf>
    <xf numFmtId="0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/>
    </xf>
    <xf numFmtId="0" fontId="2" fillId="0" borderId="5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Protection="1">
      <protection locked="0"/>
    </xf>
    <xf numFmtId="0" fontId="2" fillId="0" borderId="0" xfId="0" applyNumberFormat="1" applyFont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/>
    </xf>
    <xf numFmtId="0" fontId="2" fillId="0" borderId="14" xfId="0" applyNumberFormat="1" applyFont="1" applyBorder="1" applyAlignment="1" applyProtection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right" vertical="center" wrapText="1"/>
    </xf>
    <xf numFmtId="0" fontId="2" fillId="0" borderId="15" xfId="0" applyNumberFormat="1" applyFont="1" applyBorder="1" applyAlignment="1" applyProtection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12" fillId="0" borderId="0" xfId="0" applyFont="1"/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right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right" vertical="top" wrapText="1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70066"/>
      <color rgb="FFCC3399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28574</xdr:rowOff>
    </xdr:from>
    <xdr:to>
      <xdr:col>1</xdr:col>
      <xdr:colOff>1231900</xdr:colOff>
      <xdr:row>2</xdr:row>
      <xdr:rowOff>182879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4"/>
          <a:ext cx="1508125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746125</xdr:colOff>
      <xdr:row>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8125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</xdr:col>
      <xdr:colOff>298450</xdr:colOff>
      <xdr:row>5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1508125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746125</xdr:colOff>
      <xdr:row>2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8125" cy="54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746125</xdr:colOff>
      <xdr:row>2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8125" cy="542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741030</xdr:colOff>
      <xdr:row>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812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showGridLines="0" tabSelected="1" zoomScale="75" zoomScaleNormal="75" workbookViewId="0">
      <selection activeCell="T3" sqref="T3:W3"/>
    </sheetView>
  </sheetViews>
  <sheetFormatPr baseColWidth="10" defaultRowHeight="15" x14ac:dyDescent="0.25"/>
  <cols>
    <col min="1" max="1" width="4.140625" style="1" bestFit="1" customWidth="1"/>
    <col min="2" max="2" width="43" customWidth="1"/>
    <col min="3" max="6" width="4.140625" customWidth="1"/>
    <col min="7" max="21" width="9.140625" customWidth="1"/>
    <col min="22" max="22" width="13" customWidth="1"/>
    <col min="23" max="23" width="27.140625" customWidth="1"/>
  </cols>
  <sheetData>
    <row r="1" spans="1:23" x14ac:dyDescent="0.25">
      <c r="A1" s="103" t="s">
        <v>15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 spans="1:23" x14ac:dyDescent="0.25">
      <c r="A2" s="9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78" t="s">
        <v>90</v>
      </c>
    </row>
    <row r="3" spans="1:23" x14ac:dyDescent="0.25">
      <c r="A3" s="17"/>
      <c r="B3" s="6"/>
      <c r="C3" s="6"/>
      <c r="D3" s="6"/>
      <c r="E3" s="6"/>
      <c r="F3" s="6"/>
      <c r="G3" s="6"/>
      <c r="H3" s="5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104" t="s">
        <v>41</v>
      </c>
      <c r="U3" s="104"/>
      <c r="V3" s="104"/>
      <c r="W3" s="104"/>
    </row>
    <row r="4" spans="1:23" ht="27" customHeight="1" x14ac:dyDescent="0.3">
      <c r="A4" s="9"/>
      <c r="B4" s="85" t="s">
        <v>16</v>
      </c>
      <c r="C4" s="50">
        <v>0</v>
      </c>
      <c r="D4" s="37"/>
      <c r="E4" s="37"/>
      <c r="F4" s="37"/>
      <c r="G4" s="98" t="s">
        <v>56</v>
      </c>
      <c r="H4" s="98"/>
      <c r="I4" s="50">
        <v>0</v>
      </c>
      <c r="J4" s="37"/>
      <c r="K4" s="27"/>
      <c r="L4" s="42" t="s">
        <v>46</v>
      </c>
      <c r="M4" s="112"/>
      <c r="N4" s="112"/>
      <c r="O4" s="5"/>
      <c r="P4" s="107" t="s">
        <v>74</v>
      </c>
      <c r="Q4" s="107"/>
      <c r="R4" s="107"/>
      <c r="S4" s="107"/>
      <c r="T4" s="107"/>
      <c r="U4" s="107"/>
      <c r="V4" s="107"/>
      <c r="W4" s="107"/>
    </row>
    <row r="5" spans="1:23" x14ac:dyDescent="0.25">
      <c r="B5" s="12"/>
      <c r="C5" s="10"/>
      <c r="D5" s="10"/>
      <c r="E5" s="5"/>
      <c r="F5" s="5"/>
      <c r="G5" s="65" t="s">
        <v>70</v>
      </c>
      <c r="H5" s="65" t="s">
        <v>17</v>
      </c>
      <c r="I5" s="65" t="s">
        <v>60</v>
      </c>
      <c r="J5" s="65" t="s">
        <v>61</v>
      </c>
      <c r="K5" s="5"/>
      <c r="L5" s="99"/>
      <c r="M5" s="99"/>
      <c r="N5" s="99"/>
      <c r="O5" s="99"/>
    </row>
    <row r="6" spans="1:23" ht="18.75" x14ac:dyDescent="0.25">
      <c r="B6" s="4" t="s">
        <v>19</v>
      </c>
      <c r="C6" s="105" t="s">
        <v>59</v>
      </c>
      <c r="D6" s="105"/>
      <c r="E6" s="105"/>
      <c r="F6" s="105"/>
      <c r="G6" s="55"/>
      <c r="H6" s="55"/>
      <c r="I6" s="55"/>
      <c r="J6" s="55"/>
      <c r="K6" s="10"/>
      <c r="L6" s="100"/>
      <c r="M6" s="100"/>
      <c r="N6" s="100"/>
      <c r="O6" s="100"/>
      <c r="Q6" s="54" t="s">
        <v>27</v>
      </c>
      <c r="R6" s="53">
        <v>2024</v>
      </c>
      <c r="W6" s="78" t="s">
        <v>83</v>
      </c>
    </row>
    <row r="7" spans="1:23" x14ac:dyDescent="0.25">
      <c r="G7" s="106" t="s">
        <v>11</v>
      </c>
      <c r="H7" s="106"/>
      <c r="I7" s="106"/>
      <c r="J7" s="106"/>
      <c r="K7" s="3"/>
      <c r="L7" s="106"/>
      <c r="M7" s="106"/>
      <c r="N7" s="106"/>
      <c r="O7" s="106"/>
      <c r="P7" s="102"/>
      <c r="Q7" s="102"/>
      <c r="R7" s="102"/>
      <c r="W7" s="78" t="s">
        <v>84</v>
      </c>
    </row>
    <row r="8" spans="1:23" ht="24.6" customHeight="1" x14ac:dyDescent="0.25">
      <c r="A8" s="111" t="s">
        <v>0</v>
      </c>
      <c r="B8" s="111" t="s">
        <v>1</v>
      </c>
      <c r="C8" s="108" t="s">
        <v>2</v>
      </c>
      <c r="D8" s="109"/>
      <c r="E8" s="109"/>
      <c r="F8" s="110"/>
      <c r="G8" s="101" t="s">
        <v>76</v>
      </c>
      <c r="H8" s="101"/>
      <c r="I8" s="101"/>
      <c r="J8" s="101" t="s">
        <v>78</v>
      </c>
      <c r="K8" s="101"/>
      <c r="L8" s="101"/>
      <c r="M8" s="101" t="s">
        <v>6</v>
      </c>
      <c r="N8" s="101"/>
      <c r="O8" s="101"/>
      <c r="P8" s="101" t="s">
        <v>75</v>
      </c>
      <c r="Q8" s="101"/>
      <c r="R8" s="101"/>
      <c r="S8" s="101" t="s">
        <v>7</v>
      </c>
      <c r="T8" s="101"/>
      <c r="U8" s="101"/>
      <c r="V8" s="101" t="s">
        <v>77</v>
      </c>
      <c r="W8" s="101" t="s">
        <v>14</v>
      </c>
    </row>
    <row r="9" spans="1:23" ht="30" customHeight="1" x14ac:dyDescent="0.25">
      <c r="A9" s="111"/>
      <c r="B9" s="111"/>
      <c r="C9" s="101" t="s">
        <v>11</v>
      </c>
      <c r="D9" s="101"/>
      <c r="E9" s="101"/>
      <c r="F9" s="101"/>
      <c r="G9" s="101" t="s">
        <v>69</v>
      </c>
      <c r="H9" s="101"/>
      <c r="I9" s="101"/>
      <c r="J9" s="101" t="s">
        <v>12</v>
      </c>
      <c r="K9" s="101"/>
      <c r="L9" s="101"/>
      <c r="M9" s="101" t="s">
        <v>13</v>
      </c>
      <c r="N9" s="101"/>
      <c r="O9" s="101"/>
      <c r="P9" s="101" t="s">
        <v>47</v>
      </c>
      <c r="Q9" s="101"/>
      <c r="R9" s="101"/>
      <c r="S9" s="101" t="s">
        <v>38</v>
      </c>
      <c r="T9" s="101"/>
      <c r="U9" s="101"/>
      <c r="V9" s="101"/>
      <c r="W9" s="101"/>
    </row>
    <row r="10" spans="1:23" x14ac:dyDescent="0.25">
      <c r="A10" s="111"/>
      <c r="B10" s="111"/>
      <c r="C10" s="75" t="s">
        <v>3</v>
      </c>
      <c r="D10" s="75" t="s">
        <v>4</v>
      </c>
      <c r="E10" s="75" t="s">
        <v>89</v>
      </c>
      <c r="F10" s="75" t="s">
        <v>5</v>
      </c>
      <c r="G10" s="76" t="s">
        <v>8</v>
      </c>
      <c r="H10" s="76" t="s">
        <v>9</v>
      </c>
      <c r="I10" s="76" t="s">
        <v>10</v>
      </c>
      <c r="J10" s="76" t="s">
        <v>8</v>
      </c>
      <c r="K10" s="76" t="s">
        <v>9</v>
      </c>
      <c r="L10" s="76" t="s">
        <v>10</v>
      </c>
      <c r="M10" s="76" t="s">
        <v>8</v>
      </c>
      <c r="N10" s="76" t="s">
        <v>9</v>
      </c>
      <c r="O10" s="76" t="s">
        <v>10</v>
      </c>
      <c r="P10" s="76" t="s">
        <v>8</v>
      </c>
      <c r="Q10" s="76" t="s">
        <v>9</v>
      </c>
      <c r="R10" s="76" t="s">
        <v>10</v>
      </c>
      <c r="S10" s="76" t="s">
        <v>8</v>
      </c>
      <c r="T10" s="76" t="s">
        <v>9</v>
      </c>
      <c r="U10" s="76" t="s">
        <v>10</v>
      </c>
      <c r="V10" s="101"/>
      <c r="W10" s="101"/>
    </row>
    <row r="11" spans="1:23" ht="25.5" customHeight="1" x14ac:dyDescent="0.25">
      <c r="A11" s="18">
        <v>1</v>
      </c>
      <c r="B11" s="43" t="s">
        <v>54</v>
      </c>
      <c r="C11" s="44"/>
      <c r="D11" s="44"/>
      <c r="E11" s="44"/>
      <c r="F11" s="44"/>
      <c r="G11" s="28">
        <f>PUNTUALIDAD!I12</f>
        <v>10</v>
      </c>
      <c r="H11" s="28">
        <f>PUNTUALIDAD!P12</f>
        <v>10</v>
      </c>
      <c r="I11" s="29">
        <f>PUNTUALIDAD!Q12</f>
        <v>10</v>
      </c>
      <c r="J11" s="28">
        <f>SERVICIO!G17</f>
        <v>10</v>
      </c>
      <c r="K11" s="28">
        <f>SERVICIO!G21</f>
        <v>10</v>
      </c>
      <c r="L11" s="29">
        <f>SERVICIO!G22</f>
        <v>10</v>
      </c>
      <c r="M11" s="28">
        <f>IMAGEN!F12</f>
        <v>10</v>
      </c>
      <c r="N11" s="28">
        <f>IMAGEN!J12</f>
        <v>10</v>
      </c>
      <c r="O11" s="29">
        <f>IMAGEN!K12</f>
        <v>10</v>
      </c>
      <c r="P11" s="28">
        <f>CONSISTENCIA!F12</f>
        <v>10</v>
      </c>
      <c r="Q11" s="28">
        <f>CONSISTENCIA!J12</f>
        <v>10</v>
      </c>
      <c r="R11" s="29">
        <f>CONSISTENCIA!K12</f>
        <v>10</v>
      </c>
      <c r="S11" s="28">
        <f>PRODUCTIVIDAD!N12</f>
        <v>10</v>
      </c>
      <c r="T11" s="28">
        <f>PRODUCTIVIDAD!Z12</f>
        <v>10</v>
      </c>
      <c r="U11" s="67">
        <f>PRODUCTIVIDAD!AA12</f>
        <v>10</v>
      </c>
      <c r="V11" s="39">
        <f>SUM(I11,L11,O11,R11,U11)/5</f>
        <v>10</v>
      </c>
      <c r="W11" s="2"/>
    </row>
    <row r="12" spans="1:23" ht="25.5" customHeight="1" x14ac:dyDescent="0.25">
      <c r="A12" s="18">
        <v>2</v>
      </c>
      <c r="B12" s="43" t="s">
        <v>54</v>
      </c>
      <c r="C12" s="44"/>
      <c r="D12" s="44"/>
      <c r="E12" s="44"/>
      <c r="F12" s="44"/>
      <c r="G12" s="28">
        <f>PUNTUALIDAD!I13</f>
        <v>10</v>
      </c>
      <c r="H12" s="28">
        <f>PUNTUALIDAD!P13</f>
        <v>10</v>
      </c>
      <c r="I12" s="29">
        <f>PUNTUALIDAD!Q13</f>
        <v>10</v>
      </c>
      <c r="J12" s="28">
        <f>J11</f>
        <v>10</v>
      </c>
      <c r="K12" s="28">
        <f>K11</f>
        <v>10</v>
      </c>
      <c r="L12" s="29">
        <f>L11</f>
        <v>10</v>
      </c>
      <c r="M12" s="28">
        <f>IMAGEN!F13</f>
        <v>10</v>
      </c>
      <c r="N12" s="28">
        <f>IMAGEN!J13</f>
        <v>10</v>
      </c>
      <c r="O12" s="29">
        <f>IMAGEN!K13</f>
        <v>10</v>
      </c>
      <c r="P12" s="28">
        <f>CONSISTENCIA!F13</f>
        <v>10</v>
      </c>
      <c r="Q12" s="28">
        <f>CONSISTENCIA!J13</f>
        <v>10</v>
      </c>
      <c r="R12" s="29">
        <f>CONSISTENCIA!K13</f>
        <v>10</v>
      </c>
      <c r="S12" s="28">
        <f>PRODUCTIVIDAD!N13</f>
        <v>10</v>
      </c>
      <c r="T12" s="28">
        <f>PRODUCTIVIDAD!Z13</f>
        <v>10</v>
      </c>
      <c r="U12" s="67">
        <f>PRODUCTIVIDAD!AA13</f>
        <v>10</v>
      </c>
      <c r="V12" s="39">
        <f t="shared" ref="V12:V25" si="0">SUM(I12,L12,O12,R12,U12)/5</f>
        <v>10</v>
      </c>
      <c r="W12" s="2"/>
    </row>
    <row r="13" spans="1:23" ht="25.5" customHeight="1" x14ac:dyDescent="0.25">
      <c r="A13" s="18">
        <v>3</v>
      </c>
      <c r="B13" s="43" t="s">
        <v>54</v>
      </c>
      <c r="C13" s="44"/>
      <c r="D13" s="44"/>
      <c r="E13" s="44"/>
      <c r="F13" s="44"/>
      <c r="G13" s="28">
        <f>PUNTUALIDAD!I14</f>
        <v>10</v>
      </c>
      <c r="H13" s="28">
        <f>PUNTUALIDAD!P14</f>
        <v>10</v>
      </c>
      <c r="I13" s="29">
        <f>PUNTUALIDAD!Q14</f>
        <v>10</v>
      </c>
      <c r="J13" s="28">
        <f t="shared" ref="J13:J25" si="1">J12</f>
        <v>10</v>
      </c>
      <c r="K13" s="28">
        <f t="shared" ref="K13:K25" si="2">K12</f>
        <v>10</v>
      </c>
      <c r="L13" s="29">
        <f t="shared" ref="L13:L25" si="3">L12</f>
        <v>10</v>
      </c>
      <c r="M13" s="28">
        <f>IMAGEN!F14</f>
        <v>10</v>
      </c>
      <c r="N13" s="28">
        <f>IMAGEN!J14</f>
        <v>10</v>
      </c>
      <c r="O13" s="29">
        <f>IMAGEN!K14</f>
        <v>10</v>
      </c>
      <c r="P13" s="28">
        <f>CONSISTENCIA!F14</f>
        <v>10</v>
      </c>
      <c r="Q13" s="28">
        <f>CONSISTENCIA!J14</f>
        <v>10</v>
      </c>
      <c r="R13" s="29">
        <f>CONSISTENCIA!K14</f>
        <v>10</v>
      </c>
      <c r="S13" s="28">
        <f>PRODUCTIVIDAD!N14</f>
        <v>10</v>
      </c>
      <c r="T13" s="28">
        <f>PRODUCTIVIDAD!Z14</f>
        <v>10</v>
      </c>
      <c r="U13" s="67">
        <f>PRODUCTIVIDAD!AA14</f>
        <v>10</v>
      </c>
      <c r="V13" s="39">
        <f t="shared" si="0"/>
        <v>10</v>
      </c>
      <c r="W13" s="2"/>
    </row>
    <row r="14" spans="1:23" ht="25.5" customHeight="1" x14ac:dyDescent="0.25">
      <c r="A14" s="18">
        <v>4</v>
      </c>
      <c r="B14" s="43" t="s">
        <v>54</v>
      </c>
      <c r="C14" s="44"/>
      <c r="D14" s="44"/>
      <c r="E14" s="44"/>
      <c r="F14" s="44"/>
      <c r="G14" s="28">
        <f>PUNTUALIDAD!I15</f>
        <v>10</v>
      </c>
      <c r="H14" s="28">
        <f>PUNTUALIDAD!P15</f>
        <v>10</v>
      </c>
      <c r="I14" s="29">
        <f>PUNTUALIDAD!Q15</f>
        <v>10</v>
      </c>
      <c r="J14" s="28">
        <f t="shared" si="1"/>
        <v>10</v>
      </c>
      <c r="K14" s="28">
        <f t="shared" si="2"/>
        <v>10</v>
      </c>
      <c r="L14" s="29">
        <f t="shared" si="3"/>
        <v>10</v>
      </c>
      <c r="M14" s="28">
        <f>IMAGEN!F15</f>
        <v>10</v>
      </c>
      <c r="N14" s="28">
        <f>IMAGEN!J15</f>
        <v>10</v>
      </c>
      <c r="O14" s="29">
        <f>IMAGEN!K15</f>
        <v>10</v>
      </c>
      <c r="P14" s="28">
        <f>CONSISTENCIA!F15</f>
        <v>10</v>
      </c>
      <c r="Q14" s="28">
        <f>CONSISTENCIA!J15</f>
        <v>10</v>
      </c>
      <c r="R14" s="29">
        <f>CONSISTENCIA!K15</f>
        <v>10</v>
      </c>
      <c r="S14" s="28">
        <f>PRODUCTIVIDAD!N15</f>
        <v>10</v>
      </c>
      <c r="T14" s="28">
        <f>PRODUCTIVIDAD!Z15</f>
        <v>10</v>
      </c>
      <c r="U14" s="67">
        <f>PRODUCTIVIDAD!AA15</f>
        <v>10</v>
      </c>
      <c r="V14" s="39">
        <f t="shared" si="0"/>
        <v>10</v>
      </c>
      <c r="W14" s="2"/>
    </row>
    <row r="15" spans="1:23" ht="25.5" customHeight="1" x14ac:dyDescent="0.25">
      <c r="A15" s="18">
        <v>5</v>
      </c>
      <c r="B15" s="43" t="s">
        <v>54</v>
      </c>
      <c r="C15" s="44"/>
      <c r="D15" s="44"/>
      <c r="E15" s="44"/>
      <c r="F15" s="44"/>
      <c r="G15" s="28">
        <f>PUNTUALIDAD!I16</f>
        <v>10</v>
      </c>
      <c r="H15" s="28">
        <f>PUNTUALIDAD!P16</f>
        <v>10</v>
      </c>
      <c r="I15" s="29">
        <f>PUNTUALIDAD!Q16</f>
        <v>10</v>
      </c>
      <c r="J15" s="28">
        <f t="shared" si="1"/>
        <v>10</v>
      </c>
      <c r="K15" s="28">
        <f t="shared" si="2"/>
        <v>10</v>
      </c>
      <c r="L15" s="29">
        <f t="shared" si="3"/>
        <v>10</v>
      </c>
      <c r="M15" s="28">
        <f>IMAGEN!F16</f>
        <v>10</v>
      </c>
      <c r="N15" s="28">
        <f>IMAGEN!J16</f>
        <v>10</v>
      </c>
      <c r="O15" s="29">
        <f>IMAGEN!K16</f>
        <v>10</v>
      </c>
      <c r="P15" s="28">
        <f>CONSISTENCIA!F16</f>
        <v>10</v>
      </c>
      <c r="Q15" s="28">
        <f>CONSISTENCIA!J16</f>
        <v>10</v>
      </c>
      <c r="R15" s="29">
        <f>CONSISTENCIA!K16</f>
        <v>10</v>
      </c>
      <c r="S15" s="28">
        <f>PRODUCTIVIDAD!N16</f>
        <v>10</v>
      </c>
      <c r="T15" s="28">
        <f>PRODUCTIVIDAD!Z16</f>
        <v>10</v>
      </c>
      <c r="U15" s="67">
        <f>PRODUCTIVIDAD!AA16</f>
        <v>10</v>
      </c>
      <c r="V15" s="39">
        <f t="shared" si="0"/>
        <v>10</v>
      </c>
      <c r="W15" s="2"/>
    </row>
    <row r="16" spans="1:23" ht="25.5" customHeight="1" x14ac:dyDescent="0.25">
      <c r="A16" s="18">
        <v>6</v>
      </c>
      <c r="B16" s="43" t="s">
        <v>54</v>
      </c>
      <c r="C16" s="44"/>
      <c r="D16" s="44"/>
      <c r="E16" s="44"/>
      <c r="F16" s="44"/>
      <c r="G16" s="28">
        <f>PUNTUALIDAD!I17</f>
        <v>10</v>
      </c>
      <c r="H16" s="28">
        <f>PUNTUALIDAD!P17</f>
        <v>10</v>
      </c>
      <c r="I16" s="29">
        <f>PUNTUALIDAD!Q17</f>
        <v>10</v>
      </c>
      <c r="J16" s="28">
        <f t="shared" si="1"/>
        <v>10</v>
      </c>
      <c r="K16" s="28">
        <f t="shared" si="2"/>
        <v>10</v>
      </c>
      <c r="L16" s="29">
        <f t="shared" si="3"/>
        <v>10</v>
      </c>
      <c r="M16" s="28">
        <f>IMAGEN!F17</f>
        <v>10</v>
      </c>
      <c r="N16" s="28">
        <f>IMAGEN!J17</f>
        <v>10</v>
      </c>
      <c r="O16" s="29">
        <f>IMAGEN!K17</f>
        <v>10</v>
      </c>
      <c r="P16" s="28">
        <f>CONSISTENCIA!F17</f>
        <v>10</v>
      </c>
      <c r="Q16" s="28">
        <f>CONSISTENCIA!J17</f>
        <v>10</v>
      </c>
      <c r="R16" s="29">
        <f>CONSISTENCIA!K17</f>
        <v>10</v>
      </c>
      <c r="S16" s="28">
        <f>PRODUCTIVIDAD!N17</f>
        <v>10</v>
      </c>
      <c r="T16" s="28">
        <f>PRODUCTIVIDAD!Z17</f>
        <v>10</v>
      </c>
      <c r="U16" s="67">
        <f>PRODUCTIVIDAD!AA17</f>
        <v>10</v>
      </c>
      <c r="V16" s="39">
        <f t="shared" si="0"/>
        <v>10</v>
      </c>
      <c r="W16" s="2"/>
    </row>
    <row r="17" spans="1:23" ht="25.5" customHeight="1" x14ac:dyDescent="0.25">
      <c r="A17" s="18">
        <v>7</v>
      </c>
      <c r="B17" s="43" t="s">
        <v>54</v>
      </c>
      <c r="C17" s="44"/>
      <c r="D17" s="44"/>
      <c r="E17" s="44"/>
      <c r="F17" s="44"/>
      <c r="G17" s="28">
        <f>PUNTUALIDAD!I18</f>
        <v>10</v>
      </c>
      <c r="H17" s="28">
        <f>PUNTUALIDAD!P18</f>
        <v>10</v>
      </c>
      <c r="I17" s="29">
        <f>PUNTUALIDAD!Q18</f>
        <v>10</v>
      </c>
      <c r="J17" s="28">
        <f t="shared" si="1"/>
        <v>10</v>
      </c>
      <c r="K17" s="28">
        <f t="shared" si="2"/>
        <v>10</v>
      </c>
      <c r="L17" s="29">
        <f t="shared" si="3"/>
        <v>10</v>
      </c>
      <c r="M17" s="28">
        <f>IMAGEN!F18</f>
        <v>10</v>
      </c>
      <c r="N17" s="28">
        <f>IMAGEN!J18</f>
        <v>10</v>
      </c>
      <c r="O17" s="29">
        <f>IMAGEN!K18</f>
        <v>10</v>
      </c>
      <c r="P17" s="28">
        <f>CONSISTENCIA!F18</f>
        <v>10</v>
      </c>
      <c r="Q17" s="28">
        <f>CONSISTENCIA!J18</f>
        <v>10</v>
      </c>
      <c r="R17" s="29">
        <f>CONSISTENCIA!K18</f>
        <v>10</v>
      </c>
      <c r="S17" s="28">
        <f>PRODUCTIVIDAD!N18</f>
        <v>10</v>
      </c>
      <c r="T17" s="28">
        <f>PRODUCTIVIDAD!Z18</f>
        <v>10</v>
      </c>
      <c r="U17" s="67">
        <f>PRODUCTIVIDAD!AA18</f>
        <v>10</v>
      </c>
      <c r="V17" s="39">
        <f t="shared" si="0"/>
        <v>10</v>
      </c>
      <c r="W17" s="2"/>
    </row>
    <row r="18" spans="1:23" ht="25.5" customHeight="1" x14ac:dyDescent="0.25">
      <c r="A18" s="18">
        <v>8</v>
      </c>
      <c r="B18" s="43" t="s">
        <v>54</v>
      </c>
      <c r="C18" s="44"/>
      <c r="D18" s="44"/>
      <c r="E18" s="44"/>
      <c r="F18" s="44"/>
      <c r="G18" s="28">
        <f>PUNTUALIDAD!I19</f>
        <v>10</v>
      </c>
      <c r="H18" s="28">
        <f>PUNTUALIDAD!P19</f>
        <v>10</v>
      </c>
      <c r="I18" s="29">
        <f>PUNTUALIDAD!Q19</f>
        <v>10</v>
      </c>
      <c r="J18" s="28">
        <f t="shared" si="1"/>
        <v>10</v>
      </c>
      <c r="K18" s="28">
        <f t="shared" si="2"/>
        <v>10</v>
      </c>
      <c r="L18" s="29">
        <f t="shared" si="3"/>
        <v>10</v>
      </c>
      <c r="M18" s="28">
        <f>IMAGEN!F19</f>
        <v>10</v>
      </c>
      <c r="N18" s="28">
        <f>IMAGEN!J19</f>
        <v>10</v>
      </c>
      <c r="O18" s="29">
        <f>IMAGEN!K19</f>
        <v>10</v>
      </c>
      <c r="P18" s="28">
        <f>CONSISTENCIA!F19</f>
        <v>10</v>
      </c>
      <c r="Q18" s="28">
        <f>CONSISTENCIA!J19</f>
        <v>10</v>
      </c>
      <c r="R18" s="29">
        <f>CONSISTENCIA!K19</f>
        <v>10</v>
      </c>
      <c r="S18" s="28">
        <f>PRODUCTIVIDAD!N19</f>
        <v>10</v>
      </c>
      <c r="T18" s="28">
        <f>PRODUCTIVIDAD!Z19</f>
        <v>10</v>
      </c>
      <c r="U18" s="67">
        <f>PRODUCTIVIDAD!AA19</f>
        <v>10</v>
      </c>
      <c r="V18" s="39">
        <f t="shared" si="0"/>
        <v>10</v>
      </c>
      <c r="W18" s="2"/>
    </row>
    <row r="19" spans="1:23" ht="25.5" customHeight="1" x14ac:dyDescent="0.25">
      <c r="A19" s="18">
        <v>9</v>
      </c>
      <c r="B19" s="43" t="s">
        <v>54</v>
      </c>
      <c r="C19" s="44"/>
      <c r="D19" s="44"/>
      <c r="E19" s="44"/>
      <c r="F19" s="44"/>
      <c r="G19" s="28">
        <f>PUNTUALIDAD!I20</f>
        <v>10</v>
      </c>
      <c r="H19" s="28">
        <f>PUNTUALIDAD!P20</f>
        <v>10</v>
      </c>
      <c r="I19" s="29">
        <f>PUNTUALIDAD!Q20</f>
        <v>10</v>
      </c>
      <c r="J19" s="28">
        <f t="shared" si="1"/>
        <v>10</v>
      </c>
      <c r="K19" s="28">
        <f t="shared" si="2"/>
        <v>10</v>
      </c>
      <c r="L19" s="29">
        <f t="shared" si="3"/>
        <v>10</v>
      </c>
      <c r="M19" s="28">
        <f>IMAGEN!F20</f>
        <v>10</v>
      </c>
      <c r="N19" s="28">
        <f>IMAGEN!J20</f>
        <v>10</v>
      </c>
      <c r="O19" s="29">
        <f>IMAGEN!K20</f>
        <v>10</v>
      </c>
      <c r="P19" s="28">
        <f>CONSISTENCIA!F20</f>
        <v>10</v>
      </c>
      <c r="Q19" s="28">
        <f>CONSISTENCIA!J20</f>
        <v>10</v>
      </c>
      <c r="R19" s="29">
        <f>CONSISTENCIA!K20</f>
        <v>10</v>
      </c>
      <c r="S19" s="28">
        <f>PRODUCTIVIDAD!N20</f>
        <v>10</v>
      </c>
      <c r="T19" s="28">
        <f>PRODUCTIVIDAD!Z20</f>
        <v>10</v>
      </c>
      <c r="U19" s="67">
        <f>PRODUCTIVIDAD!AA20</f>
        <v>10</v>
      </c>
      <c r="V19" s="39">
        <f t="shared" si="0"/>
        <v>10</v>
      </c>
      <c r="W19" s="2"/>
    </row>
    <row r="20" spans="1:23" ht="25.5" customHeight="1" x14ac:dyDescent="0.25">
      <c r="A20" s="18">
        <v>10</v>
      </c>
      <c r="B20" s="43" t="s">
        <v>54</v>
      </c>
      <c r="C20" s="44"/>
      <c r="D20" s="44"/>
      <c r="E20" s="44"/>
      <c r="F20" s="44"/>
      <c r="G20" s="28">
        <f>PUNTUALIDAD!I21</f>
        <v>10</v>
      </c>
      <c r="H20" s="28">
        <f>PUNTUALIDAD!P21</f>
        <v>10</v>
      </c>
      <c r="I20" s="29">
        <f>PUNTUALIDAD!Q21</f>
        <v>10</v>
      </c>
      <c r="J20" s="28">
        <f t="shared" si="1"/>
        <v>10</v>
      </c>
      <c r="K20" s="28">
        <f t="shared" si="2"/>
        <v>10</v>
      </c>
      <c r="L20" s="29">
        <f t="shared" si="3"/>
        <v>10</v>
      </c>
      <c r="M20" s="28">
        <f>IMAGEN!F21</f>
        <v>10</v>
      </c>
      <c r="N20" s="28">
        <f>IMAGEN!J21</f>
        <v>10</v>
      </c>
      <c r="O20" s="29">
        <f>IMAGEN!K21</f>
        <v>10</v>
      </c>
      <c r="P20" s="28">
        <f>CONSISTENCIA!F21</f>
        <v>10</v>
      </c>
      <c r="Q20" s="28">
        <f>CONSISTENCIA!J21</f>
        <v>10</v>
      </c>
      <c r="R20" s="29">
        <f>CONSISTENCIA!K21</f>
        <v>10</v>
      </c>
      <c r="S20" s="28">
        <f>PRODUCTIVIDAD!N21</f>
        <v>10</v>
      </c>
      <c r="T20" s="28">
        <f>PRODUCTIVIDAD!Z21</f>
        <v>10</v>
      </c>
      <c r="U20" s="67">
        <f>PRODUCTIVIDAD!AA21</f>
        <v>10</v>
      </c>
      <c r="V20" s="39">
        <f t="shared" si="0"/>
        <v>10</v>
      </c>
      <c r="W20" s="2"/>
    </row>
    <row r="21" spans="1:23" ht="25.5" customHeight="1" x14ac:dyDescent="0.25">
      <c r="A21" s="18">
        <v>11</v>
      </c>
      <c r="B21" s="43" t="s">
        <v>54</v>
      </c>
      <c r="C21" s="44"/>
      <c r="D21" s="44"/>
      <c r="E21" s="44"/>
      <c r="F21" s="44"/>
      <c r="G21" s="28">
        <f>PUNTUALIDAD!I22</f>
        <v>10</v>
      </c>
      <c r="H21" s="28">
        <f>PUNTUALIDAD!P22</f>
        <v>10</v>
      </c>
      <c r="I21" s="29">
        <f>PUNTUALIDAD!Q22</f>
        <v>10</v>
      </c>
      <c r="J21" s="28">
        <f t="shared" si="1"/>
        <v>10</v>
      </c>
      <c r="K21" s="28">
        <f t="shared" si="2"/>
        <v>10</v>
      </c>
      <c r="L21" s="29">
        <f t="shared" si="3"/>
        <v>10</v>
      </c>
      <c r="M21" s="28">
        <f>IMAGEN!F22</f>
        <v>10</v>
      </c>
      <c r="N21" s="28">
        <f>IMAGEN!J22</f>
        <v>10</v>
      </c>
      <c r="O21" s="29">
        <f>IMAGEN!K22</f>
        <v>10</v>
      </c>
      <c r="P21" s="28">
        <f>CONSISTENCIA!F22</f>
        <v>10</v>
      </c>
      <c r="Q21" s="28">
        <f>CONSISTENCIA!J22</f>
        <v>10</v>
      </c>
      <c r="R21" s="29">
        <f>CONSISTENCIA!K22</f>
        <v>10</v>
      </c>
      <c r="S21" s="28">
        <f>PRODUCTIVIDAD!N22</f>
        <v>10</v>
      </c>
      <c r="T21" s="28">
        <f>PRODUCTIVIDAD!Z22</f>
        <v>10</v>
      </c>
      <c r="U21" s="67">
        <f>PRODUCTIVIDAD!AA22</f>
        <v>10</v>
      </c>
      <c r="V21" s="39">
        <f t="shared" si="0"/>
        <v>10</v>
      </c>
      <c r="W21" s="2"/>
    </row>
    <row r="22" spans="1:23" ht="25.5" customHeight="1" x14ac:dyDescent="0.25">
      <c r="A22" s="18">
        <v>12</v>
      </c>
      <c r="B22" s="43" t="s">
        <v>54</v>
      </c>
      <c r="C22" s="44"/>
      <c r="D22" s="44"/>
      <c r="E22" s="44"/>
      <c r="F22" s="44"/>
      <c r="G22" s="28">
        <f>PUNTUALIDAD!I23</f>
        <v>10</v>
      </c>
      <c r="H22" s="28">
        <f>PUNTUALIDAD!P23</f>
        <v>10</v>
      </c>
      <c r="I22" s="29">
        <f>PUNTUALIDAD!Q23</f>
        <v>10</v>
      </c>
      <c r="J22" s="28">
        <f t="shared" si="1"/>
        <v>10</v>
      </c>
      <c r="K22" s="28">
        <f t="shared" si="2"/>
        <v>10</v>
      </c>
      <c r="L22" s="29">
        <f t="shared" si="3"/>
        <v>10</v>
      </c>
      <c r="M22" s="28">
        <f>IMAGEN!F23</f>
        <v>10</v>
      </c>
      <c r="N22" s="28">
        <f>IMAGEN!J23</f>
        <v>10</v>
      </c>
      <c r="O22" s="29">
        <f>IMAGEN!K23</f>
        <v>10</v>
      </c>
      <c r="P22" s="28">
        <f>CONSISTENCIA!F23</f>
        <v>10</v>
      </c>
      <c r="Q22" s="28">
        <f>CONSISTENCIA!J23</f>
        <v>10</v>
      </c>
      <c r="R22" s="29">
        <f>CONSISTENCIA!K23</f>
        <v>10</v>
      </c>
      <c r="S22" s="28">
        <f>PRODUCTIVIDAD!N23</f>
        <v>10</v>
      </c>
      <c r="T22" s="28">
        <f>PRODUCTIVIDAD!Z23</f>
        <v>10</v>
      </c>
      <c r="U22" s="67">
        <f>PRODUCTIVIDAD!AA23</f>
        <v>10</v>
      </c>
      <c r="V22" s="39">
        <f t="shared" si="0"/>
        <v>10</v>
      </c>
      <c r="W22" s="2"/>
    </row>
    <row r="23" spans="1:23" ht="25.5" customHeight="1" x14ac:dyDescent="0.25">
      <c r="A23" s="18">
        <v>13</v>
      </c>
      <c r="B23" s="43" t="s">
        <v>54</v>
      </c>
      <c r="C23" s="44"/>
      <c r="D23" s="44"/>
      <c r="E23" s="44"/>
      <c r="F23" s="44"/>
      <c r="G23" s="28">
        <f>PUNTUALIDAD!I24</f>
        <v>10</v>
      </c>
      <c r="H23" s="28">
        <f>PUNTUALIDAD!P24</f>
        <v>10</v>
      </c>
      <c r="I23" s="29">
        <f>PUNTUALIDAD!Q24</f>
        <v>10</v>
      </c>
      <c r="J23" s="28">
        <f t="shared" si="1"/>
        <v>10</v>
      </c>
      <c r="K23" s="28">
        <f t="shared" si="2"/>
        <v>10</v>
      </c>
      <c r="L23" s="29">
        <f t="shared" si="3"/>
        <v>10</v>
      </c>
      <c r="M23" s="28">
        <f>IMAGEN!F24</f>
        <v>10</v>
      </c>
      <c r="N23" s="28">
        <f>IMAGEN!J24</f>
        <v>10</v>
      </c>
      <c r="O23" s="29">
        <f>IMAGEN!K24</f>
        <v>10</v>
      </c>
      <c r="P23" s="28">
        <f>CONSISTENCIA!F24</f>
        <v>10</v>
      </c>
      <c r="Q23" s="28">
        <f>CONSISTENCIA!J24</f>
        <v>10</v>
      </c>
      <c r="R23" s="29">
        <f>CONSISTENCIA!K24</f>
        <v>10</v>
      </c>
      <c r="S23" s="28">
        <f>PRODUCTIVIDAD!N24</f>
        <v>10</v>
      </c>
      <c r="T23" s="28">
        <f>PRODUCTIVIDAD!Z24</f>
        <v>10</v>
      </c>
      <c r="U23" s="67">
        <f>PRODUCTIVIDAD!AA24</f>
        <v>10</v>
      </c>
      <c r="V23" s="39">
        <f t="shared" si="0"/>
        <v>10</v>
      </c>
      <c r="W23" s="2"/>
    </row>
    <row r="24" spans="1:23" ht="25.5" customHeight="1" x14ac:dyDescent="0.25">
      <c r="A24" s="18">
        <v>14</v>
      </c>
      <c r="B24" s="43" t="s">
        <v>54</v>
      </c>
      <c r="C24" s="44"/>
      <c r="D24" s="44"/>
      <c r="E24" s="44"/>
      <c r="F24" s="44"/>
      <c r="G24" s="28">
        <f>PUNTUALIDAD!I25</f>
        <v>10</v>
      </c>
      <c r="H24" s="28">
        <f>PUNTUALIDAD!P25</f>
        <v>10</v>
      </c>
      <c r="I24" s="29">
        <f>PUNTUALIDAD!Q25</f>
        <v>10</v>
      </c>
      <c r="J24" s="28">
        <f t="shared" si="1"/>
        <v>10</v>
      </c>
      <c r="K24" s="28">
        <f t="shared" si="2"/>
        <v>10</v>
      </c>
      <c r="L24" s="29">
        <f t="shared" si="3"/>
        <v>10</v>
      </c>
      <c r="M24" s="28">
        <f>IMAGEN!F25</f>
        <v>10</v>
      </c>
      <c r="N24" s="28">
        <f>IMAGEN!J25</f>
        <v>10</v>
      </c>
      <c r="O24" s="29">
        <f>IMAGEN!K25</f>
        <v>10</v>
      </c>
      <c r="P24" s="28">
        <f>CONSISTENCIA!F25</f>
        <v>10</v>
      </c>
      <c r="Q24" s="28">
        <f>CONSISTENCIA!J25</f>
        <v>10</v>
      </c>
      <c r="R24" s="29">
        <f>CONSISTENCIA!K25</f>
        <v>10</v>
      </c>
      <c r="S24" s="28">
        <f>PRODUCTIVIDAD!N25</f>
        <v>10</v>
      </c>
      <c r="T24" s="28">
        <f>PRODUCTIVIDAD!Z25</f>
        <v>10</v>
      </c>
      <c r="U24" s="67">
        <f>PRODUCTIVIDAD!AA25</f>
        <v>10</v>
      </c>
      <c r="V24" s="39">
        <f t="shared" si="0"/>
        <v>10</v>
      </c>
      <c r="W24" s="2"/>
    </row>
    <row r="25" spans="1:23" ht="25.5" customHeight="1" x14ac:dyDescent="0.25">
      <c r="A25" s="18">
        <v>15</v>
      </c>
      <c r="B25" s="43" t="s">
        <v>54</v>
      </c>
      <c r="C25" s="44"/>
      <c r="D25" s="44"/>
      <c r="E25" s="44"/>
      <c r="F25" s="44"/>
      <c r="G25" s="28">
        <f>PUNTUALIDAD!I26</f>
        <v>10</v>
      </c>
      <c r="H25" s="28">
        <f>PUNTUALIDAD!P26</f>
        <v>10</v>
      </c>
      <c r="I25" s="29">
        <f>PUNTUALIDAD!Q26</f>
        <v>10</v>
      </c>
      <c r="J25" s="28">
        <f t="shared" si="1"/>
        <v>10</v>
      </c>
      <c r="K25" s="28">
        <f t="shared" si="2"/>
        <v>10</v>
      </c>
      <c r="L25" s="29">
        <f t="shared" si="3"/>
        <v>10</v>
      </c>
      <c r="M25" s="28">
        <f>IMAGEN!F26</f>
        <v>10</v>
      </c>
      <c r="N25" s="28">
        <f>IMAGEN!J26</f>
        <v>10</v>
      </c>
      <c r="O25" s="29">
        <f>IMAGEN!K26</f>
        <v>10</v>
      </c>
      <c r="P25" s="28">
        <f>CONSISTENCIA!F26</f>
        <v>10</v>
      </c>
      <c r="Q25" s="28">
        <f>CONSISTENCIA!J26</f>
        <v>10</v>
      </c>
      <c r="R25" s="29">
        <f>CONSISTENCIA!K26</f>
        <v>10</v>
      </c>
      <c r="S25" s="28">
        <f>PRODUCTIVIDAD!N26</f>
        <v>10</v>
      </c>
      <c r="T25" s="28">
        <f>PRODUCTIVIDAD!Z26</f>
        <v>10</v>
      </c>
      <c r="U25" s="67">
        <f>PRODUCTIVIDAD!AA26</f>
        <v>10</v>
      </c>
      <c r="V25" s="39">
        <f t="shared" si="0"/>
        <v>10</v>
      </c>
      <c r="W25" s="2"/>
    </row>
    <row r="26" spans="1:23" ht="15.75" x14ac:dyDescent="0.25">
      <c r="U26" s="68" t="s">
        <v>58</v>
      </c>
      <c r="V26" s="39">
        <f>AVERAGE(V11:V25)</f>
        <v>10</v>
      </c>
    </row>
    <row r="27" spans="1:23" x14ac:dyDescent="0.25">
      <c r="A27" s="102" t="s">
        <v>18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</row>
    <row r="28" spans="1:23" x14ac:dyDescent="0.25">
      <c r="B28" s="14"/>
    </row>
    <row r="31" spans="1:23" x14ac:dyDescent="0.25">
      <c r="C31" s="96"/>
      <c r="D31" s="96"/>
      <c r="E31" s="96"/>
      <c r="F31" s="96"/>
      <c r="G31" s="96"/>
      <c r="H31" s="96"/>
      <c r="I31" s="96"/>
      <c r="M31" s="97"/>
      <c r="N31" s="97"/>
      <c r="O31" s="97"/>
      <c r="P31" s="97"/>
      <c r="Q31" s="97"/>
    </row>
    <row r="32" spans="1:23" x14ac:dyDescent="0.25">
      <c r="C32" s="95" t="s">
        <v>20</v>
      </c>
      <c r="D32" s="95"/>
      <c r="E32" s="95"/>
      <c r="F32" s="95"/>
      <c r="G32" s="95"/>
      <c r="H32" s="95"/>
      <c r="I32" s="95"/>
      <c r="M32" s="95" t="s">
        <v>21</v>
      </c>
      <c r="N32" s="95"/>
      <c r="O32" s="95"/>
      <c r="P32" s="95"/>
      <c r="Q32" s="95"/>
    </row>
  </sheetData>
  <dataConsolidate/>
  <mergeCells count="34">
    <mergeCell ref="A8:A10"/>
    <mergeCell ref="M4:N4"/>
    <mergeCell ref="G8:I8"/>
    <mergeCell ref="J8:L8"/>
    <mergeCell ref="M8:O8"/>
    <mergeCell ref="L7:O7"/>
    <mergeCell ref="A1:W1"/>
    <mergeCell ref="T3:W3"/>
    <mergeCell ref="C6:F6"/>
    <mergeCell ref="G7:J7"/>
    <mergeCell ref="A27:W27"/>
    <mergeCell ref="P4:W4"/>
    <mergeCell ref="W8:W10"/>
    <mergeCell ref="V8:V10"/>
    <mergeCell ref="P8:R8"/>
    <mergeCell ref="S8:U8"/>
    <mergeCell ref="J9:L9"/>
    <mergeCell ref="M9:O9"/>
    <mergeCell ref="P9:R9"/>
    <mergeCell ref="S9:U9"/>
    <mergeCell ref="C8:F8"/>
    <mergeCell ref="B8:B10"/>
    <mergeCell ref="C32:I32"/>
    <mergeCell ref="M32:Q32"/>
    <mergeCell ref="C31:I31"/>
    <mergeCell ref="M31:Q31"/>
    <mergeCell ref="G4:H4"/>
    <mergeCell ref="L5:M5"/>
    <mergeCell ref="N5:O5"/>
    <mergeCell ref="L6:M6"/>
    <mergeCell ref="N6:O6"/>
    <mergeCell ref="G9:I9"/>
    <mergeCell ref="C9:F9"/>
    <mergeCell ref="P7:R7"/>
  </mergeCells>
  <conditionalFormatting sqref="V11:V25">
    <cfRule type="cellIs" dxfId="5" priority="4" operator="between">
      <formula>0</formula>
      <formula>7.99</formula>
    </cfRule>
    <cfRule type="cellIs" dxfId="4" priority="5" operator="between">
      <formula>8</formula>
      <formula>8.99</formula>
    </cfRule>
    <cfRule type="cellIs" dxfId="3" priority="6" operator="between">
      <formula>10</formula>
      <formula>9</formula>
    </cfRule>
  </conditionalFormatting>
  <conditionalFormatting sqref="V26">
    <cfRule type="cellIs" dxfId="2" priority="1" operator="between">
      <formula>0</formula>
      <formula>7.99</formula>
    </cfRule>
    <cfRule type="cellIs" dxfId="1" priority="2" operator="between">
      <formula>8</formula>
      <formula>8.99</formula>
    </cfRule>
    <cfRule type="cellIs" dxfId="0" priority="3" operator="between">
      <formula>10</formula>
      <formula>9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showGridLines="0" zoomScale="77" zoomScaleNormal="77" workbookViewId="0">
      <selection activeCell="J35" sqref="J35:O35"/>
    </sheetView>
  </sheetViews>
  <sheetFormatPr baseColWidth="10" defaultRowHeight="15" x14ac:dyDescent="0.25"/>
  <cols>
    <col min="2" max="2" width="42.42578125" customWidth="1"/>
    <col min="3" max="3" width="6.42578125" customWidth="1"/>
    <col min="4" max="4" width="7.28515625" customWidth="1"/>
    <col min="5" max="6" width="9" customWidth="1"/>
    <col min="7" max="7" width="7.85546875" customWidth="1"/>
    <col min="8" max="8" width="8.28515625" customWidth="1"/>
    <col min="9" max="9" width="12.7109375" customWidth="1"/>
    <col min="10" max="11" width="6.5703125" customWidth="1"/>
    <col min="12" max="12" width="9.42578125" customWidth="1"/>
    <col min="13" max="15" width="6.5703125" customWidth="1"/>
    <col min="16" max="16" width="13.28515625" customWidth="1"/>
    <col min="17" max="17" width="13" customWidth="1"/>
    <col min="18" max="18" width="30.85546875" customWidth="1"/>
  </cols>
  <sheetData>
    <row r="1" spans="1:18" x14ac:dyDescent="0.25">
      <c r="R1" s="4" t="s">
        <v>25</v>
      </c>
    </row>
    <row r="2" spans="1:18" x14ac:dyDescent="0.25">
      <c r="R2" s="4" t="str">
        <f>'CONCENTRADO DE DESEMPEÑO'!W2</f>
        <v>GUANAJUATO</v>
      </c>
    </row>
    <row r="3" spans="1:18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6" t="s">
        <v>41</v>
      </c>
    </row>
    <row r="4" spans="1:18" ht="29.45" customHeight="1" x14ac:dyDescent="0.25">
      <c r="B4" s="23" t="s">
        <v>16</v>
      </c>
      <c r="C4" s="36">
        <f>'CONCENTRADO DE DESEMPEÑO'!C4:F4</f>
        <v>0</v>
      </c>
      <c r="D4" s="36"/>
      <c r="E4" s="36"/>
      <c r="F4" s="36"/>
      <c r="G4" s="98" t="s">
        <v>56</v>
      </c>
      <c r="H4" s="98"/>
      <c r="I4" s="36">
        <f>'CONCENTRADO DE DESEMPEÑO'!I4</f>
        <v>0</v>
      </c>
      <c r="J4" s="36"/>
      <c r="K4" s="5"/>
      <c r="P4" s="121" t="str">
        <f>'CONCENTRADO DE DESEMPEÑO'!P4</f>
        <v>Bitácora de Desempeño del Personal de Módulos de Atención Ciudadana</v>
      </c>
      <c r="Q4" s="121"/>
      <c r="R4" s="121"/>
    </row>
    <row r="5" spans="1:18" x14ac:dyDescent="0.25">
      <c r="B5" s="12"/>
      <c r="C5" s="10"/>
      <c r="D5" s="10"/>
      <c r="I5" s="5"/>
      <c r="J5" s="99"/>
      <c r="K5" s="99"/>
      <c r="L5" s="99"/>
      <c r="M5" s="99"/>
      <c r="R5" s="4" t="s">
        <v>26</v>
      </c>
    </row>
    <row r="6" spans="1:18" x14ac:dyDescent="0.25">
      <c r="B6" s="12"/>
      <c r="C6" s="10"/>
      <c r="D6" s="10"/>
      <c r="E6" s="65" t="s">
        <v>70</v>
      </c>
      <c r="F6" s="65" t="s">
        <v>17</v>
      </c>
      <c r="G6" s="65" t="s">
        <v>60</v>
      </c>
      <c r="H6" s="65" t="s">
        <v>61</v>
      </c>
      <c r="I6" s="5"/>
      <c r="J6" s="82"/>
      <c r="K6" s="82"/>
      <c r="L6" s="82"/>
      <c r="M6" s="82"/>
      <c r="R6" s="81">
        <f>'CONCENTRADO DE DESEMPEÑO'!R6</f>
        <v>2024</v>
      </c>
    </row>
    <row r="7" spans="1:18" x14ac:dyDescent="0.25">
      <c r="B7" s="4" t="s">
        <v>19</v>
      </c>
      <c r="C7" s="113" t="str">
        <f>'CONCENTRADO DE DESEMPEÑO'!C6:F6</f>
        <v>Trimestre</v>
      </c>
      <c r="D7" s="113"/>
      <c r="E7" s="57" t="str">
        <f>IF('CONCENTRADO DE DESEMPEÑO'!G6 = 0,"",'CONCENTRADO DE DESEMPEÑO'!G6)</f>
        <v/>
      </c>
      <c r="F7" s="57" t="str">
        <f>IF('CONCENTRADO DE DESEMPEÑO'!H6 = 0,"",'CONCENTRADO DE DESEMPEÑO'!H6)</f>
        <v/>
      </c>
      <c r="G7" s="57" t="str">
        <f>IF('CONCENTRADO DE DESEMPEÑO'!I6 = 0,"",'CONCENTRADO DE DESEMPEÑO'!I6)</f>
        <v/>
      </c>
      <c r="H7" s="57" t="str">
        <f>IF('CONCENTRADO DE DESEMPEÑO'!J6 = 0,"",'CONCENTRADO DE DESEMPEÑO'!J6)</f>
        <v/>
      </c>
      <c r="I7" s="64"/>
      <c r="J7" s="100"/>
      <c r="K7" s="100"/>
      <c r="L7" s="100"/>
      <c r="M7" s="100"/>
      <c r="R7" s="78" t="str">
        <f>'CONCENTRADO DE DESEMPEÑO'!W6</f>
        <v>Versión: 0</v>
      </c>
    </row>
    <row r="8" spans="1:18" x14ac:dyDescent="0.25">
      <c r="B8" s="78"/>
      <c r="C8" s="79"/>
      <c r="D8" s="79"/>
      <c r="E8" s="84"/>
      <c r="F8" s="84"/>
      <c r="G8" s="84"/>
      <c r="H8" s="84"/>
      <c r="I8" s="12"/>
      <c r="J8" s="77"/>
      <c r="K8" s="77"/>
      <c r="L8" s="77"/>
      <c r="M8" s="77"/>
      <c r="R8" s="78" t="str">
        <f>'CONCENTRADO DE DESEMPEÑO'!W7</f>
        <v>Fecha Emisión: 24/03/2021</v>
      </c>
    </row>
    <row r="9" spans="1:18" ht="14.45" customHeight="1" x14ac:dyDescent="0.25">
      <c r="A9" s="115" t="s">
        <v>0</v>
      </c>
      <c r="B9" s="115" t="s">
        <v>1</v>
      </c>
      <c r="C9" s="116" t="s">
        <v>62</v>
      </c>
      <c r="D9" s="117"/>
      <c r="E9" s="117"/>
      <c r="F9" s="117"/>
      <c r="G9" s="117"/>
      <c r="H9" s="118"/>
      <c r="I9" s="124" t="s">
        <v>64</v>
      </c>
      <c r="J9" s="119" t="s">
        <v>48</v>
      </c>
      <c r="K9" s="120"/>
      <c r="L9" s="120"/>
      <c r="M9" s="120"/>
      <c r="N9" s="117"/>
      <c r="O9" s="118"/>
      <c r="P9" s="114" t="s">
        <v>64</v>
      </c>
      <c r="Q9" s="114" t="s">
        <v>63</v>
      </c>
      <c r="R9" s="114" t="s">
        <v>14</v>
      </c>
    </row>
    <row r="10" spans="1:18" x14ac:dyDescent="0.25">
      <c r="A10" s="115"/>
      <c r="B10" s="115"/>
      <c r="C10" s="115" t="s">
        <v>22</v>
      </c>
      <c r="D10" s="115"/>
      <c r="E10" s="115" t="s">
        <v>23</v>
      </c>
      <c r="F10" s="115"/>
      <c r="G10" s="115" t="s">
        <v>24</v>
      </c>
      <c r="H10" s="115"/>
      <c r="I10" s="114"/>
      <c r="J10" s="115" t="s">
        <v>22</v>
      </c>
      <c r="K10" s="115"/>
      <c r="L10" s="115" t="s">
        <v>23</v>
      </c>
      <c r="M10" s="115"/>
      <c r="N10" s="115" t="s">
        <v>24</v>
      </c>
      <c r="O10" s="115"/>
      <c r="P10" s="114"/>
      <c r="Q10" s="114"/>
      <c r="R10" s="114"/>
    </row>
    <row r="11" spans="1:18" x14ac:dyDescent="0.25">
      <c r="A11" s="115"/>
      <c r="B11" s="115"/>
      <c r="C11" s="88" t="s">
        <v>67</v>
      </c>
      <c r="D11" s="88" t="s">
        <v>68</v>
      </c>
      <c r="E11" s="88" t="s">
        <v>67</v>
      </c>
      <c r="F11" s="88" t="s">
        <v>68</v>
      </c>
      <c r="G11" s="88" t="s">
        <v>67</v>
      </c>
      <c r="H11" s="88" t="s">
        <v>68</v>
      </c>
      <c r="I11" s="114"/>
      <c r="J11" s="88" t="s">
        <v>67</v>
      </c>
      <c r="K11" s="88" t="s">
        <v>68</v>
      </c>
      <c r="L11" s="88" t="s">
        <v>67</v>
      </c>
      <c r="M11" s="88" t="s">
        <v>68</v>
      </c>
      <c r="N11" s="88" t="s">
        <v>67</v>
      </c>
      <c r="O11" s="88" t="s">
        <v>68</v>
      </c>
      <c r="P11" s="114"/>
      <c r="Q11" s="114"/>
      <c r="R11" s="114"/>
    </row>
    <row r="12" spans="1:18" ht="21.75" customHeight="1" x14ac:dyDescent="0.25">
      <c r="A12" s="18">
        <v>1</v>
      </c>
      <c r="B12" s="13" t="str">
        <f>'CONCENTRADO DE DESEMPEÑO'!B11</f>
        <v>NOMBRE DEL FUNCIONARIO</v>
      </c>
      <c r="C12" s="45"/>
      <c r="D12" s="46"/>
      <c r="E12" s="45"/>
      <c r="F12" s="46"/>
      <c r="G12" s="45"/>
      <c r="H12" s="46"/>
      <c r="I12" s="22">
        <f>10-((C12+E12+G12)*0.5)-((D12+F12+H12)*1)</f>
        <v>10</v>
      </c>
      <c r="J12" s="45"/>
      <c r="K12" s="46"/>
      <c r="L12" s="45"/>
      <c r="M12" s="46"/>
      <c r="N12" s="45"/>
      <c r="O12" s="46"/>
      <c r="P12" s="22">
        <f>10-((J12+L12+N12)*0.5)-((K12+M12+O12*1))</f>
        <v>10</v>
      </c>
      <c r="Q12" s="22">
        <f t="shared" ref="Q12:Q26" si="0">(I12+P12)/2</f>
        <v>10</v>
      </c>
      <c r="R12" s="2"/>
    </row>
    <row r="13" spans="1:18" ht="21.75" customHeight="1" x14ac:dyDescent="0.25">
      <c r="A13" s="18">
        <v>2</v>
      </c>
      <c r="B13" s="13" t="str">
        <f>'CONCENTRADO DE DESEMPEÑO'!B12</f>
        <v>NOMBRE DEL FUNCIONARIO</v>
      </c>
      <c r="C13" s="45"/>
      <c r="D13" s="46"/>
      <c r="E13" s="45"/>
      <c r="F13" s="46"/>
      <c r="G13" s="45"/>
      <c r="H13" s="46"/>
      <c r="I13" s="22">
        <f t="shared" ref="I13:I26" si="1">10-((C13+E13+G13)*0.5)-((D13+F13+H13)*1)</f>
        <v>10</v>
      </c>
      <c r="J13" s="45"/>
      <c r="K13" s="46"/>
      <c r="L13" s="45"/>
      <c r="M13" s="46"/>
      <c r="N13" s="45"/>
      <c r="O13" s="46"/>
      <c r="P13" s="22">
        <f t="shared" ref="P13:P26" si="2">10-((J13+L13+N13)*0.5)-((K13+M13+O13*1))</f>
        <v>10</v>
      </c>
      <c r="Q13" s="22">
        <f t="shared" si="0"/>
        <v>10</v>
      </c>
      <c r="R13" s="2"/>
    </row>
    <row r="14" spans="1:18" ht="21.75" customHeight="1" x14ac:dyDescent="0.25">
      <c r="A14" s="18">
        <v>3</v>
      </c>
      <c r="B14" s="13" t="str">
        <f>'CONCENTRADO DE DESEMPEÑO'!B13</f>
        <v>NOMBRE DEL FUNCIONARIO</v>
      </c>
      <c r="C14" s="45"/>
      <c r="D14" s="46"/>
      <c r="E14" s="45"/>
      <c r="F14" s="46"/>
      <c r="G14" s="45"/>
      <c r="H14" s="46"/>
      <c r="I14" s="22">
        <f t="shared" si="1"/>
        <v>10</v>
      </c>
      <c r="J14" s="45"/>
      <c r="K14" s="46"/>
      <c r="L14" s="45"/>
      <c r="M14" s="46"/>
      <c r="N14" s="45"/>
      <c r="O14" s="46"/>
      <c r="P14" s="22">
        <f t="shared" si="2"/>
        <v>10</v>
      </c>
      <c r="Q14" s="22">
        <f t="shared" si="0"/>
        <v>10</v>
      </c>
      <c r="R14" s="2"/>
    </row>
    <row r="15" spans="1:18" ht="21.75" customHeight="1" x14ac:dyDescent="0.25">
      <c r="A15" s="18">
        <v>4</v>
      </c>
      <c r="B15" s="13" t="str">
        <f>'CONCENTRADO DE DESEMPEÑO'!B14</f>
        <v>NOMBRE DEL FUNCIONARIO</v>
      </c>
      <c r="C15" s="45"/>
      <c r="D15" s="46"/>
      <c r="E15" s="45"/>
      <c r="F15" s="46"/>
      <c r="G15" s="45"/>
      <c r="H15" s="46"/>
      <c r="I15" s="22">
        <f t="shared" si="1"/>
        <v>10</v>
      </c>
      <c r="J15" s="45"/>
      <c r="K15" s="46"/>
      <c r="L15" s="45"/>
      <c r="M15" s="46"/>
      <c r="N15" s="45"/>
      <c r="O15" s="46"/>
      <c r="P15" s="22">
        <f t="shared" si="2"/>
        <v>10</v>
      </c>
      <c r="Q15" s="22">
        <f t="shared" si="0"/>
        <v>10</v>
      </c>
      <c r="R15" s="2"/>
    </row>
    <row r="16" spans="1:18" ht="21.75" customHeight="1" x14ac:dyDescent="0.25">
      <c r="A16" s="18">
        <v>5</v>
      </c>
      <c r="B16" s="13" t="str">
        <f>'CONCENTRADO DE DESEMPEÑO'!B15</f>
        <v>NOMBRE DEL FUNCIONARIO</v>
      </c>
      <c r="C16" s="45"/>
      <c r="D16" s="46"/>
      <c r="E16" s="45"/>
      <c r="F16" s="46"/>
      <c r="G16" s="45"/>
      <c r="H16" s="46"/>
      <c r="I16" s="22">
        <f t="shared" si="1"/>
        <v>10</v>
      </c>
      <c r="J16" s="45"/>
      <c r="K16" s="46"/>
      <c r="L16" s="45"/>
      <c r="M16" s="46"/>
      <c r="N16" s="45"/>
      <c r="O16" s="46"/>
      <c r="P16" s="22">
        <f t="shared" si="2"/>
        <v>10</v>
      </c>
      <c r="Q16" s="22">
        <f t="shared" si="0"/>
        <v>10</v>
      </c>
      <c r="R16" s="2"/>
    </row>
    <row r="17" spans="1:18" ht="21.75" customHeight="1" x14ac:dyDescent="0.25">
      <c r="A17" s="18">
        <v>6</v>
      </c>
      <c r="B17" s="13" t="str">
        <f>'CONCENTRADO DE DESEMPEÑO'!B16</f>
        <v>NOMBRE DEL FUNCIONARIO</v>
      </c>
      <c r="C17" s="45"/>
      <c r="D17" s="46"/>
      <c r="E17" s="45"/>
      <c r="F17" s="46"/>
      <c r="G17" s="45"/>
      <c r="H17" s="46"/>
      <c r="I17" s="22">
        <f t="shared" si="1"/>
        <v>10</v>
      </c>
      <c r="J17" s="45"/>
      <c r="K17" s="46"/>
      <c r="L17" s="45"/>
      <c r="M17" s="46"/>
      <c r="N17" s="45"/>
      <c r="O17" s="46"/>
      <c r="P17" s="22">
        <f t="shared" si="2"/>
        <v>10</v>
      </c>
      <c r="Q17" s="22">
        <f t="shared" si="0"/>
        <v>10</v>
      </c>
      <c r="R17" s="2"/>
    </row>
    <row r="18" spans="1:18" ht="21.75" customHeight="1" x14ac:dyDescent="0.25">
      <c r="A18" s="18">
        <v>7</v>
      </c>
      <c r="B18" s="13" t="str">
        <f>'CONCENTRADO DE DESEMPEÑO'!B17</f>
        <v>NOMBRE DEL FUNCIONARIO</v>
      </c>
      <c r="C18" s="45"/>
      <c r="D18" s="46"/>
      <c r="E18" s="45"/>
      <c r="F18" s="46"/>
      <c r="G18" s="45"/>
      <c r="H18" s="46"/>
      <c r="I18" s="22">
        <f t="shared" si="1"/>
        <v>10</v>
      </c>
      <c r="J18" s="45"/>
      <c r="K18" s="46"/>
      <c r="L18" s="45"/>
      <c r="M18" s="46"/>
      <c r="N18" s="45"/>
      <c r="O18" s="46"/>
      <c r="P18" s="22">
        <f t="shared" si="2"/>
        <v>10</v>
      </c>
      <c r="Q18" s="22">
        <f t="shared" si="0"/>
        <v>10</v>
      </c>
      <c r="R18" s="2"/>
    </row>
    <row r="19" spans="1:18" ht="21.75" customHeight="1" x14ac:dyDescent="0.25">
      <c r="A19" s="18">
        <v>8</v>
      </c>
      <c r="B19" s="13" t="str">
        <f>'CONCENTRADO DE DESEMPEÑO'!B18</f>
        <v>NOMBRE DEL FUNCIONARIO</v>
      </c>
      <c r="C19" s="45"/>
      <c r="D19" s="46"/>
      <c r="E19" s="45"/>
      <c r="F19" s="46"/>
      <c r="G19" s="45"/>
      <c r="H19" s="46"/>
      <c r="I19" s="22">
        <f t="shared" si="1"/>
        <v>10</v>
      </c>
      <c r="J19" s="45"/>
      <c r="K19" s="46"/>
      <c r="L19" s="45"/>
      <c r="M19" s="46"/>
      <c r="N19" s="45"/>
      <c r="O19" s="46"/>
      <c r="P19" s="22">
        <f t="shared" si="2"/>
        <v>10</v>
      </c>
      <c r="Q19" s="22">
        <f t="shared" si="0"/>
        <v>10</v>
      </c>
      <c r="R19" s="2"/>
    </row>
    <row r="20" spans="1:18" ht="21.75" customHeight="1" x14ac:dyDescent="0.25">
      <c r="A20" s="18">
        <v>9</v>
      </c>
      <c r="B20" s="13" t="str">
        <f>'CONCENTRADO DE DESEMPEÑO'!B19</f>
        <v>NOMBRE DEL FUNCIONARIO</v>
      </c>
      <c r="C20" s="45"/>
      <c r="D20" s="46"/>
      <c r="E20" s="45"/>
      <c r="F20" s="46"/>
      <c r="G20" s="45"/>
      <c r="H20" s="46"/>
      <c r="I20" s="22">
        <f t="shared" si="1"/>
        <v>10</v>
      </c>
      <c r="J20" s="45"/>
      <c r="K20" s="46"/>
      <c r="L20" s="45"/>
      <c r="M20" s="46"/>
      <c r="N20" s="45"/>
      <c r="O20" s="46"/>
      <c r="P20" s="22">
        <f t="shared" si="2"/>
        <v>10</v>
      </c>
      <c r="Q20" s="22">
        <f t="shared" si="0"/>
        <v>10</v>
      </c>
      <c r="R20" s="2"/>
    </row>
    <row r="21" spans="1:18" ht="21.75" customHeight="1" x14ac:dyDescent="0.25">
      <c r="A21" s="18">
        <v>10</v>
      </c>
      <c r="B21" s="13" t="str">
        <f>'CONCENTRADO DE DESEMPEÑO'!B20</f>
        <v>NOMBRE DEL FUNCIONARIO</v>
      </c>
      <c r="C21" s="45"/>
      <c r="D21" s="46"/>
      <c r="E21" s="45"/>
      <c r="F21" s="46"/>
      <c r="G21" s="45"/>
      <c r="H21" s="46"/>
      <c r="I21" s="22">
        <f t="shared" si="1"/>
        <v>10</v>
      </c>
      <c r="J21" s="45"/>
      <c r="K21" s="46"/>
      <c r="L21" s="45"/>
      <c r="M21" s="46"/>
      <c r="N21" s="45"/>
      <c r="O21" s="46"/>
      <c r="P21" s="22">
        <f t="shared" si="2"/>
        <v>10</v>
      </c>
      <c r="Q21" s="22">
        <f t="shared" si="0"/>
        <v>10</v>
      </c>
      <c r="R21" s="2"/>
    </row>
    <row r="22" spans="1:18" ht="21.75" customHeight="1" x14ac:dyDescent="0.25">
      <c r="A22" s="18">
        <v>11</v>
      </c>
      <c r="B22" s="13" t="str">
        <f>'CONCENTRADO DE DESEMPEÑO'!B21</f>
        <v>NOMBRE DEL FUNCIONARIO</v>
      </c>
      <c r="C22" s="45"/>
      <c r="D22" s="46"/>
      <c r="E22" s="45"/>
      <c r="F22" s="46"/>
      <c r="G22" s="45"/>
      <c r="H22" s="46"/>
      <c r="I22" s="22">
        <f t="shared" si="1"/>
        <v>10</v>
      </c>
      <c r="J22" s="45"/>
      <c r="K22" s="46"/>
      <c r="L22" s="45"/>
      <c r="M22" s="46"/>
      <c r="N22" s="45"/>
      <c r="O22" s="46"/>
      <c r="P22" s="22">
        <f t="shared" si="2"/>
        <v>10</v>
      </c>
      <c r="Q22" s="22">
        <f t="shared" si="0"/>
        <v>10</v>
      </c>
      <c r="R22" s="2"/>
    </row>
    <row r="23" spans="1:18" ht="21.75" customHeight="1" x14ac:dyDescent="0.25">
      <c r="A23" s="18">
        <v>12</v>
      </c>
      <c r="B23" s="13" t="str">
        <f>'CONCENTRADO DE DESEMPEÑO'!B22</f>
        <v>NOMBRE DEL FUNCIONARIO</v>
      </c>
      <c r="C23" s="45"/>
      <c r="D23" s="46"/>
      <c r="E23" s="45"/>
      <c r="F23" s="46"/>
      <c r="G23" s="45"/>
      <c r="H23" s="46"/>
      <c r="I23" s="22">
        <f t="shared" si="1"/>
        <v>10</v>
      </c>
      <c r="J23" s="45"/>
      <c r="K23" s="46"/>
      <c r="L23" s="45"/>
      <c r="M23" s="46"/>
      <c r="N23" s="45"/>
      <c r="O23" s="46"/>
      <c r="P23" s="22">
        <f t="shared" si="2"/>
        <v>10</v>
      </c>
      <c r="Q23" s="22">
        <f t="shared" si="0"/>
        <v>10</v>
      </c>
      <c r="R23" s="2"/>
    </row>
    <row r="24" spans="1:18" ht="21.75" customHeight="1" x14ac:dyDescent="0.25">
      <c r="A24" s="18">
        <v>13</v>
      </c>
      <c r="B24" s="13" t="str">
        <f>'CONCENTRADO DE DESEMPEÑO'!B23</f>
        <v>NOMBRE DEL FUNCIONARIO</v>
      </c>
      <c r="C24" s="45"/>
      <c r="D24" s="46"/>
      <c r="E24" s="45"/>
      <c r="F24" s="46"/>
      <c r="G24" s="45"/>
      <c r="H24" s="46"/>
      <c r="I24" s="22">
        <f t="shared" si="1"/>
        <v>10</v>
      </c>
      <c r="J24" s="45"/>
      <c r="K24" s="46"/>
      <c r="L24" s="45"/>
      <c r="M24" s="46"/>
      <c r="N24" s="45"/>
      <c r="O24" s="46"/>
      <c r="P24" s="22">
        <f t="shared" si="2"/>
        <v>10</v>
      </c>
      <c r="Q24" s="22">
        <f t="shared" si="0"/>
        <v>10</v>
      </c>
      <c r="R24" s="2"/>
    </row>
    <row r="25" spans="1:18" ht="21.75" customHeight="1" x14ac:dyDescent="0.25">
      <c r="A25" s="18">
        <v>14</v>
      </c>
      <c r="B25" s="13" t="str">
        <f>'CONCENTRADO DE DESEMPEÑO'!B24</f>
        <v>NOMBRE DEL FUNCIONARIO</v>
      </c>
      <c r="C25" s="45"/>
      <c r="D25" s="46"/>
      <c r="E25" s="45"/>
      <c r="F25" s="46"/>
      <c r="G25" s="45"/>
      <c r="H25" s="46"/>
      <c r="I25" s="22">
        <f t="shared" si="1"/>
        <v>10</v>
      </c>
      <c r="J25" s="45"/>
      <c r="K25" s="46"/>
      <c r="L25" s="45"/>
      <c r="M25" s="46"/>
      <c r="N25" s="45"/>
      <c r="O25" s="46"/>
      <c r="P25" s="22">
        <f t="shared" si="2"/>
        <v>10</v>
      </c>
      <c r="Q25" s="22">
        <f t="shared" si="0"/>
        <v>10</v>
      </c>
      <c r="R25" s="2"/>
    </row>
    <row r="26" spans="1:18" ht="21.75" customHeight="1" x14ac:dyDescent="0.25">
      <c r="A26" s="18">
        <v>15</v>
      </c>
      <c r="B26" s="13" t="str">
        <f>'CONCENTRADO DE DESEMPEÑO'!B25</f>
        <v>NOMBRE DEL FUNCIONARIO</v>
      </c>
      <c r="C26" s="45"/>
      <c r="D26" s="46"/>
      <c r="E26" s="45"/>
      <c r="F26" s="46"/>
      <c r="G26" s="45"/>
      <c r="H26" s="46"/>
      <c r="I26" s="22">
        <f t="shared" si="1"/>
        <v>10</v>
      </c>
      <c r="J26" s="45"/>
      <c r="K26" s="46"/>
      <c r="L26" s="45"/>
      <c r="M26" s="46"/>
      <c r="N26" s="45"/>
      <c r="O26" s="46"/>
      <c r="P26" s="22">
        <f t="shared" si="2"/>
        <v>10</v>
      </c>
      <c r="Q26" s="22">
        <f t="shared" si="0"/>
        <v>10</v>
      </c>
      <c r="R26" s="2"/>
    </row>
    <row r="27" spans="1:18" x14ac:dyDescent="0.25">
      <c r="A27" s="5" t="s">
        <v>66</v>
      </c>
    </row>
    <row r="28" spans="1:18" x14ac:dyDescent="0.25">
      <c r="A28" s="5" t="s">
        <v>65</v>
      </c>
    </row>
    <row r="29" spans="1:18" x14ac:dyDescent="0.25">
      <c r="A29" s="5" t="s">
        <v>40</v>
      </c>
    </row>
    <row r="30" spans="1:18" ht="28.5" customHeight="1" x14ac:dyDescent="0.25">
      <c r="A30" s="102" t="s">
        <v>18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</row>
    <row r="34" spans="3:15" x14ac:dyDescent="0.25">
      <c r="C34" s="97"/>
      <c r="D34" s="97"/>
      <c r="E34" s="97"/>
      <c r="F34" s="97"/>
      <c r="G34" s="97"/>
      <c r="H34" s="97"/>
      <c r="J34" s="97"/>
      <c r="K34" s="97"/>
      <c r="L34" s="97"/>
      <c r="M34" s="97"/>
      <c r="N34" s="97"/>
      <c r="O34" s="97"/>
    </row>
    <row r="35" spans="3:15" x14ac:dyDescent="0.25">
      <c r="C35" s="122" t="s">
        <v>20</v>
      </c>
      <c r="D35" s="122"/>
      <c r="E35" s="122"/>
      <c r="F35" s="122"/>
      <c r="G35" s="122"/>
      <c r="H35" s="122"/>
      <c r="J35" s="123" t="s">
        <v>21</v>
      </c>
      <c r="K35" s="123"/>
      <c r="L35" s="123"/>
      <c r="M35" s="123"/>
      <c r="N35" s="123"/>
      <c r="O35" s="123"/>
    </row>
  </sheetData>
  <mergeCells count="26">
    <mergeCell ref="C35:H35"/>
    <mergeCell ref="J35:O35"/>
    <mergeCell ref="I9:I11"/>
    <mergeCell ref="J10:K10"/>
    <mergeCell ref="L10:M10"/>
    <mergeCell ref="C10:D10"/>
    <mergeCell ref="E10:F10"/>
    <mergeCell ref="G10:H10"/>
    <mergeCell ref="A30:R30"/>
    <mergeCell ref="J34:O34"/>
    <mergeCell ref="C34:H34"/>
    <mergeCell ref="P9:P11"/>
    <mergeCell ref="A9:A11"/>
    <mergeCell ref="B9:B11"/>
    <mergeCell ref="C7:D7"/>
    <mergeCell ref="G4:H4"/>
    <mergeCell ref="Q9:Q11"/>
    <mergeCell ref="N10:O10"/>
    <mergeCell ref="J5:K5"/>
    <mergeCell ref="J7:K7"/>
    <mergeCell ref="C9:H9"/>
    <mergeCell ref="J9:O9"/>
    <mergeCell ref="L5:M5"/>
    <mergeCell ref="L7:M7"/>
    <mergeCell ref="P4:R4"/>
    <mergeCell ref="R9:R11"/>
  </mergeCells>
  <printOptions horizontalCentered="1"/>
  <pageMargins left="0.23622047244094491" right="0.23622047244094491" top="0.74803149606299213" bottom="0.74803149606299213" header="0.31496062992125984" footer="0.31496062992125984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M30"/>
  <sheetViews>
    <sheetView showGridLines="0" zoomScale="73" zoomScaleNormal="73" workbookViewId="0">
      <selection activeCell="K30" sqref="K30"/>
    </sheetView>
  </sheetViews>
  <sheetFormatPr baseColWidth="10" defaultRowHeight="15" x14ac:dyDescent="0.25"/>
  <cols>
    <col min="1" max="1" width="18.140625" customWidth="1"/>
    <col min="3" max="3" width="12.7109375" customWidth="1"/>
    <col min="4" max="4" width="15.7109375" customWidth="1"/>
    <col min="6" max="6" width="13.7109375" customWidth="1"/>
    <col min="7" max="7" width="15.7109375" customWidth="1"/>
    <col min="8" max="10" width="17" customWidth="1"/>
    <col min="11" max="11" width="52.28515625" customWidth="1"/>
  </cols>
  <sheetData>
    <row r="4" spans="1:11" x14ac:dyDescent="0.25">
      <c r="K4" s="4" t="s">
        <v>25</v>
      </c>
    </row>
    <row r="5" spans="1:1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11" t="str">
        <f>'CONCENTRADO DE DESEMPEÑO'!W2</f>
        <v>GUANAJUATO</v>
      </c>
    </row>
    <row r="6" spans="1:1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6" t="s">
        <v>41</v>
      </c>
    </row>
    <row r="7" spans="1:11" ht="30" x14ac:dyDescent="0.3">
      <c r="A7" s="34" t="str">
        <f>'CONCENTRADO DE DESEMPEÑO'!B4</f>
        <v xml:space="preserve">Distrito </v>
      </c>
      <c r="B7" s="27">
        <f>'CONCENTRADO DE DESEMPEÑO'!C4</f>
        <v>0</v>
      </c>
      <c r="C7" s="92"/>
      <c r="K7" s="66" t="str">
        <f>'CONCENTRADO DE DESEMPEÑO'!P4</f>
        <v>Bitácora de Desempeño del Personal de Módulos de Atención Ciudadana</v>
      </c>
    </row>
    <row r="8" spans="1:11" ht="18.75" x14ac:dyDescent="0.3">
      <c r="A8" s="34" t="s">
        <v>39</v>
      </c>
      <c r="B8" s="27">
        <f>'CONCENTRADO DE DESEMPEÑO'!I4</f>
        <v>0</v>
      </c>
      <c r="C8" s="92"/>
      <c r="K8" s="4" t="s">
        <v>71</v>
      </c>
    </row>
    <row r="9" spans="1:11" ht="18.75" x14ac:dyDescent="0.3">
      <c r="A9" s="34"/>
      <c r="B9" s="27"/>
      <c r="C9" s="5"/>
      <c r="D9" s="65" t="str">
        <f>'CONCENTRADO DE DESEMPEÑO'!G5</f>
        <v>ENE-MAR</v>
      </c>
      <c r="E9" s="65" t="str">
        <f>'CONCENTRADO DE DESEMPEÑO'!H5</f>
        <v>ABR-JUN</v>
      </c>
      <c r="F9" s="65" t="str">
        <f>'CONCENTRADO DE DESEMPEÑO'!I5</f>
        <v>JUL-SEP</v>
      </c>
      <c r="G9" s="65" t="str">
        <f>'CONCENTRADO DE DESEMPEÑO'!J5</f>
        <v>OCT-DIC</v>
      </c>
      <c r="H9" s="30"/>
      <c r="I9" s="70"/>
      <c r="J9" s="70"/>
      <c r="K9" s="4">
        <f>'CONCENTRADO DE DESEMPEÑO'!R6</f>
        <v>2024</v>
      </c>
    </row>
    <row r="10" spans="1:11" x14ac:dyDescent="0.25">
      <c r="A10" s="128" t="s">
        <v>19</v>
      </c>
      <c r="B10" s="128"/>
      <c r="C10" s="11" t="str">
        <f>'CONCENTRADO DE DESEMPEÑO'!C6:F6</f>
        <v>Trimestre</v>
      </c>
      <c r="D10" s="71" t="str">
        <f>IF('CONCENTRADO DE DESEMPEÑO'!G6 = 0,"",'CONCENTRADO DE DESEMPEÑO'!G6)</f>
        <v/>
      </c>
      <c r="E10" s="71" t="str">
        <f>IF('CONCENTRADO DE DESEMPEÑO'!H6 = 0,"",'CONCENTRADO DE DESEMPEÑO'!H6)</f>
        <v/>
      </c>
      <c r="F10" s="71" t="str">
        <f>IF('CONCENTRADO DE DESEMPEÑO'!I6 = 0,"",'CONCENTRADO DE DESEMPEÑO'!I6)</f>
        <v/>
      </c>
      <c r="G10" s="71" t="str">
        <f>IF('CONCENTRADO DE DESEMPEÑO'!J6 = 0,"",'CONCENTRADO DE DESEMPEÑO'!J6)</f>
        <v/>
      </c>
      <c r="H10" s="69"/>
      <c r="I10" s="69"/>
      <c r="J10" s="69"/>
      <c r="K10" s="78" t="str">
        <f>'CONCENTRADO DE DESEMPEÑO'!W6</f>
        <v>Versión: 0</v>
      </c>
    </row>
    <row r="11" spans="1:11" x14ac:dyDescent="0.25">
      <c r="A11" s="80"/>
      <c r="B11" s="80"/>
      <c r="C11" s="11"/>
      <c r="D11" s="69"/>
      <c r="E11" s="69"/>
      <c r="F11" s="69"/>
      <c r="G11" s="69"/>
      <c r="H11" s="69"/>
      <c r="I11" s="69"/>
      <c r="J11" s="69"/>
      <c r="K11" s="78" t="str">
        <f>'CONCENTRADO DE DESEMPEÑO'!W7</f>
        <v>Fecha Emisión: 24/03/2021</v>
      </c>
    </row>
    <row r="12" spans="1:11" ht="15.6" customHeight="1" x14ac:dyDescent="0.25">
      <c r="A12" s="115" t="s">
        <v>34</v>
      </c>
      <c r="B12" s="115" t="s">
        <v>50</v>
      </c>
      <c r="C12" s="131" t="s">
        <v>31</v>
      </c>
      <c r="D12" s="131"/>
      <c r="E12" s="131"/>
      <c r="F12" s="131"/>
      <c r="G12" s="133" t="s">
        <v>35</v>
      </c>
      <c r="H12" s="134" t="s">
        <v>51</v>
      </c>
      <c r="I12" s="135"/>
      <c r="J12" s="135"/>
      <c r="K12" s="136"/>
    </row>
    <row r="13" spans="1:11" ht="40.5" customHeight="1" x14ac:dyDescent="0.25">
      <c r="A13" s="115"/>
      <c r="B13" s="115"/>
      <c r="C13" s="62" t="s">
        <v>30</v>
      </c>
      <c r="D13" s="63" t="s">
        <v>49</v>
      </c>
      <c r="E13" s="62" t="s">
        <v>32</v>
      </c>
      <c r="F13" s="62" t="s">
        <v>33</v>
      </c>
      <c r="G13" s="133"/>
      <c r="H13" s="137"/>
      <c r="I13" s="138"/>
      <c r="J13" s="138"/>
      <c r="K13" s="139"/>
    </row>
    <row r="14" spans="1:11" ht="27" customHeight="1" x14ac:dyDescent="0.25">
      <c r="A14" s="132" t="s">
        <v>62</v>
      </c>
      <c r="B14" s="18" t="s">
        <v>28</v>
      </c>
      <c r="C14" s="47"/>
      <c r="D14" s="47"/>
      <c r="E14" s="47"/>
      <c r="F14" s="47"/>
      <c r="G14" s="21">
        <f>10-((C14+D14+E14+F14)*1)</f>
        <v>10</v>
      </c>
      <c r="H14" s="125"/>
      <c r="I14" s="126"/>
      <c r="J14" s="126"/>
      <c r="K14" s="127"/>
    </row>
    <row r="15" spans="1:11" ht="27" customHeight="1" x14ac:dyDescent="0.25">
      <c r="A15" s="132"/>
      <c r="B15" s="60" t="s">
        <v>29</v>
      </c>
      <c r="C15" s="47"/>
      <c r="D15" s="47"/>
      <c r="E15" s="47"/>
      <c r="F15" s="47"/>
      <c r="G15" s="32">
        <f t="shared" ref="G15:G16" si="0">10-((C15+D15+E15+F15)*1)</f>
        <v>10</v>
      </c>
      <c r="H15" s="125"/>
      <c r="I15" s="126"/>
      <c r="J15" s="126"/>
      <c r="K15" s="127"/>
    </row>
    <row r="16" spans="1:11" ht="27" customHeight="1" x14ac:dyDescent="0.25">
      <c r="A16" s="132"/>
      <c r="B16" s="60" t="s">
        <v>57</v>
      </c>
      <c r="C16" s="47"/>
      <c r="D16" s="47"/>
      <c r="E16" s="47"/>
      <c r="F16" s="47"/>
      <c r="G16" s="32">
        <f t="shared" si="0"/>
        <v>10</v>
      </c>
      <c r="H16" s="125"/>
      <c r="I16" s="126"/>
      <c r="J16" s="126"/>
      <c r="K16" s="127"/>
    </row>
    <row r="17" spans="1:13" ht="27" customHeight="1" x14ac:dyDescent="0.25">
      <c r="A17" s="132" t="s">
        <v>64</v>
      </c>
      <c r="B17" s="132"/>
      <c r="C17" s="132"/>
      <c r="D17" s="132"/>
      <c r="E17" s="132"/>
      <c r="F17" s="132"/>
      <c r="G17" s="28">
        <f>SUM(G14:G16)/3</f>
        <v>10</v>
      </c>
      <c r="H17" s="125"/>
      <c r="I17" s="126"/>
      <c r="J17" s="126"/>
      <c r="K17" s="127"/>
    </row>
    <row r="18" spans="1:13" ht="27" customHeight="1" x14ac:dyDescent="0.25">
      <c r="A18" s="132" t="s">
        <v>48</v>
      </c>
      <c r="B18" s="21" t="s">
        <v>28</v>
      </c>
      <c r="C18" s="47"/>
      <c r="D18" s="47"/>
      <c r="E18" s="47"/>
      <c r="F18" s="47"/>
      <c r="G18" s="21">
        <f>10-((C18+D18+E18+F18)*1)</f>
        <v>10</v>
      </c>
      <c r="H18" s="125"/>
      <c r="I18" s="126"/>
      <c r="J18" s="126"/>
      <c r="K18" s="127"/>
    </row>
    <row r="19" spans="1:13" ht="27" customHeight="1" x14ac:dyDescent="0.25">
      <c r="A19" s="132"/>
      <c r="B19" s="32" t="s">
        <v>29</v>
      </c>
      <c r="C19" s="47"/>
      <c r="D19" s="47"/>
      <c r="E19" s="47"/>
      <c r="F19" s="47"/>
      <c r="G19" s="32">
        <f t="shared" ref="G19:G20" si="1">10-((C19+D19+E19+F19)*1)</f>
        <v>10</v>
      </c>
      <c r="H19" s="125"/>
      <c r="I19" s="126"/>
      <c r="J19" s="126"/>
      <c r="K19" s="127"/>
    </row>
    <row r="20" spans="1:13" ht="27" customHeight="1" x14ac:dyDescent="0.25">
      <c r="A20" s="132"/>
      <c r="B20" s="32" t="s">
        <v>57</v>
      </c>
      <c r="C20" s="47"/>
      <c r="D20" s="47"/>
      <c r="E20" s="47"/>
      <c r="F20" s="47"/>
      <c r="G20" s="32">
        <f t="shared" si="1"/>
        <v>10</v>
      </c>
      <c r="H20" s="125"/>
      <c r="I20" s="126"/>
      <c r="J20" s="126"/>
      <c r="K20" s="127"/>
    </row>
    <row r="21" spans="1:13" ht="27" customHeight="1" x14ac:dyDescent="0.25">
      <c r="A21" s="132" t="s">
        <v>64</v>
      </c>
      <c r="B21" s="132"/>
      <c r="C21" s="132"/>
      <c r="D21" s="132"/>
      <c r="E21" s="132"/>
      <c r="F21" s="132"/>
      <c r="G21" s="28">
        <f>SUM(G18:G20)/3</f>
        <v>10</v>
      </c>
      <c r="H21" s="125"/>
      <c r="I21" s="126"/>
      <c r="J21" s="126"/>
      <c r="K21" s="127"/>
    </row>
    <row r="22" spans="1:13" ht="31.5" customHeight="1" x14ac:dyDescent="0.25">
      <c r="A22" s="130" t="s">
        <v>63</v>
      </c>
      <c r="B22" s="130"/>
      <c r="C22" s="130"/>
      <c r="D22" s="130"/>
      <c r="E22" s="130"/>
      <c r="F22" s="130"/>
      <c r="G22" s="29">
        <f>(G21+G17)/2</f>
        <v>10</v>
      </c>
      <c r="H22" s="125"/>
      <c r="I22" s="126"/>
      <c r="J22" s="126"/>
      <c r="K22" s="127"/>
    </row>
    <row r="23" spans="1:13" x14ac:dyDescent="0.25">
      <c r="A23" s="5" t="s">
        <v>36</v>
      </c>
    </row>
    <row r="24" spans="1:13" x14ac:dyDescent="0.25">
      <c r="A24" s="5" t="s">
        <v>52</v>
      </c>
    </row>
    <row r="27" spans="1:13" x14ac:dyDescent="0.25">
      <c r="A27" s="129" t="s">
        <v>18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</row>
    <row r="29" spans="1:13" x14ac:dyDescent="0.25">
      <c r="A29" s="97"/>
      <c r="B29" s="97"/>
      <c r="C29" s="97"/>
      <c r="K29" s="16"/>
      <c r="L29" s="38"/>
      <c r="M29" s="38"/>
    </row>
    <row r="30" spans="1:13" x14ac:dyDescent="0.25">
      <c r="A30" s="122" t="s">
        <v>20</v>
      </c>
      <c r="B30" s="122"/>
      <c r="C30" s="122"/>
      <c r="K30" s="15" t="s">
        <v>21</v>
      </c>
      <c r="L30" s="38"/>
      <c r="M30" s="38"/>
    </row>
  </sheetData>
  <mergeCells count="23">
    <mergeCell ref="A10:B10"/>
    <mergeCell ref="A27:K27"/>
    <mergeCell ref="A22:F22"/>
    <mergeCell ref="C12:F12"/>
    <mergeCell ref="A12:A13"/>
    <mergeCell ref="B12:B13"/>
    <mergeCell ref="A14:A16"/>
    <mergeCell ref="G12:G13"/>
    <mergeCell ref="A17:F17"/>
    <mergeCell ref="A18:A20"/>
    <mergeCell ref="A21:F21"/>
    <mergeCell ref="H16:K16"/>
    <mergeCell ref="H12:K13"/>
    <mergeCell ref="H14:K14"/>
    <mergeCell ref="H15:K15"/>
    <mergeCell ref="A29:C29"/>
    <mergeCell ref="A30:C30"/>
    <mergeCell ref="H21:K21"/>
    <mergeCell ref="H22:K22"/>
    <mergeCell ref="H17:K17"/>
    <mergeCell ref="H18:K18"/>
    <mergeCell ref="H19:K19"/>
    <mergeCell ref="H20:K20"/>
  </mergeCells>
  <printOptions horizontalCentered="1"/>
  <pageMargins left="0.23622047244094491" right="0.23622047244094491" top="0.74803149606299213" bottom="0.74803149606299213" header="0.31496062992125984" footer="0.31496062992125984"/>
  <pageSetup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showGridLines="0" zoomScale="87" zoomScaleNormal="87" workbookViewId="0">
      <selection activeCell="I35" sqref="I35:K35"/>
    </sheetView>
  </sheetViews>
  <sheetFormatPr baseColWidth="10" defaultRowHeight="15" x14ac:dyDescent="0.25"/>
  <cols>
    <col min="2" max="2" width="42.42578125" customWidth="1"/>
    <col min="3" max="3" width="12.42578125" customWidth="1"/>
    <col min="4" max="5" width="10.85546875" customWidth="1"/>
    <col min="6" max="6" width="11.85546875" customWidth="1"/>
    <col min="7" max="9" width="10.85546875" customWidth="1"/>
    <col min="10" max="10" width="15" customWidth="1"/>
    <col min="11" max="11" width="16.42578125" customWidth="1"/>
    <col min="12" max="12" width="41.85546875" customWidth="1"/>
  </cols>
  <sheetData>
    <row r="1" spans="1:12" x14ac:dyDescent="0.25">
      <c r="L1" s="4" t="s">
        <v>25</v>
      </c>
    </row>
    <row r="2" spans="1:12" x14ac:dyDescent="0.25">
      <c r="L2" s="4" t="str">
        <f>'CONCENTRADO DE DESEMPEÑO'!W2</f>
        <v>GUANAJUATO</v>
      </c>
    </row>
    <row r="3" spans="1:12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6" t="s">
        <v>41</v>
      </c>
    </row>
    <row r="4" spans="1:12" ht="43.15" customHeight="1" x14ac:dyDescent="0.25">
      <c r="A4" s="54" t="str">
        <f>'CONCENTRADO DE DESEMPEÑO'!B4</f>
        <v xml:space="preserve">Distrito </v>
      </c>
      <c r="B4" s="87">
        <f>'CONCENTRADO DE DESEMPEÑO'!C4</f>
        <v>0</v>
      </c>
      <c r="C4" s="140"/>
      <c r="D4" s="140"/>
      <c r="E4" s="140"/>
      <c r="F4" s="141"/>
      <c r="G4" s="141"/>
      <c r="H4" s="61"/>
      <c r="K4" s="90"/>
      <c r="L4" s="83" t="str">
        <f>'CONCENTRADO DE DESEMPEÑO'!P4</f>
        <v>Bitácora de Desempeño del Personal de Módulos de Atención Ciudadana</v>
      </c>
    </row>
    <row r="5" spans="1:12" ht="18.75" x14ac:dyDescent="0.25">
      <c r="A5" s="54" t="str">
        <f>SERVICIO!A8</f>
        <v>Módulo</v>
      </c>
      <c r="B5" s="93">
        <f>'CONCENTRADO DE DESEMPEÑO'!I4</f>
        <v>0</v>
      </c>
      <c r="C5" s="10"/>
      <c r="D5" s="10"/>
      <c r="E5" s="8"/>
      <c r="F5" s="8"/>
      <c r="G5" s="8"/>
      <c r="H5" s="8"/>
      <c r="L5" s="4" t="s">
        <v>37</v>
      </c>
    </row>
    <row r="6" spans="1:12" ht="15.75" x14ac:dyDescent="0.25">
      <c r="A6" s="35"/>
      <c r="B6" s="49"/>
      <c r="C6" s="10"/>
      <c r="D6" s="65" t="str">
        <f>'CONCENTRADO DE DESEMPEÑO'!G5</f>
        <v>ENE-MAR</v>
      </c>
      <c r="E6" s="65" t="str">
        <f>'CONCENTRADO DE DESEMPEÑO'!H5</f>
        <v>ABR-JUN</v>
      </c>
      <c r="F6" s="65" t="str">
        <f>'CONCENTRADO DE DESEMPEÑO'!I5</f>
        <v>JUL-SEP</v>
      </c>
      <c r="G6" s="65" t="str">
        <f>'CONCENTRADO DE DESEMPEÑO'!J5</f>
        <v>OCT-DIC</v>
      </c>
      <c r="J6" s="65"/>
      <c r="K6" s="65"/>
      <c r="L6" s="4">
        <f>'CONCENTRADO DE DESEMPEÑO'!R6</f>
        <v>2024</v>
      </c>
    </row>
    <row r="7" spans="1:12" x14ac:dyDescent="0.25">
      <c r="B7" s="4" t="str">
        <f>SERVICIO!A10</f>
        <v>Periodo de verificación</v>
      </c>
      <c r="C7" s="89" t="str">
        <f>'CONCENTRADO DE DESEMPEÑO'!C6</f>
        <v>Trimestre</v>
      </c>
      <c r="D7" s="71" t="str">
        <f>IF('CONCENTRADO DE DESEMPEÑO'!G6 = 0,"",'CONCENTRADO DE DESEMPEÑO'!G6)</f>
        <v/>
      </c>
      <c r="E7" s="71" t="str">
        <f>IF('CONCENTRADO DE DESEMPEÑO'!H6 = 0,"",'CONCENTRADO DE DESEMPEÑO'!H6)</f>
        <v/>
      </c>
      <c r="F7" s="71" t="str">
        <f>IF('CONCENTRADO DE DESEMPEÑO'!I6 = 0,"",'CONCENTRADO DE DESEMPEÑO'!I6)</f>
        <v/>
      </c>
      <c r="G7" s="71" t="str">
        <f>IF('CONCENTRADO DE DESEMPEÑO'!J6 = 0,"",'CONCENTRADO DE DESEMPEÑO'!J6)</f>
        <v/>
      </c>
      <c r="I7" s="69"/>
      <c r="J7" s="69"/>
      <c r="L7" s="78" t="str">
        <f>'CONCENTRADO DE DESEMPEÑO'!W6</f>
        <v>Versión: 0</v>
      </c>
    </row>
    <row r="8" spans="1:12" x14ac:dyDescent="0.25">
      <c r="B8" s="78"/>
      <c r="C8" s="59"/>
      <c r="D8" s="69"/>
      <c r="E8" s="69"/>
      <c r="F8" s="69"/>
      <c r="G8" s="69"/>
      <c r="I8" s="69"/>
      <c r="J8" s="69"/>
      <c r="L8" s="78" t="str">
        <f>'CONCENTRADO DE DESEMPEÑO'!W7</f>
        <v>Fecha Emisión: 24/03/2021</v>
      </c>
    </row>
    <row r="9" spans="1:12" ht="14.45" customHeight="1" x14ac:dyDescent="0.25">
      <c r="A9" s="115" t="s">
        <v>0</v>
      </c>
      <c r="B9" s="115" t="s">
        <v>1</v>
      </c>
      <c r="C9" s="143" t="str">
        <f>PUNTUALIDAD!C9</f>
        <v>Primer Trimestre</v>
      </c>
      <c r="D9" s="143"/>
      <c r="E9" s="143"/>
      <c r="F9" s="133" t="s">
        <v>64</v>
      </c>
      <c r="G9" s="143" t="str">
        <f>PUNTUALIDAD!J9</f>
        <v>Segundo Trimestre</v>
      </c>
      <c r="H9" s="143"/>
      <c r="I9" s="144"/>
      <c r="J9" s="142" t="s">
        <v>64</v>
      </c>
      <c r="K9" s="133" t="s">
        <v>63</v>
      </c>
      <c r="L9" s="133" t="s">
        <v>55</v>
      </c>
    </row>
    <row r="10" spans="1:12" x14ac:dyDescent="0.25">
      <c r="A10" s="115"/>
      <c r="B10" s="115"/>
      <c r="C10" s="145" t="s">
        <v>22</v>
      </c>
      <c r="D10" s="145" t="s">
        <v>23</v>
      </c>
      <c r="E10" s="145" t="s">
        <v>24</v>
      </c>
      <c r="F10" s="133"/>
      <c r="G10" s="145" t="s">
        <v>22</v>
      </c>
      <c r="H10" s="145" t="s">
        <v>23</v>
      </c>
      <c r="I10" s="145" t="s">
        <v>24</v>
      </c>
      <c r="J10" s="133"/>
      <c r="K10" s="133"/>
      <c r="L10" s="133"/>
    </row>
    <row r="11" spans="1:12" x14ac:dyDescent="0.25">
      <c r="A11" s="115"/>
      <c r="B11" s="115"/>
      <c r="C11" s="146"/>
      <c r="D11" s="146"/>
      <c r="E11" s="146"/>
      <c r="F11" s="133"/>
      <c r="G11" s="146"/>
      <c r="H11" s="146"/>
      <c r="I11" s="146"/>
      <c r="J11" s="133"/>
      <c r="K11" s="133"/>
      <c r="L11" s="133"/>
    </row>
    <row r="12" spans="1:12" ht="21.75" customHeight="1" x14ac:dyDescent="0.25">
      <c r="A12" s="18">
        <v>1</v>
      </c>
      <c r="B12" s="13" t="str">
        <f>'CONCENTRADO DE DESEMPEÑO'!B11</f>
        <v>NOMBRE DEL FUNCIONARIO</v>
      </c>
      <c r="C12" s="48"/>
      <c r="D12" s="48"/>
      <c r="E12" s="48"/>
      <c r="F12" s="33">
        <f>10-((C12+D12+E12)*0.5)</f>
        <v>10</v>
      </c>
      <c r="G12" s="48"/>
      <c r="H12" s="48"/>
      <c r="I12" s="48"/>
      <c r="J12" s="33">
        <f>10-((G12+H12+I12)*0.5)</f>
        <v>10</v>
      </c>
      <c r="K12" s="22">
        <f t="shared" ref="K12:K26" si="0">(F12+J12)/2</f>
        <v>10</v>
      </c>
      <c r="L12" s="44"/>
    </row>
    <row r="13" spans="1:12" ht="21.75" customHeight="1" x14ac:dyDescent="0.25">
      <c r="A13" s="18">
        <v>2</v>
      </c>
      <c r="B13" s="13" t="str">
        <f>'CONCENTRADO DE DESEMPEÑO'!B12</f>
        <v>NOMBRE DEL FUNCIONARIO</v>
      </c>
      <c r="C13" s="48"/>
      <c r="D13" s="48"/>
      <c r="E13" s="48"/>
      <c r="F13" s="33">
        <f t="shared" ref="F13:F26" si="1">10-((C13+D13+E13)*0.5)</f>
        <v>10</v>
      </c>
      <c r="G13" s="48"/>
      <c r="H13" s="48"/>
      <c r="I13" s="48"/>
      <c r="J13" s="33">
        <f t="shared" ref="J13:J26" si="2">10-((G13+H13+I13)*0.5)</f>
        <v>10</v>
      </c>
      <c r="K13" s="22">
        <f t="shared" si="0"/>
        <v>10</v>
      </c>
      <c r="L13" s="44"/>
    </row>
    <row r="14" spans="1:12" ht="21.75" customHeight="1" x14ac:dyDescent="0.25">
      <c r="A14" s="18">
        <v>3</v>
      </c>
      <c r="B14" s="13" t="str">
        <f>'CONCENTRADO DE DESEMPEÑO'!B13</f>
        <v>NOMBRE DEL FUNCIONARIO</v>
      </c>
      <c r="C14" s="48"/>
      <c r="D14" s="48"/>
      <c r="E14" s="48"/>
      <c r="F14" s="33">
        <f t="shared" si="1"/>
        <v>10</v>
      </c>
      <c r="G14" s="48"/>
      <c r="H14" s="48"/>
      <c r="I14" s="48"/>
      <c r="J14" s="33">
        <f t="shared" si="2"/>
        <v>10</v>
      </c>
      <c r="K14" s="22">
        <f t="shared" si="0"/>
        <v>10</v>
      </c>
      <c r="L14" s="44"/>
    </row>
    <row r="15" spans="1:12" ht="21.75" customHeight="1" x14ac:dyDescent="0.25">
      <c r="A15" s="18">
        <v>4</v>
      </c>
      <c r="B15" s="13" t="str">
        <f>'CONCENTRADO DE DESEMPEÑO'!B14</f>
        <v>NOMBRE DEL FUNCIONARIO</v>
      </c>
      <c r="C15" s="48"/>
      <c r="D15" s="48"/>
      <c r="E15" s="48"/>
      <c r="F15" s="33">
        <f t="shared" si="1"/>
        <v>10</v>
      </c>
      <c r="G15" s="48"/>
      <c r="H15" s="48"/>
      <c r="I15" s="48"/>
      <c r="J15" s="33">
        <f t="shared" si="2"/>
        <v>10</v>
      </c>
      <c r="K15" s="22">
        <f t="shared" si="0"/>
        <v>10</v>
      </c>
      <c r="L15" s="44"/>
    </row>
    <row r="16" spans="1:12" ht="21.75" customHeight="1" x14ac:dyDescent="0.25">
      <c r="A16" s="18">
        <v>5</v>
      </c>
      <c r="B16" s="13" t="str">
        <f>'CONCENTRADO DE DESEMPEÑO'!B15</f>
        <v>NOMBRE DEL FUNCIONARIO</v>
      </c>
      <c r="C16" s="48"/>
      <c r="D16" s="48"/>
      <c r="E16" s="48"/>
      <c r="F16" s="33">
        <f t="shared" si="1"/>
        <v>10</v>
      </c>
      <c r="G16" s="48"/>
      <c r="H16" s="48"/>
      <c r="I16" s="48"/>
      <c r="J16" s="33">
        <f t="shared" si="2"/>
        <v>10</v>
      </c>
      <c r="K16" s="22">
        <f t="shared" si="0"/>
        <v>10</v>
      </c>
      <c r="L16" s="44"/>
    </row>
    <row r="17" spans="1:12" ht="21.75" customHeight="1" x14ac:dyDescent="0.25">
      <c r="A17" s="18">
        <v>6</v>
      </c>
      <c r="B17" s="13" t="str">
        <f>'CONCENTRADO DE DESEMPEÑO'!B16</f>
        <v>NOMBRE DEL FUNCIONARIO</v>
      </c>
      <c r="C17" s="48"/>
      <c r="D17" s="48"/>
      <c r="E17" s="48"/>
      <c r="F17" s="33">
        <f t="shared" si="1"/>
        <v>10</v>
      </c>
      <c r="G17" s="48"/>
      <c r="H17" s="48"/>
      <c r="I17" s="48"/>
      <c r="J17" s="33">
        <f t="shared" si="2"/>
        <v>10</v>
      </c>
      <c r="K17" s="22">
        <f t="shared" si="0"/>
        <v>10</v>
      </c>
      <c r="L17" s="44"/>
    </row>
    <row r="18" spans="1:12" ht="21.75" customHeight="1" x14ac:dyDescent="0.25">
      <c r="A18" s="18">
        <v>7</v>
      </c>
      <c r="B18" s="13" t="str">
        <f>'CONCENTRADO DE DESEMPEÑO'!B17</f>
        <v>NOMBRE DEL FUNCIONARIO</v>
      </c>
      <c r="C18" s="48"/>
      <c r="D18" s="48"/>
      <c r="E18" s="48"/>
      <c r="F18" s="33">
        <f t="shared" si="1"/>
        <v>10</v>
      </c>
      <c r="G18" s="48"/>
      <c r="H18" s="48"/>
      <c r="I18" s="48"/>
      <c r="J18" s="33">
        <f t="shared" si="2"/>
        <v>10</v>
      </c>
      <c r="K18" s="22">
        <f t="shared" si="0"/>
        <v>10</v>
      </c>
      <c r="L18" s="44"/>
    </row>
    <row r="19" spans="1:12" ht="21.75" customHeight="1" x14ac:dyDescent="0.25">
      <c r="A19" s="18">
        <v>8</v>
      </c>
      <c r="B19" s="13" t="str">
        <f>'CONCENTRADO DE DESEMPEÑO'!B18</f>
        <v>NOMBRE DEL FUNCIONARIO</v>
      </c>
      <c r="C19" s="48"/>
      <c r="D19" s="48"/>
      <c r="E19" s="48"/>
      <c r="F19" s="33">
        <f t="shared" si="1"/>
        <v>10</v>
      </c>
      <c r="G19" s="48"/>
      <c r="H19" s="48"/>
      <c r="I19" s="48"/>
      <c r="J19" s="33">
        <f t="shared" si="2"/>
        <v>10</v>
      </c>
      <c r="K19" s="22">
        <f t="shared" si="0"/>
        <v>10</v>
      </c>
      <c r="L19" s="44"/>
    </row>
    <row r="20" spans="1:12" ht="21.75" customHeight="1" x14ac:dyDescent="0.25">
      <c r="A20" s="18">
        <v>9</v>
      </c>
      <c r="B20" s="13" t="str">
        <f>'CONCENTRADO DE DESEMPEÑO'!B19</f>
        <v>NOMBRE DEL FUNCIONARIO</v>
      </c>
      <c r="C20" s="48"/>
      <c r="D20" s="48"/>
      <c r="E20" s="48"/>
      <c r="F20" s="33">
        <f t="shared" si="1"/>
        <v>10</v>
      </c>
      <c r="G20" s="48"/>
      <c r="H20" s="48"/>
      <c r="I20" s="48"/>
      <c r="J20" s="33">
        <f t="shared" si="2"/>
        <v>10</v>
      </c>
      <c r="K20" s="22">
        <f t="shared" si="0"/>
        <v>10</v>
      </c>
      <c r="L20" s="44"/>
    </row>
    <row r="21" spans="1:12" ht="21.75" customHeight="1" x14ac:dyDescent="0.25">
      <c r="A21" s="18">
        <v>10</v>
      </c>
      <c r="B21" s="13" t="str">
        <f>'CONCENTRADO DE DESEMPEÑO'!B20</f>
        <v>NOMBRE DEL FUNCIONARIO</v>
      </c>
      <c r="C21" s="48"/>
      <c r="D21" s="48"/>
      <c r="E21" s="48"/>
      <c r="F21" s="33">
        <f t="shared" si="1"/>
        <v>10</v>
      </c>
      <c r="G21" s="48"/>
      <c r="H21" s="48"/>
      <c r="I21" s="48"/>
      <c r="J21" s="33">
        <f t="shared" si="2"/>
        <v>10</v>
      </c>
      <c r="K21" s="22">
        <f t="shared" si="0"/>
        <v>10</v>
      </c>
      <c r="L21" s="44"/>
    </row>
    <row r="22" spans="1:12" ht="21.75" customHeight="1" x14ac:dyDescent="0.25">
      <c r="A22" s="18">
        <v>11</v>
      </c>
      <c r="B22" s="13" t="str">
        <f>'CONCENTRADO DE DESEMPEÑO'!B21</f>
        <v>NOMBRE DEL FUNCIONARIO</v>
      </c>
      <c r="C22" s="48"/>
      <c r="D22" s="48"/>
      <c r="E22" s="48"/>
      <c r="F22" s="33">
        <f t="shared" si="1"/>
        <v>10</v>
      </c>
      <c r="G22" s="48"/>
      <c r="H22" s="48"/>
      <c r="I22" s="48"/>
      <c r="J22" s="33">
        <f t="shared" si="2"/>
        <v>10</v>
      </c>
      <c r="K22" s="22">
        <f t="shared" si="0"/>
        <v>10</v>
      </c>
      <c r="L22" s="44"/>
    </row>
    <row r="23" spans="1:12" ht="21.75" customHeight="1" x14ac:dyDescent="0.25">
      <c r="A23" s="18">
        <v>12</v>
      </c>
      <c r="B23" s="13" t="str">
        <f>'CONCENTRADO DE DESEMPEÑO'!B22</f>
        <v>NOMBRE DEL FUNCIONARIO</v>
      </c>
      <c r="C23" s="48"/>
      <c r="D23" s="48"/>
      <c r="E23" s="48"/>
      <c r="F23" s="33">
        <f t="shared" si="1"/>
        <v>10</v>
      </c>
      <c r="G23" s="48"/>
      <c r="H23" s="48"/>
      <c r="I23" s="48"/>
      <c r="J23" s="33">
        <f t="shared" si="2"/>
        <v>10</v>
      </c>
      <c r="K23" s="22">
        <f t="shared" si="0"/>
        <v>10</v>
      </c>
      <c r="L23" s="44"/>
    </row>
    <row r="24" spans="1:12" ht="21.75" customHeight="1" x14ac:dyDescent="0.25">
      <c r="A24" s="18">
        <v>13</v>
      </c>
      <c r="B24" s="13" t="str">
        <f>'CONCENTRADO DE DESEMPEÑO'!B23</f>
        <v>NOMBRE DEL FUNCIONARIO</v>
      </c>
      <c r="C24" s="48"/>
      <c r="D24" s="48"/>
      <c r="E24" s="48"/>
      <c r="F24" s="33">
        <f t="shared" si="1"/>
        <v>10</v>
      </c>
      <c r="G24" s="48"/>
      <c r="H24" s="48"/>
      <c r="I24" s="48"/>
      <c r="J24" s="33">
        <f t="shared" si="2"/>
        <v>10</v>
      </c>
      <c r="K24" s="22">
        <f t="shared" si="0"/>
        <v>10</v>
      </c>
      <c r="L24" s="44"/>
    </row>
    <row r="25" spans="1:12" ht="21.75" customHeight="1" x14ac:dyDescent="0.25">
      <c r="A25" s="18">
        <v>14</v>
      </c>
      <c r="B25" s="13" t="str">
        <f>'CONCENTRADO DE DESEMPEÑO'!B24</f>
        <v>NOMBRE DEL FUNCIONARIO</v>
      </c>
      <c r="C25" s="48"/>
      <c r="D25" s="48"/>
      <c r="E25" s="48"/>
      <c r="F25" s="33">
        <f t="shared" si="1"/>
        <v>10</v>
      </c>
      <c r="G25" s="48"/>
      <c r="H25" s="48"/>
      <c r="I25" s="48"/>
      <c r="J25" s="33">
        <f t="shared" si="2"/>
        <v>10</v>
      </c>
      <c r="K25" s="22">
        <f t="shared" si="0"/>
        <v>10</v>
      </c>
      <c r="L25" s="44"/>
    </row>
    <row r="26" spans="1:12" ht="21.75" customHeight="1" x14ac:dyDescent="0.25">
      <c r="A26" s="18">
        <v>15</v>
      </c>
      <c r="B26" s="13" t="str">
        <f>'CONCENTRADO DE DESEMPEÑO'!B25</f>
        <v>NOMBRE DEL FUNCIONARIO</v>
      </c>
      <c r="C26" s="48"/>
      <c r="D26" s="48"/>
      <c r="E26" s="48"/>
      <c r="F26" s="33">
        <f t="shared" si="1"/>
        <v>10</v>
      </c>
      <c r="G26" s="48"/>
      <c r="H26" s="48"/>
      <c r="I26" s="48"/>
      <c r="J26" s="33">
        <f t="shared" si="2"/>
        <v>10</v>
      </c>
      <c r="K26" s="22">
        <f t="shared" si="0"/>
        <v>10</v>
      </c>
      <c r="L26" s="44"/>
    </row>
    <row r="27" spans="1:12" x14ac:dyDescent="0.25">
      <c r="A27" s="5"/>
    </row>
    <row r="28" spans="1:12" x14ac:dyDescent="0.25">
      <c r="A28" s="5" t="s">
        <v>53</v>
      </c>
    </row>
    <row r="29" spans="1:12" x14ac:dyDescent="0.25">
      <c r="A29" s="5" t="s">
        <v>40</v>
      </c>
    </row>
    <row r="30" spans="1:12" ht="28.5" customHeight="1" x14ac:dyDescent="0.25">
      <c r="A30" s="129" t="s">
        <v>18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</row>
    <row r="34" spans="2:11" x14ac:dyDescent="0.25">
      <c r="C34" s="38"/>
      <c r="D34" s="38"/>
      <c r="E34" s="38"/>
      <c r="G34" s="38"/>
      <c r="H34" s="38"/>
      <c r="I34" s="97"/>
      <c r="J34" s="97"/>
      <c r="K34" s="97"/>
    </row>
    <row r="35" spans="2:11" x14ac:dyDescent="0.25">
      <c r="B35" s="15" t="s">
        <v>42</v>
      </c>
      <c r="C35" s="122"/>
      <c r="D35" s="122"/>
      <c r="E35" s="122"/>
      <c r="G35" s="38"/>
      <c r="H35" s="38"/>
      <c r="I35" s="123" t="s">
        <v>21</v>
      </c>
      <c r="J35" s="123"/>
      <c r="K35" s="123"/>
    </row>
  </sheetData>
  <mergeCells count="20">
    <mergeCell ref="D10:D11"/>
    <mergeCell ref="C10:C11"/>
    <mergeCell ref="E10:E11"/>
    <mergeCell ref="G10:G11"/>
    <mergeCell ref="I35:K35"/>
    <mergeCell ref="I34:K34"/>
    <mergeCell ref="C4:E4"/>
    <mergeCell ref="F4:G4"/>
    <mergeCell ref="C35:E35"/>
    <mergeCell ref="J9:J11"/>
    <mergeCell ref="K9:K11"/>
    <mergeCell ref="A30:L30"/>
    <mergeCell ref="A9:A11"/>
    <mergeCell ref="B9:B11"/>
    <mergeCell ref="L9:L11"/>
    <mergeCell ref="C9:E9"/>
    <mergeCell ref="F9:F11"/>
    <mergeCell ref="G9:I9"/>
    <mergeCell ref="I10:I11"/>
    <mergeCell ref="H10:H11"/>
  </mergeCells>
  <printOptions horizontalCentered="1"/>
  <pageMargins left="0.25" right="0.25" top="0.75" bottom="0.75" header="0.3" footer="0.3"/>
  <pageSetup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showGridLines="0" zoomScale="84" zoomScaleNormal="84" workbookViewId="0">
      <selection activeCell="F12" sqref="F12"/>
    </sheetView>
  </sheetViews>
  <sheetFormatPr baseColWidth="10" defaultRowHeight="15" x14ac:dyDescent="0.25"/>
  <cols>
    <col min="2" max="2" width="42.42578125" customWidth="1"/>
    <col min="3" max="3" width="12.28515625" customWidth="1"/>
    <col min="4" max="5" width="10.85546875" customWidth="1"/>
    <col min="6" max="6" width="12.7109375" customWidth="1"/>
    <col min="7" max="8" width="10.85546875" customWidth="1"/>
    <col min="9" max="9" width="13.140625" customWidth="1"/>
    <col min="10" max="10" width="12.140625" customWidth="1"/>
    <col min="11" max="11" width="12.28515625" customWidth="1"/>
    <col min="12" max="12" width="41.85546875" customWidth="1"/>
  </cols>
  <sheetData>
    <row r="1" spans="1:12" x14ac:dyDescent="0.25">
      <c r="L1" s="4" t="s">
        <v>25</v>
      </c>
    </row>
    <row r="2" spans="1:12" x14ac:dyDescent="0.25">
      <c r="L2" s="4" t="str">
        <f>'CONCENTRADO DE DESEMPEÑO'!W2</f>
        <v>GUANAJUATO</v>
      </c>
    </row>
    <row r="3" spans="1:12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7" t="s">
        <v>41</v>
      </c>
    </row>
    <row r="4" spans="1:12" ht="43.15" customHeight="1" x14ac:dyDescent="0.25">
      <c r="A4" s="54" t="str">
        <f>'CONCENTRADO DE DESEMPEÑO'!B4</f>
        <v xml:space="preserve">Distrito </v>
      </c>
      <c r="B4" s="87">
        <f>'CONCENTRADO DE DESEMPEÑO'!C4</f>
        <v>0</v>
      </c>
      <c r="C4" s="140"/>
      <c r="D4" s="140"/>
      <c r="E4" s="140"/>
      <c r="F4" s="141"/>
      <c r="G4" s="141"/>
      <c r="H4" s="61"/>
      <c r="K4" s="147" t="str">
        <f>'CONCENTRADO DE DESEMPEÑO'!P4</f>
        <v>Bitácora de Desempeño del Personal de Módulos de Atención Ciudadana</v>
      </c>
      <c r="L4" s="147"/>
    </row>
    <row r="5" spans="1:12" ht="18.75" x14ac:dyDescent="0.25">
      <c r="A5" s="54" t="str">
        <f>SERVICIO!A8</f>
        <v>Módulo</v>
      </c>
      <c r="B5" s="87">
        <f>'CONCENTRADO DE DESEMPEÑO'!I4</f>
        <v>0</v>
      </c>
      <c r="C5" s="10"/>
      <c r="D5" s="10"/>
      <c r="E5" s="8"/>
      <c r="F5" s="8"/>
      <c r="G5" s="8"/>
      <c r="H5" s="8"/>
      <c r="L5" s="4" t="s">
        <v>72</v>
      </c>
    </row>
    <row r="6" spans="1:12" ht="15.75" x14ac:dyDescent="0.25">
      <c r="A6" s="35"/>
      <c r="B6" s="31"/>
      <c r="C6" s="10"/>
      <c r="D6" s="10"/>
      <c r="E6" s="8"/>
      <c r="F6" s="8"/>
      <c r="G6" s="8"/>
      <c r="H6" s="8"/>
      <c r="L6" s="81">
        <f>'CONCENTRADO DE DESEMPEÑO'!R6</f>
        <v>2024</v>
      </c>
    </row>
    <row r="7" spans="1:12" ht="15.75" x14ac:dyDescent="0.25">
      <c r="A7" s="35"/>
      <c r="B7" s="31"/>
      <c r="C7" s="10"/>
      <c r="D7" s="10"/>
      <c r="E7" s="65" t="str">
        <f>'CONCENTRADO DE DESEMPEÑO'!G5</f>
        <v>ENE-MAR</v>
      </c>
      <c r="F7" s="65" t="str">
        <f>'CONCENTRADO DE DESEMPEÑO'!H5</f>
        <v>ABR-JUN</v>
      </c>
      <c r="G7" s="65" t="str">
        <f>'CONCENTRADO DE DESEMPEÑO'!I5</f>
        <v>JUL-SEP</v>
      </c>
      <c r="H7" s="65" t="str">
        <f>'CONCENTRADO DE DESEMPEÑO'!J5</f>
        <v>OCT-DIC</v>
      </c>
      <c r="I7" s="65"/>
      <c r="J7" s="9"/>
      <c r="L7" s="4" t="str">
        <f>'CONCENTRADO DE DESEMPEÑO'!W6</f>
        <v>Versión: 0</v>
      </c>
    </row>
    <row r="8" spans="1:12" x14ac:dyDescent="0.25">
      <c r="B8" s="4" t="str">
        <f>SERVICIO!A10</f>
        <v>Periodo de verificación</v>
      </c>
      <c r="D8" s="11" t="str">
        <f>'CONCENTRADO DE DESEMPEÑO'!C6</f>
        <v>Trimestre</v>
      </c>
      <c r="E8" s="56" t="str">
        <f>IF('CONCENTRADO DE DESEMPEÑO'!G6 = 0,"",'CONCENTRADO DE DESEMPEÑO'!G6)</f>
        <v/>
      </c>
      <c r="F8" s="56" t="str">
        <f>IF('CONCENTRADO DE DESEMPEÑO'!H6 = 0,"",'CONCENTRADO DE DESEMPEÑO'!H6)</f>
        <v/>
      </c>
      <c r="G8" s="56" t="str">
        <f>IF('CONCENTRADO DE DESEMPEÑO'!I6 = 0,"",'CONCENTRADO DE DESEMPEÑO'!I6)</f>
        <v/>
      </c>
      <c r="H8" s="71" t="str">
        <f>IF('CONCENTRADO DE DESEMPEÑO'!J6 = 0,"",'CONCENTRADO DE DESEMPEÑO'!J6)</f>
        <v/>
      </c>
      <c r="I8" s="69"/>
      <c r="L8" s="78" t="str">
        <f>'CONCENTRADO DE DESEMPEÑO'!W7</f>
        <v>Fecha Emisión: 24/03/2021</v>
      </c>
    </row>
    <row r="9" spans="1:12" ht="14.45" customHeight="1" x14ac:dyDescent="0.25">
      <c r="A9" s="115" t="s">
        <v>0</v>
      </c>
      <c r="B9" s="115" t="s">
        <v>1</v>
      </c>
      <c r="C9" s="143" t="str">
        <f>PUNTUALIDAD!C9</f>
        <v>Primer Trimestre</v>
      </c>
      <c r="D9" s="143"/>
      <c r="E9" s="143"/>
      <c r="F9" s="133" t="s">
        <v>64</v>
      </c>
      <c r="G9" s="143" t="s">
        <v>48</v>
      </c>
      <c r="H9" s="143"/>
      <c r="I9" s="144"/>
      <c r="J9" s="133" t="s">
        <v>64</v>
      </c>
      <c r="K9" s="133" t="s">
        <v>63</v>
      </c>
      <c r="L9" s="133" t="s">
        <v>55</v>
      </c>
    </row>
    <row r="10" spans="1:12" x14ac:dyDescent="0.25">
      <c r="A10" s="115"/>
      <c r="B10" s="115"/>
      <c r="C10" s="145" t="s">
        <v>22</v>
      </c>
      <c r="D10" s="145" t="s">
        <v>23</v>
      </c>
      <c r="E10" s="145" t="s">
        <v>24</v>
      </c>
      <c r="F10" s="133"/>
      <c r="G10" s="145" t="s">
        <v>22</v>
      </c>
      <c r="H10" s="145" t="s">
        <v>23</v>
      </c>
      <c r="I10" s="145" t="s">
        <v>24</v>
      </c>
      <c r="J10" s="133"/>
      <c r="K10" s="133"/>
      <c r="L10" s="133"/>
    </row>
    <row r="11" spans="1:12" x14ac:dyDescent="0.25">
      <c r="A11" s="115"/>
      <c r="B11" s="115"/>
      <c r="C11" s="146"/>
      <c r="D11" s="146"/>
      <c r="E11" s="146"/>
      <c r="F11" s="133"/>
      <c r="G11" s="146"/>
      <c r="H11" s="146"/>
      <c r="I11" s="146"/>
      <c r="J11" s="133"/>
      <c r="K11" s="133"/>
      <c r="L11" s="133"/>
    </row>
    <row r="12" spans="1:12" ht="21.75" customHeight="1" x14ac:dyDescent="0.25">
      <c r="A12" s="20">
        <v>1</v>
      </c>
      <c r="B12" s="13" t="str">
        <f>'CONCENTRADO DE DESEMPEÑO'!B11</f>
        <v>NOMBRE DEL FUNCIONARIO</v>
      </c>
      <c r="C12" s="48"/>
      <c r="D12" s="48"/>
      <c r="E12" s="48"/>
      <c r="F12" s="33">
        <f>10-((C12+D12+E12)*1.5)</f>
        <v>10</v>
      </c>
      <c r="G12" s="48"/>
      <c r="H12" s="48"/>
      <c r="I12" s="48"/>
      <c r="J12" s="33">
        <f>10-((G12+H12+I12)*1.5)</f>
        <v>10</v>
      </c>
      <c r="K12" s="22">
        <f t="shared" ref="K12:K26" si="0">(F12+J12)/2</f>
        <v>10</v>
      </c>
      <c r="L12" s="52"/>
    </row>
    <row r="13" spans="1:12" ht="21.75" customHeight="1" x14ac:dyDescent="0.25">
      <c r="A13" s="20">
        <v>2</v>
      </c>
      <c r="B13" s="13" t="str">
        <f>'CONCENTRADO DE DESEMPEÑO'!B12</f>
        <v>NOMBRE DEL FUNCIONARIO</v>
      </c>
      <c r="C13" s="48"/>
      <c r="D13" s="48"/>
      <c r="E13" s="48"/>
      <c r="F13" s="33">
        <f t="shared" ref="F13:F26" si="1">10-((C13+D13+E13)*1.5)</f>
        <v>10</v>
      </c>
      <c r="G13" s="48"/>
      <c r="H13" s="48"/>
      <c r="I13" s="48"/>
      <c r="J13" s="33">
        <f t="shared" ref="J13:J26" si="2">10-((G13+H13+I13)*1.5)</f>
        <v>10</v>
      </c>
      <c r="K13" s="22">
        <f t="shared" si="0"/>
        <v>10</v>
      </c>
      <c r="L13" s="52"/>
    </row>
    <row r="14" spans="1:12" ht="21.75" customHeight="1" x14ac:dyDescent="0.25">
      <c r="A14" s="20">
        <v>3</v>
      </c>
      <c r="B14" s="13" t="str">
        <f>'CONCENTRADO DE DESEMPEÑO'!B13</f>
        <v>NOMBRE DEL FUNCIONARIO</v>
      </c>
      <c r="C14" s="48"/>
      <c r="D14" s="48"/>
      <c r="E14" s="48"/>
      <c r="F14" s="33">
        <f t="shared" si="1"/>
        <v>10</v>
      </c>
      <c r="G14" s="48"/>
      <c r="H14" s="48"/>
      <c r="I14" s="48"/>
      <c r="J14" s="33">
        <f t="shared" si="2"/>
        <v>10</v>
      </c>
      <c r="K14" s="22">
        <f t="shared" si="0"/>
        <v>10</v>
      </c>
      <c r="L14" s="52"/>
    </row>
    <row r="15" spans="1:12" ht="21.75" customHeight="1" x14ac:dyDescent="0.25">
      <c r="A15" s="20">
        <v>4</v>
      </c>
      <c r="B15" s="13" t="str">
        <f>'CONCENTRADO DE DESEMPEÑO'!B14</f>
        <v>NOMBRE DEL FUNCIONARIO</v>
      </c>
      <c r="C15" s="48"/>
      <c r="D15" s="48"/>
      <c r="E15" s="48"/>
      <c r="F15" s="33">
        <f t="shared" si="1"/>
        <v>10</v>
      </c>
      <c r="G15" s="48"/>
      <c r="H15" s="48"/>
      <c r="I15" s="48"/>
      <c r="J15" s="33">
        <f t="shared" si="2"/>
        <v>10</v>
      </c>
      <c r="K15" s="22">
        <f t="shared" si="0"/>
        <v>10</v>
      </c>
      <c r="L15" s="52"/>
    </row>
    <row r="16" spans="1:12" ht="21.75" customHeight="1" x14ac:dyDescent="0.25">
      <c r="A16" s="20">
        <v>5</v>
      </c>
      <c r="B16" s="13" t="str">
        <f>'CONCENTRADO DE DESEMPEÑO'!B15</f>
        <v>NOMBRE DEL FUNCIONARIO</v>
      </c>
      <c r="C16" s="48"/>
      <c r="D16" s="48"/>
      <c r="E16" s="48"/>
      <c r="F16" s="33">
        <f t="shared" si="1"/>
        <v>10</v>
      </c>
      <c r="G16" s="48"/>
      <c r="H16" s="48"/>
      <c r="I16" s="48"/>
      <c r="J16" s="33">
        <f t="shared" si="2"/>
        <v>10</v>
      </c>
      <c r="K16" s="22">
        <f t="shared" si="0"/>
        <v>10</v>
      </c>
      <c r="L16" s="52"/>
    </row>
    <row r="17" spans="1:12" ht="21.75" customHeight="1" x14ac:dyDescent="0.25">
      <c r="A17" s="20">
        <v>6</v>
      </c>
      <c r="B17" s="13" t="str">
        <f>'CONCENTRADO DE DESEMPEÑO'!B16</f>
        <v>NOMBRE DEL FUNCIONARIO</v>
      </c>
      <c r="C17" s="48"/>
      <c r="D17" s="48"/>
      <c r="E17" s="48"/>
      <c r="F17" s="33">
        <f t="shared" si="1"/>
        <v>10</v>
      </c>
      <c r="G17" s="48"/>
      <c r="H17" s="48"/>
      <c r="I17" s="48"/>
      <c r="J17" s="33">
        <f t="shared" si="2"/>
        <v>10</v>
      </c>
      <c r="K17" s="22">
        <f t="shared" si="0"/>
        <v>10</v>
      </c>
      <c r="L17" s="52"/>
    </row>
    <row r="18" spans="1:12" ht="21.75" customHeight="1" x14ac:dyDescent="0.25">
      <c r="A18" s="20">
        <v>7</v>
      </c>
      <c r="B18" s="13" t="str">
        <f>'CONCENTRADO DE DESEMPEÑO'!B17</f>
        <v>NOMBRE DEL FUNCIONARIO</v>
      </c>
      <c r="C18" s="48"/>
      <c r="D18" s="48"/>
      <c r="E18" s="48"/>
      <c r="F18" s="33">
        <f t="shared" si="1"/>
        <v>10</v>
      </c>
      <c r="G18" s="48"/>
      <c r="H18" s="48"/>
      <c r="I18" s="48"/>
      <c r="J18" s="33">
        <f t="shared" si="2"/>
        <v>10</v>
      </c>
      <c r="K18" s="22">
        <f t="shared" si="0"/>
        <v>10</v>
      </c>
      <c r="L18" s="52"/>
    </row>
    <row r="19" spans="1:12" ht="21.75" customHeight="1" x14ac:dyDescent="0.25">
      <c r="A19" s="20">
        <v>8</v>
      </c>
      <c r="B19" s="13" t="str">
        <f>'CONCENTRADO DE DESEMPEÑO'!B18</f>
        <v>NOMBRE DEL FUNCIONARIO</v>
      </c>
      <c r="C19" s="48"/>
      <c r="D19" s="48"/>
      <c r="E19" s="48"/>
      <c r="F19" s="33">
        <f t="shared" si="1"/>
        <v>10</v>
      </c>
      <c r="G19" s="48"/>
      <c r="H19" s="48"/>
      <c r="I19" s="48"/>
      <c r="J19" s="33">
        <f t="shared" si="2"/>
        <v>10</v>
      </c>
      <c r="K19" s="22">
        <f t="shared" si="0"/>
        <v>10</v>
      </c>
      <c r="L19" s="52"/>
    </row>
    <row r="20" spans="1:12" ht="21.75" customHeight="1" x14ac:dyDescent="0.25">
      <c r="A20" s="20">
        <v>9</v>
      </c>
      <c r="B20" s="13" t="str">
        <f>'CONCENTRADO DE DESEMPEÑO'!B19</f>
        <v>NOMBRE DEL FUNCIONARIO</v>
      </c>
      <c r="C20" s="48"/>
      <c r="D20" s="48"/>
      <c r="E20" s="48"/>
      <c r="F20" s="33">
        <f t="shared" si="1"/>
        <v>10</v>
      </c>
      <c r="G20" s="48"/>
      <c r="H20" s="48"/>
      <c r="I20" s="48"/>
      <c r="J20" s="33">
        <f t="shared" si="2"/>
        <v>10</v>
      </c>
      <c r="K20" s="22">
        <f t="shared" si="0"/>
        <v>10</v>
      </c>
      <c r="L20" s="52"/>
    </row>
    <row r="21" spans="1:12" ht="21.75" customHeight="1" x14ac:dyDescent="0.25">
      <c r="A21" s="20">
        <v>10</v>
      </c>
      <c r="B21" s="13" t="str">
        <f>'CONCENTRADO DE DESEMPEÑO'!B20</f>
        <v>NOMBRE DEL FUNCIONARIO</v>
      </c>
      <c r="C21" s="48"/>
      <c r="D21" s="48"/>
      <c r="E21" s="48"/>
      <c r="F21" s="33">
        <f t="shared" si="1"/>
        <v>10</v>
      </c>
      <c r="G21" s="48"/>
      <c r="H21" s="48"/>
      <c r="I21" s="48"/>
      <c r="J21" s="33">
        <f t="shared" si="2"/>
        <v>10</v>
      </c>
      <c r="K21" s="22">
        <f t="shared" si="0"/>
        <v>10</v>
      </c>
      <c r="L21" s="52"/>
    </row>
    <row r="22" spans="1:12" ht="21.75" customHeight="1" x14ac:dyDescent="0.25">
      <c r="A22" s="20">
        <v>11</v>
      </c>
      <c r="B22" s="13" t="str">
        <f>'CONCENTRADO DE DESEMPEÑO'!B21</f>
        <v>NOMBRE DEL FUNCIONARIO</v>
      </c>
      <c r="C22" s="48"/>
      <c r="D22" s="48"/>
      <c r="E22" s="48"/>
      <c r="F22" s="33">
        <f t="shared" si="1"/>
        <v>10</v>
      </c>
      <c r="G22" s="48"/>
      <c r="H22" s="48"/>
      <c r="I22" s="48"/>
      <c r="J22" s="33">
        <f t="shared" si="2"/>
        <v>10</v>
      </c>
      <c r="K22" s="22">
        <f t="shared" si="0"/>
        <v>10</v>
      </c>
      <c r="L22" s="52"/>
    </row>
    <row r="23" spans="1:12" ht="21.75" customHeight="1" x14ac:dyDescent="0.25">
      <c r="A23" s="20">
        <v>12</v>
      </c>
      <c r="B23" s="13" t="str">
        <f>'CONCENTRADO DE DESEMPEÑO'!B22</f>
        <v>NOMBRE DEL FUNCIONARIO</v>
      </c>
      <c r="C23" s="48"/>
      <c r="D23" s="48"/>
      <c r="E23" s="48"/>
      <c r="F23" s="33">
        <f t="shared" si="1"/>
        <v>10</v>
      </c>
      <c r="G23" s="48"/>
      <c r="H23" s="48"/>
      <c r="I23" s="48"/>
      <c r="J23" s="33">
        <f t="shared" si="2"/>
        <v>10</v>
      </c>
      <c r="K23" s="22">
        <f t="shared" si="0"/>
        <v>10</v>
      </c>
      <c r="L23" s="52"/>
    </row>
    <row r="24" spans="1:12" ht="21.75" customHeight="1" x14ac:dyDescent="0.25">
      <c r="A24" s="20">
        <v>13</v>
      </c>
      <c r="B24" s="13" t="str">
        <f>'CONCENTRADO DE DESEMPEÑO'!B23</f>
        <v>NOMBRE DEL FUNCIONARIO</v>
      </c>
      <c r="C24" s="48"/>
      <c r="D24" s="48"/>
      <c r="E24" s="48"/>
      <c r="F24" s="33">
        <f t="shared" si="1"/>
        <v>10</v>
      </c>
      <c r="G24" s="48"/>
      <c r="H24" s="48"/>
      <c r="I24" s="48"/>
      <c r="J24" s="33">
        <f t="shared" si="2"/>
        <v>10</v>
      </c>
      <c r="K24" s="22">
        <f t="shared" si="0"/>
        <v>10</v>
      </c>
      <c r="L24" s="52"/>
    </row>
    <row r="25" spans="1:12" ht="21.75" customHeight="1" x14ac:dyDescent="0.25">
      <c r="A25" s="20">
        <v>14</v>
      </c>
      <c r="B25" s="13" t="str">
        <f>'CONCENTRADO DE DESEMPEÑO'!B24</f>
        <v>NOMBRE DEL FUNCIONARIO</v>
      </c>
      <c r="C25" s="48"/>
      <c r="D25" s="48"/>
      <c r="E25" s="48"/>
      <c r="F25" s="33">
        <f t="shared" si="1"/>
        <v>10</v>
      </c>
      <c r="G25" s="48"/>
      <c r="H25" s="48"/>
      <c r="I25" s="48"/>
      <c r="J25" s="33">
        <f t="shared" si="2"/>
        <v>10</v>
      </c>
      <c r="K25" s="22">
        <f t="shared" si="0"/>
        <v>10</v>
      </c>
      <c r="L25" s="52"/>
    </row>
    <row r="26" spans="1:12" ht="21.75" customHeight="1" x14ac:dyDescent="0.25">
      <c r="A26" s="20">
        <v>15</v>
      </c>
      <c r="B26" s="13" t="str">
        <f>'CONCENTRADO DE DESEMPEÑO'!B25</f>
        <v>NOMBRE DEL FUNCIONARIO</v>
      </c>
      <c r="C26" s="48"/>
      <c r="D26" s="48"/>
      <c r="E26" s="48"/>
      <c r="F26" s="33">
        <f t="shared" si="1"/>
        <v>10</v>
      </c>
      <c r="G26" s="48"/>
      <c r="H26" s="48"/>
      <c r="I26" s="48"/>
      <c r="J26" s="33">
        <f t="shared" si="2"/>
        <v>10</v>
      </c>
      <c r="K26" s="22">
        <f t="shared" si="0"/>
        <v>10</v>
      </c>
      <c r="L26" s="52"/>
    </row>
    <row r="27" spans="1:12" x14ac:dyDescent="0.25">
      <c r="A27" s="5"/>
    </row>
    <row r="28" spans="1:12" x14ac:dyDescent="0.25">
      <c r="A28" s="5" t="s">
        <v>80</v>
      </c>
    </row>
    <row r="29" spans="1:12" x14ac:dyDescent="0.25">
      <c r="A29" s="5" t="s">
        <v>79</v>
      </c>
    </row>
    <row r="30" spans="1:12" ht="28.5" customHeight="1" x14ac:dyDescent="0.25">
      <c r="A30" s="129" t="s">
        <v>18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</row>
    <row r="34" spans="3:9" x14ac:dyDescent="0.25">
      <c r="C34" s="97"/>
      <c r="D34" s="97"/>
      <c r="E34" s="97"/>
      <c r="G34" s="97"/>
      <c r="H34" s="97"/>
      <c r="I34" s="97"/>
    </row>
    <row r="35" spans="3:9" x14ac:dyDescent="0.25">
      <c r="C35" s="122" t="s">
        <v>20</v>
      </c>
      <c r="D35" s="122"/>
      <c r="E35" s="122"/>
      <c r="G35" s="148" t="s">
        <v>21</v>
      </c>
      <c r="H35" s="148"/>
      <c r="I35" s="148"/>
    </row>
  </sheetData>
  <mergeCells count="22">
    <mergeCell ref="C35:E35"/>
    <mergeCell ref="G35:I35"/>
    <mergeCell ref="G10:G11"/>
    <mergeCell ref="I10:I11"/>
    <mergeCell ref="A30:L30"/>
    <mergeCell ref="C34:E34"/>
    <mergeCell ref="G34:I34"/>
    <mergeCell ref="J9:J11"/>
    <mergeCell ref="K9:K11"/>
    <mergeCell ref="L9:L11"/>
    <mergeCell ref="K4:L4"/>
    <mergeCell ref="C4:E4"/>
    <mergeCell ref="F4:G4"/>
    <mergeCell ref="A9:A11"/>
    <mergeCell ref="B9:B11"/>
    <mergeCell ref="C9:E9"/>
    <mergeCell ref="F9:F11"/>
    <mergeCell ref="G9:I9"/>
    <mergeCell ref="D10:D11"/>
    <mergeCell ref="H10:H11"/>
    <mergeCell ref="C10:C11"/>
    <mergeCell ref="E10:E11"/>
  </mergeCell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8"/>
  <sheetViews>
    <sheetView showGridLines="0" topLeftCell="B1" zoomScale="86" zoomScaleNormal="86" workbookViewId="0">
      <selection activeCell="B37" sqref="B37"/>
    </sheetView>
  </sheetViews>
  <sheetFormatPr baseColWidth="10" defaultRowHeight="15" x14ac:dyDescent="0.25"/>
  <cols>
    <col min="1" max="1" width="11.28515625" customWidth="1"/>
    <col min="2" max="2" width="41.140625" customWidth="1"/>
    <col min="3" max="3" width="9.28515625" customWidth="1"/>
    <col min="4" max="4" width="8.7109375" customWidth="1"/>
    <col min="5" max="5" width="9.42578125" customWidth="1"/>
    <col min="6" max="6" width="8.140625" customWidth="1"/>
    <col min="7" max="7" width="8.42578125" customWidth="1"/>
    <col min="8" max="8" width="7.140625" customWidth="1"/>
    <col min="9" max="9" width="7.7109375" customWidth="1"/>
    <col min="10" max="10" width="8.7109375" customWidth="1"/>
    <col min="11" max="11" width="7.140625" customWidth="1"/>
    <col min="12" max="12" width="7" customWidth="1"/>
    <col min="13" max="13" width="10.5703125" customWidth="1"/>
    <col min="14" max="14" width="10.7109375" customWidth="1"/>
    <col min="15" max="16" width="5.85546875" customWidth="1"/>
    <col min="17" max="17" width="8.7109375" customWidth="1"/>
    <col min="18" max="24" width="5.85546875" customWidth="1"/>
    <col min="25" max="25" width="8.140625" customWidth="1"/>
    <col min="26" max="26" width="10.85546875" customWidth="1"/>
    <col min="27" max="27" width="8.7109375" customWidth="1"/>
  </cols>
  <sheetData>
    <row r="1" spans="1:27" x14ac:dyDescent="0.25">
      <c r="AA1" s="4" t="s">
        <v>25</v>
      </c>
    </row>
    <row r="2" spans="1:27" x14ac:dyDescent="0.25">
      <c r="Z2" s="105" t="str">
        <f>'CONCENTRADO DE DESEMPEÑO'!W2</f>
        <v>GUANAJUATO</v>
      </c>
      <c r="AA2" s="105"/>
    </row>
    <row r="3" spans="1:27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7" t="s">
        <v>41</v>
      </c>
    </row>
    <row r="4" spans="1:27" ht="32.450000000000003" customHeight="1" x14ac:dyDescent="0.25">
      <c r="A4" s="94" t="str">
        <f>'CONCENTRADO DE DESEMPEÑO'!B4</f>
        <v xml:space="preserve">Distrito </v>
      </c>
      <c r="B4" s="87">
        <f>'CONCENTRADO DE DESEMPEÑO'!C4</f>
        <v>0</v>
      </c>
      <c r="C4" s="31"/>
      <c r="D4" s="31"/>
      <c r="E4" s="31"/>
      <c r="F4" s="31"/>
      <c r="G4" s="31"/>
      <c r="H4" s="31"/>
      <c r="I4" s="31"/>
      <c r="J4" s="31"/>
      <c r="K4" s="31"/>
      <c r="L4" s="24"/>
      <c r="M4" s="24"/>
      <c r="N4" s="12"/>
      <c r="O4" s="12"/>
      <c r="P4" s="12"/>
      <c r="Q4" s="12"/>
      <c r="R4" s="12"/>
      <c r="T4" s="91"/>
      <c r="U4" s="91"/>
      <c r="V4" s="121" t="str">
        <f>'CONCENTRADO DE DESEMPEÑO'!P4</f>
        <v>Bitácora de Desempeño del Personal de Módulos de Atención Ciudadana</v>
      </c>
      <c r="W4" s="121"/>
      <c r="X4" s="121"/>
      <c r="Y4" s="121"/>
      <c r="Z4" s="121"/>
      <c r="AA4" s="121"/>
    </row>
    <row r="5" spans="1:27" ht="18.75" x14ac:dyDescent="0.25">
      <c r="A5" s="94" t="str">
        <f>SERVICIO!A8</f>
        <v>Módulo</v>
      </c>
      <c r="B5" s="87">
        <f>'CONCENTRADO DE DESEMPEÑO'!I4</f>
        <v>0</v>
      </c>
      <c r="C5" s="31"/>
      <c r="D5" s="31"/>
      <c r="E5" s="31"/>
      <c r="F5" s="31"/>
      <c r="G5" s="31"/>
      <c r="H5" s="31"/>
      <c r="I5" s="31"/>
      <c r="J5" s="31"/>
      <c r="K5" s="31"/>
      <c r="L5" s="10"/>
      <c r="M5" s="10"/>
      <c r="N5" s="8"/>
      <c r="O5" s="31"/>
      <c r="P5" s="31"/>
      <c r="Q5" s="31"/>
      <c r="R5" s="31"/>
      <c r="S5" s="31"/>
      <c r="T5" s="31"/>
      <c r="U5" s="31"/>
      <c r="V5" s="31"/>
      <c r="W5" s="31"/>
      <c r="X5" s="10"/>
      <c r="Y5" s="10"/>
      <c r="AA5" s="4" t="s">
        <v>43</v>
      </c>
    </row>
    <row r="6" spans="1:27" ht="15.75" x14ac:dyDescent="0.25">
      <c r="A6" s="35"/>
      <c r="B6" s="31"/>
      <c r="C6" s="31"/>
      <c r="D6" s="31"/>
      <c r="E6" s="31"/>
      <c r="F6" s="31"/>
      <c r="G6" s="31"/>
      <c r="H6" s="31"/>
      <c r="I6" s="31"/>
      <c r="J6" s="31"/>
      <c r="K6" s="31"/>
      <c r="L6" s="10"/>
      <c r="M6" s="10"/>
      <c r="N6" s="8"/>
      <c r="O6" s="31"/>
      <c r="P6" s="31"/>
      <c r="Q6" s="31"/>
      <c r="R6" s="31"/>
      <c r="S6" s="31"/>
      <c r="T6" s="31"/>
      <c r="U6" s="31"/>
      <c r="V6" s="31"/>
      <c r="W6" s="31"/>
      <c r="X6" s="10"/>
      <c r="Y6" s="10"/>
      <c r="AA6" s="81">
        <f>'CONCENTRADO DE DESEMPEÑO'!R6</f>
        <v>2024</v>
      </c>
    </row>
    <row r="7" spans="1:27" ht="15.75" x14ac:dyDescent="0.25">
      <c r="A7" s="35"/>
      <c r="B7" s="31"/>
      <c r="C7" s="31"/>
      <c r="D7" s="31"/>
      <c r="E7" s="8" t="str">
        <f>'CONCENTRADO DE DESEMPEÑO'!G5</f>
        <v>ENE-MAR</v>
      </c>
      <c r="F7" s="8" t="str">
        <f>'CONCENTRADO DE DESEMPEÑO'!H5</f>
        <v>ABR-JUN</v>
      </c>
      <c r="G7" s="8" t="str">
        <f>'CONCENTRADO DE DESEMPEÑO'!I5</f>
        <v>JUL-SEP</v>
      </c>
      <c r="H7" s="8" t="str">
        <f>'CONCENTRADO DE DESEMPEÑO'!J5</f>
        <v>OCT-DIC</v>
      </c>
      <c r="I7" s="9"/>
      <c r="J7" s="31"/>
      <c r="K7" s="31"/>
      <c r="L7" s="10"/>
      <c r="M7" s="72"/>
      <c r="N7" s="149"/>
      <c r="O7" s="149"/>
      <c r="P7" s="149"/>
      <c r="Q7" s="149"/>
      <c r="R7" s="31"/>
      <c r="S7" s="31"/>
      <c r="T7" s="31"/>
      <c r="U7" s="31"/>
      <c r="V7" s="31"/>
      <c r="W7" s="31"/>
      <c r="X7" s="10"/>
      <c r="Y7" s="10"/>
      <c r="AA7" s="4" t="str">
        <f>'CONCENTRADO DE DESEMPEÑO'!W6</f>
        <v>Versión: 0</v>
      </c>
    </row>
    <row r="8" spans="1:27" x14ac:dyDescent="0.25">
      <c r="B8" s="4" t="str">
        <f>SERVICIO!A10</f>
        <v>Periodo de verificación</v>
      </c>
      <c r="C8" s="150" t="str">
        <f>'CONCENTRADO DE DESEMPEÑO'!C6:F6</f>
        <v>Trimestre</v>
      </c>
      <c r="D8" s="150"/>
      <c r="E8" s="56" t="str">
        <f>IF('CONCENTRADO DE DESEMPEÑO'!G6 = 0,"",'CONCENTRADO DE DESEMPEÑO'!G6)</f>
        <v/>
      </c>
      <c r="F8" s="56" t="str">
        <f>IF('CONCENTRADO DE DESEMPEÑO'!H6 = 0,"",'CONCENTRADO DE DESEMPEÑO'!H6)</f>
        <v/>
      </c>
      <c r="G8" s="56" t="str">
        <f>IF('CONCENTRADO DE DESEMPEÑO'!I6 = 0,"",'CONCENTRADO DE DESEMPEÑO'!I6)</f>
        <v/>
      </c>
      <c r="H8" s="56" t="str">
        <f>IF('CONCENTRADO DE DESEMPEÑO'!J6 = 0,"",'CONCENTRADO DE DESEMPEÑO'!J6)</f>
        <v/>
      </c>
      <c r="J8" s="4"/>
      <c r="K8" s="4"/>
      <c r="L8" s="26"/>
      <c r="M8" s="73"/>
      <c r="N8" s="100"/>
      <c r="O8" s="100"/>
      <c r="P8" s="100"/>
      <c r="Q8" s="100"/>
      <c r="R8" s="4"/>
      <c r="S8" s="4"/>
      <c r="T8" s="4"/>
      <c r="U8" s="4"/>
      <c r="V8" s="4"/>
      <c r="W8" s="4"/>
      <c r="X8" s="26"/>
      <c r="Y8" s="105" t="str">
        <f>'CONCENTRADO DE DESEMPEÑO'!W7</f>
        <v>Fecha Emisión: 24/03/2021</v>
      </c>
      <c r="Z8" s="105"/>
      <c r="AA8" s="105"/>
    </row>
    <row r="9" spans="1:27" ht="15" customHeight="1" x14ac:dyDescent="0.25">
      <c r="A9" s="115" t="s">
        <v>0</v>
      </c>
      <c r="B9" s="115" t="s">
        <v>1</v>
      </c>
      <c r="C9" s="143" t="s">
        <v>62</v>
      </c>
      <c r="D9" s="143"/>
      <c r="E9" s="143"/>
      <c r="F9" s="143"/>
      <c r="G9" s="143"/>
      <c r="H9" s="143"/>
      <c r="I9" s="143"/>
      <c r="J9" s="143"/>
      <c r="K9" s="143"/>
      <c r="L9" s="143"/>
      <c r="M9" s="152" t="s">
        <v>44</v>
      </c>
      <c r="N9" s="152" t="s">
        <v>73</v>
      </c>
      <c r="O9" s="144" t="s">
        <v>48</v>
      </c>
      <c r="P9" s="144"/>
      <c r="Q9" s="144"/>
      <c r="R9" s="143"/>
      <c r="S9" s="143"/>
      <c r="T9" s="143"/>
      <c r="U9" s="143"/>
      <c r="V9" s="143"/>
      <c r="W9" s="143"/>
      <c r="X9" s="143"/>
      <c r="Y9" s="101" t="s">
        <v>44</v>
      </c>
      <c r="Z9" s="152" t="s">
        <v>73</v>
      </c>
      <c r="AA9" s="101" t="s">
        <v>63</v>
      </c>
    </row>
    <row r="10" spans="1:27" x14ac:dyDescent="0.25">
      <c r="A10" s="115"/>
      <c r="B10" s="115"/>
      <c r="C10" s="151" t="s">
        <v>81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01"/>
      <c r="N10" s="101"/>
      <c r="O10" s="151" t="s">
        <v>81</v>
      </c>
      <c r="P10" s="151"/>
      <c r="Q10" s="151"/>
      <c r="R10" s="151"/>
      <c r="S10" s="151"/>
      <c r="T10" s="151"/>
      <c r="U10" s="151"/>
      <c r="V10" s="151"/>
      <c r="W10" s="151"/>
      <c r="X10" s="151"/>
      <c r="Y10" s="101"/>
      <c r="Z10" s="101"/>
      <c r="AA10" s="101"/>
    </row>
    <row r="11" spans="1:27" ht="28.5" customHeight="1" x14ac:dyDescent="0.25">
      <c r="A11" s="115"/>
      <c r="B11" s="115"/>
      <c r="C11" s="86">
        <v>1</v>
      </c>
      <c r="D11" s="86">
        <v>2</v>
      </c>
      <c r="E11" s="86">
        <v>3</v>
      </c>
      <c r="F11" s="86">
        <v>4</v>
      </c>
      <c r="G11" s="86">
        <v>5</v>
      </c>
      <c r="H11" s="86">
        <v>6</v>
      </c>
      <c r="I11" s="86">
        <v>7</v>
      </c>
      <c r="J11" s="86">
        <v>8</v>
      </c>
      <c r="K11" s="86">
        <v>9</v>
      </c>
      <c r="L11" s="86">
        <v>10</v>
      </c>
      <c r="M11" s="101"/>
      <c r="N11" s="101"/>
      <c r="O11" s="86">
        <v>1</v>
      </c>
      <c r="P11" s="86">
        <v>2</v>
      </c>
      <c r="Q11" s="86">
        <v>3</v>
      </c>
      <c r="R11" s="86">
        <v>4</v>
      </c>
      <c r="S11" s="86">
        <v>5</v>
      </c>
      <c r="T11" s="86">
        <v>6</v>
      </c>
      <c r="U11" s="86">
        <v>7</v>
      </c>
      <c r="V11" s="86">
        <v>8</v>
      </c>
      <c r="W11" s="86">
        <v>9</v>
      </c>
      <c r="X11" s="86">
        <v>10</v>
      </c>
      <c r="Y11" s="101"/>
      <c r="Z11" s="101"/>
      <c r="AA11" s="101"/>
    </row>
    <row r="12" spans="1:27" ht="21.75" customHeight="1" x14ac:dyDescent="0.25">
      <c r="A12" s="20">
        <v>1</v>
      </c>
      <c r="B12" s="13" t="str">
        <f>'CONCENTRADO DE DESEMPEÑO'!B11</f>
        <v>NOMBRE DEL FUNCIONARIO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>
        <f>SUM(C12:L12)/10</f>
        <v>0</v>
      </c>
      <c r="N12" s="29">
        <f>IF(M12&lt;=11.52, 10, IF(M12&lt;=12.53, 9,IF(M12&lt;=13.54,8, IF(M12&gt;=13.55, 7,))))</f>
        <v>10</v>
      </c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40">
        <f>SUM(O12:X12)/10</f>
        <v>0</v>
      </c>
      <c r="Z12" s="29">
        <f>IF(Y12&lt;=11.52, 10, IF(Y12&lt;=12.53, 9,IF(Y12&lt;=13.54,8, IF(Y12&gt;=13.55, 7,))))</f>
        <v>10</v>
      </c>
      <c r="AA12" s="41">
        <f>(N12+Z12)/2</f>
        <v>10</v>
      </c>
    </row>
    <row r="13" spans="1:27" ht="21.75" customHeight="1" x14ac:dyDescent="0.25">
      <c r="A13" s="20">
        <v>2</v>
      </c>
      <c r="B13" s="13" t="str">
        <f>'CONCENTRADO DE DESEMPEÑO'!B12</f>
        <v>NOMBRE DEL FUNCIONARIO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>
        <f t="shared" ref="M13:M26" si="0">SUM(C13:L13)/10</f>
        <v>0</v>
      </c>
      <c r="N13" s="29">
        <f t="shared" ref="N13:N26" si="1">IF(M13&lt;=11.52, 10, IF(M13&lt;=12.53, 9,IF(M13&lt;=13.54,8, IF(M13&gt;=13.55, 7,))))</f>
        <v>10</v>
      </c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40">
        <f t="shared" ref="Y13:Y26" si="2">SUM(O13:X13)/10</f>
        <v>0</v>
      </c>
      <c r="Z13" s="29">
        <f t="shared" ref="Z13:Z26" si="3">IF(Y13&lt;=11.52, 10, IF(Y13&lt;=12.53, 9,IF(Y13&lt;=13.54,8, IF(Y13&gt;=13.55, 7,))))</f>
        <v>10</v>
      </c>
      <c r="AA13" s="41">
        <f t="shared" ref="AA13:AA25" si="4">(N13+Z13)/2</f>
        <v>10</v>
      </c>
    </row>
    <row r="14" spans="1:27" ht="21.75" customHeight="1" x14ac:dyDescent="0.25">
      <c r="A14" s="20">
        <v>3</v>
      </c>
      <c r="B14" s="13" t="str">
        <f>'CONCENTRADO DE DESEMPEÑO'!B13</f>
        <v>NOMBRE DEL FUNCIONARIO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>
        <f t="shared" si="0"/>
        <v>0</v>
      </c>
      <c r="N14" s="29">
        <f t="shared" si="1"/>
        <v>10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40">
        <f t="shared" si="2"/>
        <v>0</v>
      </c>
      <c r="Z14" s="29">
        <f t="shared" si="3"/>
        <v>10</v>
      </c>
      <c r="AA14" s="41">
        <f t="shared" si="4"/>
        <v>10</v>
      </c>
    </row>
    <row r="15" spans="1:27" ht="21.75" customHeight="1" x14ac:dyDescent="0.25">
      <c r="A15" s="20">
        <v>4</v>
      </c>
      <c r="B15" s="13" t="str">
        <f>'CONCENTRADO DE DESEMPEÑO'!B14</f>
        <v>NOMBRE DEL FUNCIONARIO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>
        <f t="shared" si="0"/>
        <v>0</v>
      </c>
      <c r="N15" s="29">
        <f t="shared" si="1"/>
        <v>10</v>
      </c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40">
        <f t="shared" si="2"/>
        <v>0</v>
      </c>
      <c r="Z15" s="29">
        <f t="shared" si="3"/>
        <v>10</v>
      </c>
      <c r="AA15" s="41">
        <f t="shared" si="4"/>
        <v>10</v>
      </c>
    </row>
    <row r="16" spans="1:27" ht="21.75" customHeight="1" x14ac:dyDescent="0.25">
      <c r="A16" s="20">
        <v>5</v>
      </c>
      <c r="B16" s="13" t="str">
        <f>'CONCENTRADO DE DESEMPEÑO'!B15</f>
        <v>NOMBRE DEL FUNCIONARIO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>
        <f t="shared" si="0"/>
        <v>0</v>
      </c>
      <c r="N16" s="29">
        <f t="shared" si="1"/>
        <v>10</v>
      </c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40">
        <f t="shared" si="2"/>
        <v>0</v>
      </c>
      <c r="Z16" s="29">
        <f t="shared" si="3"/>
        <v>10</v>
      </c>
      <c r="AA16" s="41">
        <f t="shared" si="4"/>
        <v>10</v>
      </c>
    </row>
    <row r="17" spans="1:27" ht="21.75" customHeight="1" x14ac:dyDescent="0.25">
      <c r="A17" s="20">
        <v>6</v>
      </c>
      <c r="B17" s="13" t="str">
        <f>'CONCENTRADO DE DESEMPEÑO'!B16</f>
        <v>NOMBRE DEL FUNCIONARIO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>
        <f t="shared" si="0"/>
        <v>0</v>
      </c>
      <c r="N17" s="29">
        <f t="shared" si="1"/>
        <v>10</v>
      </c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40">
        <f t="shared" si="2"/>
        <v>0</v>
      </c>
      <c r="Z17" s="29">
        <f t="shared" si="3"/>
        <v>10</v>
      </c>
      <c r="AA17" s="41">
        <f t="shared" si="4"/>
        <v>10</v>
      </c>
    </row>
    <row r="18" spans="1:27" ht="21.75" customHeight="1" x14ac:dyDescent="0.25">
      <c r="A18" s="20">
        <v>7</v>
      </c>
      <c r="B18" s="13" t="str">
        <f>'CONCENTRADO DE DESEMPEÑO'!B17</f>
        <v>NOMBRE DEL FUNCIONARIO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>
        <f t="shared" si="0"/>
        <v>0</v>
      </c>
      <c r="N18" s="29">
        <f t="shared" si="1"/>
        <v>10</v>
      </c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40">
        <f t="shared" si="2"/>
        <v>0</v>
      </c>
      <c r="Z18" s="29">
        <f t="shared" si="3"/>
        <v>10</v>
      </c>
      <c r="AA18" s="41">
        <f t="shared" si="4"/>
        <v>10</v>
      </c>
    </row>
    <row r="19" spans="1:27" ht="21.75" customHeight="1" x14ac:dyDescent="0.25">
      <c r="A19" s="20">
        <v>8</v>
      </c>
      <c r="B19" s="13" t="str">
        <f>'CONCENTRADO DE DESEMPEÑO'!B18</f>
        <v>NOMBRE DEL FUNCIONARIO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>
        <f t="shared" si="0"/>
        <v>0</v>
      </c>
      <c r="N19" s="29">
        <f t="shared" si="1"/>
        <v>10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40">
        <f t="shared" si="2"/>
        <v>0</v>
      </c>
      <c r="Z19" s="29">
        <f t="shared" si="3"/>
        <v>10</v>
      </c>
      <c r="AA19" s="41">
        <f t="shared" si="4"/>
        <v>10</v>
      </c>
    </row>
    <row r="20" spans="1:27" ht="21.75" customHeight="1" x14ac:dyDescent="0.25">
      <c r="A20" s="20">
        <v>9</v>
      </c>
      <c r="B20" s="13" t="str">
        <f>'CONCENTRADO DE DESEMPEÑO'!B19</f>
        <v>NOMBRE DEL FUNCIONARIO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>
        <f t="shared" si="0"/>
        <v>0</v>
      </c>
      <c r="N20" s="29">
        <f t="shared" si="1"/>
        <v>10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40">
        <f t="shared" si="2"/>
        <v>0</v>
      </c>
      <c r="Z20" s="29">
        <f t="shared" si="3"/>
        <v>10</v>
      </c>
      <c r="AA20" s="41">
        <f t="shared" si="4"/>
        <v>10</v>
      </c>
    </row>
    <row r="21" spans="1:27" ht="21.75" customHeight="1" x14ac:dyDescent="0.25">
      <c r="A21" s="20">
        <v>10</v>
      </c>
      <c r="B21" s="13" t="str">
        <f>'CONCENTRADO DE DESEMPEÑO'!B20</f>
        <v>NOMBRE DEL FUNCIONARIO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>
        <f t="shared" si="0"/>
        <v>0</v>
      </c>
      <c r="N21" s="29">
        <f t="shared" si="1"/>
        <v>10</v>
      </c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40">
        <f t="shared" si="2"/>
        <v>0</v>
      </c>
      <c r="Z21" s="29">
        <f t="shared" si="3"/>
        <v>10</v>
      </c>
      <c r="AA21" s="41">
        <f t="shared" si="4"/>
        <v>10</v>
      </c>
    </row>
    <row r="22" spans="1:27" ht="21.75" customHeight="1" x14ac:dyDescent="0.25">
      <c r="A22" s="20">
        <v>11</v>
      </c>
      <c r="B22" s="13" t="str">
        <f>'CONCENTRADO DE DESEMPEÑO'!B21</f>
        <v>NOMBRE DEL FUNCIONARIO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>
        <f t="shared" si="0"/>
        <v>0</v>
      </c>
      <c r="N22" s="29">
        <f t="shared" si="1"/>
        <v>10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40">
        <f t="shared" si="2"/>
        <v>0</v>
      </c>
      <c r="Z22" s="29">
        <f t="shared" si="3"/>
        <v>10</v>
      </c>
      <c r="AA22" s="41">
        <f t="shared" si="4"/>
        <v>10</v>
      </c>
    </row>
    <row r="23" spans="1:27" ht="21.75" customHeight="1" x14ac:dyDescent="0.25">
      <c r="A23" s="20">
        <v>12</v>
      </c>
      <c r="B23" s="13" t="str">
        <f>'CONCENTRADO DE DESEMPEÑO'!B22</f>
        <v>NOMBRE DEL FUNCIONARIO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>
        <f t="shared" si="0"/>
        <v>0</v>
      </c>
      <c r="N23" s="29">
        <f t="shared" si="1"/>
        <v>10</v>
      </c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40">
        <f t="shared" si="2"/>
        <v>0</v>
      </c>
      <c r="Z23" s="29">
        <f t="shared" si="3"/>
        <v>10</v>
      </c>
      <c r="AA23" s="41">
        <f t="shared" si="4"/>
        <v>10</v>
      </c>
    </row>
    <row r="24" spans="1:27" ht="21.75" customHeight="1" x14ac:dyDescent="0.25">
      <c r="A24" s="20">
        <v>13</v>
      </c>
      <c r="B24" s="13" t="str">
        <f>'CONCENTRADO DE DESEMPEÑO'!B23</f>
        <v>NOMBRE DEL FUNCIONARIO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>
        <f t="shared" si="0"/>
        <v>0</v>
      </c>
      <c r="N24" s="29">
        <f t="shared" si="1"/>
        <v>10</v>
      </c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40">
        <f t="shared" si="2"/>
        <v>0</v>
      </c>
      <c r="Z24" s="29">
        <f t="shared" si="3"/>
        <v>10</v>
      </c>
      <c r="AA24" s="41">
        <f t="shared" si="4"/>
        <v>10</v>
      </c>
    </row>
    <row r="25" spans="1:27" ht="21.75" customHeight="1" x14ac:dyDescent="0.25">
      <c r="A25" s="20">
        <v>14</v>
      </c>
      <c r="B25" s="13" t="str">
        <f>'CONCENTRADO DE DESEMPEÑO'!B24</f>
        <v>NOMBRE DEL FUNCIONARIO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>
        <f t="shared" si="0"/>
        <v>0</v>
      </c>
      <c r="N25" s="29">
        <f t="shared" si="1"/>
        <v>10</v>
      </c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40">
        <f t="shared" si="2"/>
        <v>0</v>
      </c>
      <c r="Z25" s="29">
        <f t="shared" si="3"/>
        <v>10</v>
      </c>
      <c r="AA25" s="41">
        <f t="shared" si="4"/>
        <v>10</v>
      </c>
    </row>
    <row r="26" spans="1:27" ht="28.5" customHeight="1" x14ac:dyDescent="0.25">
      <c r="A26" s="20">
        <v>15</v>
      </c>
      <c r="B26" s="13" t="str">
        <f>'CONCENTRADO DE DESEMPEÑO'!B25</f>
        <v>NOMBRE DEL FUNCIONARIO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>
        <f t="shared" si="0"/>
        <v>0</v>
      </c>
      <c r="N26" s="29">
        <f t="shared" si="1"/>
        <v>10</v>
      </c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40">
        <f t="shared" si="2"/>
        <v>0</v>
      </c>
      <c r="Z26" s="29">
        <f t="shared" si="3"/>
        <v>10</v>
      </c>
      <c r="AA26" s="41">
        <f>(N26+Z26)/2</f>
        <v>10</v>
      </c>
    </row>
    <row r="27" spans="1:27" x14ac:dyDescent="0.25">
      <c r="A27" s="5" t="s">
        <v>45</v>
      </c>
    </row>
    <row r="28" spans="1:27" x14ac:dyDescent="0.25">
      <c r="A28" s="5" t="s">
        <v>82</v>
      </c>
    </row>
    <row r="29" spans="1:27" x14ac:dyDescent="0.25">
      <c r="A29" s="74">
        <v>10</v>
      </c>
      <c r="B29" t="s">
        <v>85</v>
      </c>
    </row>
    <row r="30" spans="1:27" x14ac:dyDescent="0.25">
      <c r="A30" s="74">
        <v>9</v>
      </c>
      <c r="B30" t="s">
        <v>87</v>
      </c>
    </row>
    <row r="31" spans="1:27" x14ac:dyDescent="0.25">
      <c r="A31" s="74">
        <v>8</v>
      </c>
      <c r="B31" t="s">
        <v>88</v>
      </c>
    </row>
    <row r="32" spans="1:27" x14ac:dyDescent="0.25">
      <c r="A32" s="74">
        <v>7</v>
      </c>
      <c r="B32" t="s">
        <v>86</v>
      </c>
    </row>
    <row r="33" spans="1:27" ht="28.5" customHeight="1" x14ac:dyDescent="0.25">
      <c r="A33" s="102" t="s">
        <v>18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</row>
    <row r="37" spans="1:27" x14ac:dyDescent="0.25">
      <c r="L37" s="19"/>
      <c r="M37" s="19"/>
      <c r="O37" s="25"/>
      <c r="P37" s="25"/>
      <c r="Q37" s="25"/>
      <c r="R37" s="25"/>
      <c r="S37" s="25"/>
      <c r="T37" s="25"/>
      <c r="U37" s="25"/>
      <c r="X37" s="19"/>
      <c r="Y37" s="19"/>
    </row>
    <row r="38" spans="1:27" x14ac:dyDescent="0.25">
      <c r="C38" s="123" t="s">
        <v>20</v>
      </c>
      <c r="D38" s="123"/>
      <c r="E38" s="123"/>
      <c r="F38" s="123"/>
      <c r="G38" s="123"/>
      <c r="H38" s="123"/>
      <c r="I38" s="123"/>
      <c r="J38" s="19"/>
      <c r="K38" s="19"/>
      <c r="L38" s="19"/>
      <c r="M38" s="19"/>
      <c r="O38" s="102" t="s">
        <v>21</v>
      </c>
      <c r="P38" s="102"/>
      <c r="Q38" s="102"/>
      <c r="R38" s="102"/>
      <c r="S38" s="102"/>
      <c r="T38" s="102"/>
      <c r="U38" s="102"/>
      <c r="X38" s="19"/>
      <c r="Y38" s="19"/>
    </row>
  </sheetData>
  <mergeCells count="22">
    <mergeCell ref="C38:I38"/>
    <mergeCell ref="O38:U38"/>
    <mergeCell ref="C8:D8"/>
    <mergeCell ref="A33:AA33"/>
    <mergeCell ref="C9:L9"/>
    <mergeCell ref="C10:L10"/>
    <mergeCell ref="M9:M11"/>
    <mergeCell ref="O9:X9"/>
    <mergeCell ref="Y9:Y11"/>
    <mergeCell ref="Z9:Z11"/>
    <mergeCell ref="AA9:AA11"/>
    <mergeCell ref="A9:A11"/>
    <mergeCell ref="B9:B11"/>
    <mergeCell ref="N9:N11"/>
    <mergeCell ref="O10:X10"/>
    <mergeCell ref="Z2:AA2"/>
    <mergeCell ref="Y8:AA8"/>
    <mergeCell ref="N7:O7"/>
    <mergeCell ref="P7:Q7"/>
    <mergeCell ref="N8:O8"/>
    <mergeCell ref="P8:Q8"/>
    <mergeCell ref="V4:AA4"/>
  </mergeCell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I5" sqref="I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CONCENTRADO DE DESEMPEÑO</vt:lpstr>
      <vt:lpstr>PUNTUALIDAD</vt:lpstr>
      <vt:lpstr>SERVICIO</vt:lpstr>
      <vt:lpstr>IMAGEN</vt:lpstr>
      <vt:lpstr>CONSISTENCIA</vt:lpstr>
      <vt:lpstr>PRODUCTIVIDAD</vt:lpstr>
      <vt:lpstr>TESTIGO DE FILTRADO DE CAPTURA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ricardo.sanchezs@ine.mx</dc:creator>
  <cp:lastModifiedBy>ARRIAGA MEJIA CUAUHTEMOC JOSE</cp:lastModifiedBy>
  <cp:lastPrinted>2019-10-15T20:55:01Z</cp:lastPrinted>
  <dcterms:created xsi:type="dcterms:W3CDTF">2019-10-09T17:30:52Z</dcterms:created>
  <dcterms:modified xsi:type="dcterms:W3CDTF">2024-04-08T21:44:04Z</dcterms:modified>
</cp:coreProperties>
</file>